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31"/>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DT'!$A$6:$L$6</definedName>
    <definedName name="_xlnm._FilterDatabase" localSheetId="9" hidden="1">'B.Details of DT wise Losses'!$A$3:$N$1191</definedName>
    <definedName name="_xlnm._FilterDatabase" localSheetId="6" hidden="1">'Detail of Consumers&amp;Consumption'!$A$4:$G$32</definedName>
    <definedName name="_xlnm._FilterDatabase" localSheetId="7" hidden="1">'Details on Feeder Levels'!$A$3:$Q$511</definedName>
    <definedName name="_xlnm._FilterDatabase" localSheetId="3" hidden="1">'Division Wise Losses'!$A$6:$X$673</definedName>
    <definedName name="_xlnm._FilterDatabase" localSheetId="4" hidden="1">'Form-Input Energy'!$A$29:$V$169</definedName>
    <definedName name="_xlnm.Print_Area" localSheetId="8">'A.Division wise status of DT'!$A$1:$L$23</definedName>
    <definedName name="_xlnm.Print_Area" localSheetId="9">'B.Details of DT wise Losses'!$A$1:$N$1191</definedName>
    <definedName name="_xlnm.Print_Area" localSheetId="6">'Detail of Consumers&amp;Consumption'!$A$1:$G$32</definedName>
    <definedName name="_xlnm.Print_Area" localSheetId="5">'Details of Received Sources'!$A$1:$I$22</definedName>
    <definedName name="_xlnm.Print_Area" localSheetId="7">'Details on Feeder Levels'!$A$1:$Q$511</definedName>
    <definedName name="_xlnm.Print_Area" localSheetId="3">'Division Wise Losses'!$A$1:$X$691</definedName>
    <definedName name="_xlnm.Print_Area" localSheetId="4">'Form-Input Energy'!$A$27:$V$194</definedName>
    <definedName name="_xlnm.Print_Area" localSheetId="0">'General Information'!$A$1:$F$33</definedName>
    <definedName name="_xlnm.Print_Area" localSheetId="2">'Infrastructure Details'!$A$1:$F$108</definedName>
    <definedName name="_xlnm.Print_Area" localSheetId="10">'Subsidy Details'!$A$1:$Q$14</definedName>
    <definedName name="_xlnm.Print_Area" localSheetId="1">'Summary Sheet'!$A$1:$D$173</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D16" i="6" l="1"/>
  <c r="C16" i="6"/>
  <c r="K23" i="22" l="1"/>
  <c r="J23" i="22"/>
  <c r="H23" i="22"/>
  <c r="E23" i="22"/>
  <c r="M5" i="10" l="1"/>
  <c r="N5" i="10" s="1"/>
  <c r="M6" i="10"/>
  <c r="N6" i="10" s="1"/>
  <c r="M7" i="10"/>
  <c r="N7" i="10" s="1"/>
  <c r="M8" i="10"/>
  <c r="N8" i="10" s="1"/>
  <c r="M9" i="10"/>
  <c r="N9" i="10" s="1"/>
  <c r="M10" i="10"/>
  <c r="N10" i="10" s="1"/>
  <c r="M11" i="10"/>
  <c r="N11" i="10" s="1"/>
  <c r="M12" i="10"/>
  <c r="N12" i="10" s="1"/>
  <c r="M13" i="10"/>
  <c r="N13" i="10" s="1"/>
  <c r="M14" i="10"/>
  <c r="N14" i="10" s="1"/>
  <c r="M15" i="10"/>
  <c r="N15" i="10" s="1"/>
  <c r="M16" i="10"/>
  <c r="N16" i="10" s="1"/>
  <c r="M17" i="10"/>
  <c r="N17" i="10" s="1"/>
  <c r="M18" i="10"/>
  <c r="N18" i="10" s="1"/>
  <c r="M19" i="10"/>
  <c r="N19" i="10" s="1"/>
  <c r="M20" i="10"/>
  <c r="N20" i="10" s="1"/>
  <c r="M21" i="10"/>
  <c r="N21" i="10" s="1"/>
  <c r="M22" i="10"/>
  <c r="N22" i="10" s="1"/>
  <c r="M23" i="10"/>
  <c r="N23" i="10" s="1"/>
  <c r="M24" i="10"/>
  <c r="N24" i="10" s="1"/>
  <c r="M25" i="10"/>
  <c r="N25" i="10" s="1"/>
  <c r="M26" i="10"/>
  <c r="N26" i="10" s="1"/>
  <c r="M27" i="10"/>
  <c r="N27" i="10" s="1"/>
  <c r="M28" i="10"/>
  <c r="N28" i="10" s="1"/>
  <c r="M29" i="10"/>
  <c r="N29" i="10" s="1"/>
  <c r="M30" i="10"/>
  <c r="N30" i="10" s="1"/>
  <c r="M31" i="10"/>
  <c r="N31" i="10" s="1"/>
  <c r="M32" i="10"/>
  <c r="N32" i="10" s="1"/>
  <c r="M33" i="10"/>
  <c r="N33" i="10" s="1"/>
  <c r="M34" i="10"/>
  <c r="N34" i="10" s="1"/>
  <c r="M35" i="10"/>
  <c r="N35" i="10" s="1"/>
  <c r="M36" i="10"/>
  <c r="N36" i="10" s="1"/>
  <c r="M37" i="10"/>
  <c r="N37" i="10" s="1"/>
  <c r="M38" i="10"/>
  <c r="N38" i="10" s="1"/>
  <c r="M39" i="10"/>
  <c r="N39" i="10" s="1"/>
  <c r="M40" i="10"/>
  <c r="N40" i="10" s="1"/>
  <c r="M41" i="10"/>
  <c r="N41" i="10" s="1"/>
  <c r="M42" i="10"/>
  <c r="N42" i="10" s="1"/>
  <c r="M43" i="10"/>
  <c r="N43" i="10" s="1"/>
  <c r="M44" i="10"/>
  <c r="N44" i="10" s="1"/>
  <c r="M45" i="10"/>
  <c r="N45" i="10" s="1"/>
  <c r="M46" i="10"/>
  <c r="N46" i="10" s="1"/>
  <c r="M47" i="10"/>
  <c r="N47" i="10" s="1"/>
  <c r="M48" i="10"/>
  <c r="N48" i="10" s="1"/>
  <c r="M49" i="10"/>
  <c r="N49" i="10" s="1"/>
  <c r="M50" i="10"/>
  <c r="N50" i="10" s="1"/>
  <c r="M51" i="10"/>
  <c r="N51" i="10" s="1"/>
  <c r="M52" i="10"/>
  <c r="N52" i="10" s="1"/>
  <c r="M53" i="10"/>
  <c r="N53" i="10" s="1"/>
  <c r="M54" i="10"/>
  <c r="N54" i="10" s="1"/>
  <c r="M55" i="10"/>
  <c r="N55" i="10" s="1"/>
  <c r="M56" i="10"/>
  <c r="N56" i="10" s="1"/>
  <c r="M57" i="10"/>
  <c r="N57" i="10" s="1"/>
  <c r="M58" i="10"/>
  <c r="N58" i="10" s="1"/>
  <c r="M59" i="10"/>
  <c r="N59" i="10" s="1"/>
  <c r="M60" i="10"/>
  <c r="N60" i="10" s="1"/>
  <c r="M61" i="10"/>
  <c r="N61" i="10" s="1"/>
  <c r="M62" i="10"/>
  <c r="N62" i="10" s="1"/>
  <c r="M63" i="10"/>
  <c r="N63" i="10" s="1"/>
  <c r="M64" i="10"/>
  <c r="N64" i="10" s="1"/>
  <c r="M65" i="10"/>
  <c r="N65" i="10" s="1"/>
  <c r="M66" i="10"/>
  <c r="N66" i="10" s="1"/>
  <c r="M67" i="10"/>
  <c r="N67" i="10" s="1"/>
  <c r="M68" i="10"/>
  <c r="N68" i="10" s="1"/>
  <c r="M69" i="10"/>
  <c r="N69" i="10" s="1"/>
  <c r="M70" i="10"/>
  <c r="N70" i="10" s="1"/>
  <c r="M71" i="10"/>
  <c r="N71" i="10" s="1"/>
  <c r="M72" i="10"/>
  <c r="N72" i="10" s="1"/>
  <c r="M73" i="10"/>
  <c r="N73" i="10" s="1"/>
  <c r="M74" i="10"/>
  <c r="N74" i="10" s="1"/>
  <c r="M75" i="10"/>
  <c r="N75" i="10" s="1"/>
  <c r="M76" i="10"/>
  <c r="N76" i="10" s="1"/>
  <c r="M77" i="10"/>
  <c r="N77" i="10" s="1"/>
  <c r="M78" i="10"/>
  <c r="N78" i="10" s="1"/>
  <c r="M79" i="10"/>
  <c r="N79" i="10" s="1"/>
  <c r="M80" i="10"/>
  <c r="N80" i="10" s="1"/>
  <c r="M81" i="10"/>
  <c r="N81" i="10" s="1"/>
  <c r="M82" i="10"/>
  <c r="N82" i="10" s="1"/>
  <c r="M83" i="10"/>
  <c r="N83" i="10" s="1"/>
  <c r="M84" i="10"/>
  <c r="N84" i="10" s="1"/>
  <c r="M85" i="10"/>
  <c r="N85" i="10" s="1"/>
  <c r="M86" i="10"/>
  <c r="N86" i="10" s="1"/>
  <c r="M87" i="10"/>
  <c r="N87" i="10" s="1"/>
  <c r="M88" i="10"/>
  <c r="N88" i="10" s="1"/>
  <c r="M89" i="10"/>
  <c r="N89" i="10" s="1"/>
  <c r="M90" i="10"/>
  <c r="N90" i="10" s="1"/>
  <c r="M91" i="10"/>
  <c r="N91" i="10" s="1"/>
  <c r="M92" i="10"/>
  <c r="N92" i="10" s="1"/>
  <c r="M93" i="10"/>
  <c r="N93" i="10" s="1"/>
  <c r="M94" i="10"/>
  <c r="N94" i="10" s="1"/>
  <c r="M95" i="10"/>
  <c r="N95" i="10" s="1"/>
  <c r="M96" i="10"/>
  <c r="N96" i="10" s="1"/>
  <c r="M97" i="10"/>
  <c r="N97" i="10" s="1"/>
  <c r="M98" i="10"/>
  <c r="N98" i="10" s="1"/>
  <c r="M99" i="10"/>
  <c r="N99" i="10" s="1"/>
  <c r="M100" i="10"/>
  <c r="N100" i="10" s="1"/>
  <c r="M101" i="10"/>
  <c r="N101" i="10" s="1"/>
  <c r="M102" i="10"/>
  <c r="N102" i="10" s="1"/>
  <c r="M103" i="10"/>
  <c r="N103" i="10" s="1"/>
  <c r="M104" i="10"/>
  <c r="N104" i="10" s="1"/>
  <c r="M105" i="10"/>
  <c r="N105" i="10" s="1"/>
  <c r="M106" i="10"/>
  <c r="N106" i="10" s="1"/>
  <c r="M107" i="10"/>
  <c r="N107" i="10" s="1"/>
  <c r="M108" i="10"/>
  <c r="N108" i="10" s="1"/>
  <c r="M109" i="10"/>
  <c r="N109" i="10" s="1"/>
  <c r="M110" i="10"/>
  <c r="N110" i="10" s="1"/>
  <c r="M111" i="10"/>
  <c r="N111" i="10" s="1"/>
  <c r="M112" i="10"/>
  <c r="N112" i="10" s="1"/>
  <c r="M113" i="10"/>
  <c r="N113" i="10" s="1"/>
  <c r="M114" i="10"/>
  <c r="N114" i="10" s="1"/>
  <c r="M115" i="10"/>
  <c r="N115" i="10" s="1"/>
  <c r="M116" i="10"/>
  <c r="N116" i="10" s="1"/>
  <c r="M117" i="10"/>
  <c r="N117" i="10" s="1"/>
  <c r="M118" i="10"/>
  <c r="N118" i="10" s="1"/>
  <c r="M119" i="10"/>
  <c r="N119" i="10" s="1"/>
  <c r="M120" i="10"/>
  <c r="N120" i="10" s="1"/>
  <c r="M121" i="10"/>
  <c r="N121" i="10" s="1"/>
  <c r="M122" i="10"/>
  <c r="N122" i="10" s="1"/>
  <c r="M123" i="10"/>
  <c r="N123" i="10" s="1"/>
  <c r="M124" i="10"/>
  <c r="N124" i="10" s="1"/>
  <c r="M125" i="10"/>
  <c r="N125" i="10" s="1"/>
  <c r="M126" i="10"/>
  <c r="N126" i="10" s="1"/>
  <c r="M127" i="10"/>
  <c r="N127" i="10" s="1"/>
  <c r="M128" i="10"/>
  <c r="N128" i="10" s="1"/>
  <c r="M129" i="10"/>
  <c r="N129" i="10" s="1"/>
  <c r="M130" i="10"/>
  <c r="N130" i="10" s="1"/>
  <c r="M131" i="10"/>
  <c r="N131" i="10" s="1"/>
  <c r="M132" i="10"/>
  <c r="N132" i="10" s="1"/>
  <c r="M133" i="10"/>
  <c r="N133" i="10" s="1"/>
  <c r="M134" i="10"/>
  <c r="N134" i="10" s="1"/>
  <c r="M135" i="10"/>
  <c r="N135" i="10" s="1"/>
  <c r="M136" i="10"/>
  <c r="N136" i="10" s="1"/>
  <c r="M137" i="10"/>
  <c r="N137" i="10" s="1"/>
  <c r="M138" i="10"/>
  <c r="N138" i="10" s="1"/>
  <c r="M139" i="10"/>
  <c r="N139" i="10" s="1"/>
  <c r="M140" i="10"/>
  <c r="N140" i="10" s="1"/>
  <c r="M141" i="10"/>
  <c r="N141" i="10" s="1"/>
  <c r="M142" i="10"/>
  <c r="N142" i="10" s="1"/>
  <c r="M143" i="10"/>
  <c r="N143" i="10" s="1"/>
  <c r="M144" i="10"/>
  <c r="N144" i="10" s="1"/>
  <c r="M145" i="10"/>
  <c r="N145" i="10" s="1"/>
  <c r="M146" i="10"/>
  <c r="N146" i="10" s="1"/>
  <c r="M147" i="10"/>
  <c r="N147" i="10" s="1"/>
  <c r="M148" i="10"/>
  <c r="N148" i="10" s="1"/>
  <c r="M149" i="10"/>
  <c r="N149" i="10" s="1"/>
  <c r="M150" i="10"/>
  <c r="N150" i="10" s="1"/>
  <c r="M151" i="10"/>
  <c r="N151" i="10" s="1"/>
  <c r="M152" i="10"/>
  <c r="N152" i="10" s="1"/>
  <c r="M153" i="10"/>
  <c r="N153" i="10" s="1"/>
  <c r="M154" i="10"/>
  <c r="N154" i="10" s="1"/>
  <c r="M155" i="10"/>
  <c r="N155" i="10" s="1"/>
  <c r="M156" i="10"/>
  <c r="N156" i="10" s="1"/>
  <c r="M157" i="10"/>
  <c r="N157" i="10" s="1"/>
  <c r="M158" i="10"/>
  <c r="N158" i="10" s="1"/>
  <c r="M159" i="10"/>
  <c r="N159" i="10" s="1"/>
  <c r="M160" i="10"/>
  <c r="N160" i="10" s="1"/>
  <c r="M161" i="10"/>
  <c r="N161" i="10" s="1"/>
  <c r="M162" i="10"/>
  <c r="N162" i="10" s="1"/>
  <c r="M163" i="10"/>
  <c r="N163" i="10" s="1"/>
  <c r="M164" i="10"/>
  <c r="N164" i="10" s="1"/>
  <c r="M165" i="10"/>
  <c r="N165" i="10" s="1"/>
  <c r="M166" i="10"/>
  <c r="N166" i="10" s="1"/>
  <c r="M167" i="10"/>
  <c r="N167" i="10" s="1"/>
  <c r="M168" i="10"/>
  <c r="N168" i="10" s="1"/>
  <c r="M169" i="10"/>
  <c r="N169" i="10" s="1"/>
  <c r="M170" i="10"/>
  <c r="N170" i="10" s="1"/>
  <c r="M171" i="10"/>
  <c r="N171" i="10" s="1"/>
  <c r="M172" i="10"/>
  <c r="N172" i="10" s="1"/>
  <c r="M173" i="10"/>
  <c r="N173" i="10" s="1"/>
  <c r="M174" i="10"/>
  <c r="N174" i="10" s="1"/>
  <c r="M175" i="10"/>
  <c r="N175" i="10" s="1"/>
  <c r="M176" i="10"/>
  <c r="N176" i="10" s="1"/>
  <c r="M177" i="10"/>
  <c r="N177" i="10" s="1"/>
  <c r="M178" i="10"/>
  <c r="N178" i="10" s="1"/>
  <c r="M179" i="10"/>
  <c r="N179" i="10" s="1"/>
  <c r="M180" i="10"/>
  <c r="N180" i="10" s="1"/>
  <c r="M181" i="10"/>
  <c r="N181" i="10" s="1"/>
  <c r="M182" i="10"/>
  <c r="N182" i="10" s="1"/>
  <c r="M183" i="10"/>
  <c r="N183" i="10" s="1"/>
  <c r="M184" i="10"/>
  <c r="N184" i="10" s="1"/>
  <c r="M185" i="10"/>
  <c r="N185" i="10" s="1"/>
  <c r="M186" i="10"/>
  <c r="N186" i="10" s="1"/>
  <c r="M187" i="10"/>
  <c r="N187" i="10" s="1"/>
  <c r="M188" i="10"/>
  <c r="N188" i="10" s="1"/>
  <c r="M189" i="10"/>
  <c r="N189" i="10" s="1"/>
  <c r="M190" i="10"/>
  <c r="N190" i="10" s="1"/>
  <c r="M191" i="10"/>
  <c r="N191" i="10" s="1"/>
  <c r="M192" i="10"/>
  <c r="N192" i="10" s="1"/>
  <c r="M193" i="10"/>
  <c r="N193" i="10" s="1"/>
  <c r="M194" i="10"/>
  <c r="N194" i="10" s="1"/>
  <c r="M195" i="10"/>
  <c r="N195" i="10" s="1"/>
  <c r="M196" i="10"/>
  <c r="N196" i="10" s="1"/>
  <c r="M197" i="10"/>
  <c r="N197" i="10" s="1"/>
  <c r="M198" i="10"/>
  <c r="N198" i="10" s="1"/>
  <c r="M199" i="10"/>
  <c r="N199" i="10" s="1"/>
  <c r="M200" i="10"/>
  <c r="N200" i="10" s="1"/>
  <c r="M201" i="10"/>
  <c r="N201" i="10" s="1"/>
  <c r="M202" i="10"/>
  <c r="N202" i="10" s="1"/>
  <c r="M203" i="10"/>
  <c r="N203" i="10" s="1"/>
  <c r="M204" i="10"/>
  <c r="N204" i="10" s="1"/>
  <c r="M205" i="10"/>
  <c r="N205" i="10" s="1"/>
  <c r="M206" i="10"/>
  <c r="N206" i="10" s="1"/>
  <c r="M207" i="10"/>
  <c r="N207" i="10" s="1"/>
  <c r="M208" i="10"/>
  <c r="N208" i="10" s="1"/>
  <c r="M209" i="10"/>
  <c r="N209" i="10" s="1"/>
  <c r="M210" i="10"/>
  <c r="N210" i="10" s="1"/>
  <c r="M211" i="10"/>
  <c r="N211" i="10" s="1"/>
  <c r="M212" i="10"/>
  <c r="N212" i="10" s="1"/>
  <c r="M213" i="10"/>
  <c r="N213" i="10" s="1"/>
  <c r="M214" i="10"/>
  <c r="N214" i="10" s="1"/>
  <c r="M215" i="10"/>
  <c r="N215" i="10" s="1"/>
  <c r="M216" i="10"/>
  <c r="N216" i="10" s="1"/>
  <c r="M217" i="10"/>
  <c r="N217" i="10" s="1"/>
  <c r="M218" i="10"/>
  <c r="N218" i="10" s="1"/>
  <c r="M219" i="10"/>
  <c r="N219" i="10" s="1"/>
  <c r="M220" i="10"/>
  <c r="N220" i="10" s="1"/>
  <c r="M221" i="10"/>
  <c r="N221" i="10" s="1"/>
  <c r="M222" i="10"/>
  <c r="N222" i="10" s="1"/>
  <c r="M223" i="10"/>
  <c r="N223" i="10" s="1"/>
  <c r="M224" i="10"/>
  <c r="N224" i="10" s="1"/>
  <c r="M225" i="10"/>
  <c r="N225" i="10" s="1"/>
  <c r="M226" i="10"/>
  <c r="N226" i="10" s="1"/>
  <c r="M227" i="10"/>
  <c r="N227" i="10" s="1"/>
  <c r="M228" i="10"/>
  <c r="N228" i="10" s="1"/>
  <c r="M229" i="10"/>
  <c r="N229" i="10" s="1"/>
  <c r="M230" i="10"/>
  <c r="N230" i="10" s="1"/>
  <c r="M231" i="10"/>
  <c r="N231" i="10" s="1"/>
  <c r="M232" i="10"/>
  <c r="N232" i="10" s="1"/>
  <c r="M233" i="10"/>
  <c r="N233" i="10" s="1"/>
  <c r="M234" i="10"/>
  <c r="N234" i="10" s="1"/>
  <c r="M235" i="10"/>
  <c r="N235" i="10" s="1"/>
  <c r="M236" i="10"/>
  <c r="N236" i="10" s="1"/>
  <c r="M237" i="10"/>
  <c r="N237" i="10" s="1"/>
  <c r="M238" i="10"/>
  <c r="N238" i="10" s="1"/>
  <c r="M239" i="10"/>
  <c r="N239" i="10" s="1"/>
  <c r="M240" i="10"/>
  <c r="N240" i="10" s="1"/>
  <c r="M241" i="10"/>
  <c r="N241" i="10" s="1"/>
  <c r="M242" i="10"/>
  <c r="N242" i="10" s="1"/>
  <c r="M243" i="10"/>
  <c r="N243" i="10" s="1"/>
  <c r="M244" i="10"/>
  <c r="N244" i="10" s="1"/>
  <c r="M245" i="10"/>
  <c r="N245" i="10" s="1"/>
  <c r="M246" i="10"/>
  <c r="N246" i="10" s="1"/>
  <c r="M247" i="10"/>
  <c r="N247" i="10" s="1"/>
  <c r="M248" i="10"/>
  <c r="N248" i="10" s="1"/>
  <c r="M249" i="10"/>
  <c r="N249" i="10" s="1"/>
  <c r="M250" i="10"/>
  <c r="N250" i="10" s="1"/>
  <c r="M251" i="10"/>
  <c r="N251" i="10" s="1"/>
  <c r="M252" i="10"/>
  <c r="N252" i="10" s="1"/>
  <c r="M253" i="10"/>
  <c r="N253" i="10" s="1"/>
  <c r="M254" i="10"/>
  <c r="N254" i="10" s="1"/>
  <c r="M255" i="10"/>
  <c r="N255" i="10" s="1"/>
  <c r="M256" i="10"/>
  <c r="N256" i="10" s="1"/>
  <c r="M257" i="10"/>
  <c r="N257" i="10" s="1"/>
  <c r="M258" i="10"/>
  <c r="N258" i="10" s="1"/>
  <c r="M259" i="10"/>
  <c r="N259" i="10" s="1"/>
  <c r="M260" i="10"/>
  <c r="N260" i="10" s="1"/>
  <c r="M261" i="10"/>
  <c r="N261" i="10" s="1"/>
  <c r="M262" i="10"/>
  <c r="N262" i="10" s="1"/>
  <c r="M263" i="10"/>
  <c r="N263" i="10" s="1"/>
  <c r="M264" i="10"/>
  <c r="N264" i="10" s="1"/>
  <c r="M265" i="10"/>
  <c r="N265" i="10" s="1"/>
  <c r="M266" i="10"/>
  <c r="N266" i="10" s="1"/>
  <c r="M267" i="10"/>
  <c r="N267" i="10" s="1"/>
  <c r="M268" i="10"/>
  <c r="N268" i="10" s="1"/>
  <c r="M269" i="10"/>
  <c r="N269" i="10" s="1"/>
  <c r="M270" i="10"/>
  <c r="N270" i="10" s="1"/>
  <c r="M271" i="10"/>
  <c r="N271" i="10" s="1"/>
  <c r="M272" i="10"/>
  <c r="N272" i="10" s="1"/>
  <c r="M273" i="10"/>
  <c r="N273" i="10" s="1"/>
  <c r="M274" i="10"/>
  <c r="N274" i="10" s="1"/>
  <c r="M275" i="10"/>
  <c r="N275" i="10" s="1"/>
  <c r="M276" i="10"/>
  <c r="N276" i="10" s="1"/>
  <c r="M277" i="10"/>
  <c r="N277" i="10" s="1"/>
  <c r="M278" i="10"/>
  <c r="N278" i="10" s="1"/>
  <c r="M279" i="10"/>
  <c r="N279" i="10" s="1"/>
  <c r="M280" i="10"/>
  <c r="N280" i="10" s="1"/>
  <c r="M281" i="10"/>
  <c r="N281" i="10" s="1"/>
  <c r="M282" i="10"/>
  <c r="N282" i="10" s="1"/>
  <c r="M283" i="10"/>
  <c r="N283" i="10" s="1"/>
  <c r="M284" i="10"/>
  <c r="N284" i="10" s="1"/>
  <c r="M285" i="10"/>
  <c r="N285" i="10" s="1"/>
  <c r="M286" i="10"/>
  <c r="N286" i="10" s="1"/>
  <c r="M287" i="10"/>
  <c r="N287" i="10" s="1"/>
  <c r="M288" i="10"/>
  <c r="N288" i="10" s="1"/>
  <c r="M289" i="10"/>
  <c r="N289" i="10" s="1"/>
  <c r="M290" i="10"/>
  <c r="N290" i="10" s="1"/>
  <c r="M291" i="10"/>
  <c r="N291" i="10" s="1"/>
  <c r="M292" i="10"/>
  <c r="N292" i="10" s="1"/>
  <c r="M293" i="10"/>
  <c r="N293" i="10" s="1"/>
  <c r="M294" i="10"/>
  <c r="N294" i="10" s="1"/>
  <c r="M295" i="10"/>
  <c r="N295" i="10" s="1"/>
  <c r="M296" i="10"/>
  <c r="N296" i="10" s="1"/>
  <c r="M297" i="10"/>
  <c r="N297" i="10" s="1"/>
  <c r="M298" i="10"/>
  <c r="N298" i="10" s="1"/>
  <c r="M299" i="10"/>
  <c r="N299" i="10" s="1"/>
  <c r="M300" i="10"/>
  <c r="N300" i="10" s="1"/>
  <c r="M301" i="10"/>
  <c r="N301" i="10" s="1"/>
  <c r="M302" i="10"/>
  <c r="N302" i="10" s="1"/>
  <c r="M303" i="10"/>
  <c r="N303" i="10" s="1"/>
  <c r="M304" i="10"/>
  <c r="N304" i="10" s="1"/>
  <c r="M305" i="10"/>
  <c r="N305" i="10" s="1"/>
  <c r="M306" i="10"/>
  <c r="N306" i="10" s="1"/>
  <c r="M307" i="10"/>
  <c r="N307" i="10" s="1"/>
  <c r="M308" i="10"/>
  <c r="N308" i="10" s="1"/>
  <c r="M309" i="10"/>
  <c r="N309" i="10" s="1"/>
  <c r="M310" i="10"/>
  <c r="N310" i="10" s="1"/>
  <c r="M311" i="10"/>
  <c r="N311" i="10" s="1"/>
  <c r="M312" i="10"/>
  <c r="N312" i="10" s="1"/>
  <c r="M313" i="10"/>
  <c r="N313" i="10" s="1"/>
  <c r="M314" i="10"/>
  <c r="N314" i="10" s="1"/>
  <c r="M315" i="10"/>
  <c r="N315" i="10" s="1"/>
  <c r="M316" i="10"/>
  <c r="N316" i="10" s="1"/>
  <c r="M317" i="10"/>
  <c r="N317" i="10" s="1"/>
  <c r="M318" i="10"/>
  <c r="N318" i="10" s="1"/>
  <c r="M319" i="10"/>
  <c r="N319" i="10" s="1"/>
  <c r="M320" i="10"/>
  <c r="N320" i="10" s="1"/>
  <c r="M321" i="10"/>
  <c r="N321" i="10" s="1"/>
  <c r="M322" i="10"/>
  <c r="N322" i="10" s="1"/>
  <c r="M323" i="10"/>
  <c r="N323" i="10" s="1"/>
  <c r="M324" i="10"/>
  <c r="N324" i="10" s="1"/>
  <c r="M325" i="10"/>
  <c r="N325" i="10" s="1"/>
  <c r="M326" i="10"/>
  <c r="N326" i="10" s="1"/>
  <c r="M327" i="10"/>
  <c r="N327" i="10" s="1"/>
  <c r="M328" i="10"/>
  <c r="N328" i="10" s="1"/>
  <c r="M329" i="10"/>
  <c r="N329" i="10" s="1"/>
  <c r="M330" i="10"/>
  <c r="N330" i="10" s="1"/>
  <c r="M331" i="10"/>
  <c r="N331" i="10" s="1"/>
  <c r="M332" i="10"/>
  <c r="N332" i="10" s="1"/>
  <c r="M333" i="10"/>
  <c r="N333" i="10" s="1"/>
  <c r="M334" i="10"/>
  <c r="N334" i="10" s="1"/>
  <c r="M335" i="10"/>
  <c r="N335" i="10" s="1"/>
  <c r="M336" i="10"/>
  <c r="N336" i="10" s="1"/>
  <c r="M337" i="10"/>
  <c r="N337" i="10" s="1"/>
  <c r="M338" i="10"/>
  <c r="N338" i="10" s="1"/>
  <c r="M339" i="10"/>
  <c r="N339" i="10" s="1"/>
  <c r="M340" i="10"/>
  <c r="N340" i="10" s="1"/>
  <c r="M341" i="10"/>
  <c r="N341" i="10" s="1"/>
  <c r="M342" i="10"/>
  <c r="N342" i="10" s="1"/>
  <c r="M343" i="10"/>
  <c r="N343" i="10" s="1"/>
  <c r="M344" i="10"/>
  <c r="N344" i="10" s="1"/>
  <c r="M345" i="10"/>
  <c r="N345" i="10" s="1"/>
  <c r="M346" i="10"/>
  <c r="N346" i="10" s="1"/>
  <c r="M347" i="10"/>
  <c r="N347" i="10" s="1"/>
  <c r="M348" i="10"/>
  <c r="N348" i="10" s="1"/>
  <c r="M349" i="10"/>
  <c r="N349" i="10" s="1"/>
  <c r="M350" i="10"/>
  <c r="N350" i="10" s="1"/>
  <c r="M351" i="10"/>
  <c r="N351" i="10" s="1"/>
  <c r="M352" i="10"/>
  <c r="N352" i="10" s="1"/>
  <c r="M353" i="10"/>
  <c r="N353" i="10" s="1"/>
  <c r="M354" i="10"/>
  <c r="N354" i="10" s="1"/>
  <c r="M355" i="10"/>
  <c r="N355" i="10" s="1"/>
  <c r="M356" i="10"/>
  <c r="N356" i="10" s="1"/>
  <c r="M357" i="10"/>
  <c r="N357" i="10" s="1"/>
  <c r="M358" i="10"/>
  <c r="N358" i="10" s="1"/>
  <c r="M359" i="10"/>
  <c r="N359" i="10" s="1"/>
  <c r="M360" i="10"/>
  <c r="N360" i="10" s="1"/>
  <c r="M361" i="10"/>
  <c r="N361" i="10" s="1"/>
  <c r="M362" i="10"/>
  <c r="N362" i="10" s="1"/>
  <c r="M363" i="10"/>
  <c r="N363" i="10" s="1"/>
  <c r="M364" i="10"/>
  <c r="N364" i="10" s="1"/>
  <c r="M365" i="10"/>
  <c r="N365" i="10" s="1"/>
  <c r="M366" i="10"/>
  <c r="N366" i="10" s="1"/>
  <c r="M367" i="10"/>
  <c r="N367" i="10" s="1"/>
  <c r="M368" i="10"/>
  <c r="N368" i="10" s="1"/>
  <c r="M369" i="10"/>
  <c r="N369" i="10" s="1"/>
  <c r="M370" i="10"/>
  <c r="N370" i="10" s="1"/>
  <c r="M371" i="10"/>
  <c r="N371" i="10" s="1"/>
  <c r="M372" i="10"/>
  <c r="N372" i="10" s="1"/>
  <c r="M373" i="10"/>
  <c r="N373" i="10" s="1"/>
  <c r="M374" i="10"/>
  <c r="N374" i="10" s="1"/>
  <c r="M375" i="10"/>
  <c r="N375" i="10" s="1"/>
  <c r="M376" i="10"/>
  <c r="N376" i="10" s="1"/>
  <c r="M377" i="10"/>
  <c r="N377" i="10" s="1"/>
  <c r="M378" i="10"/>
  <c r="N378" i="10" s="1"/>
  <c r="M379" i="10"/>
  <c r="N379" i="10" s="1"/>
  <c r="M380" i="10"/>
  <c r="N380" i="10" s="1"/>
  <c r="M381" i="10"/>
  <c r="N381" i="10" s="1"/>
  <c r="M382" i="10"/>
  <c r="N382" i="10" s="1"/>
  <c r="M383" i="10"/>
  <c r="N383" i="10" s="1"/>
  <c r="M384" i="10"/>
  <c r="N384" i="10" s="1"/>
  <c r="M385" i="10"/>
  <c r="N385" i="10" s="1"/>
  <c r="M386" i="10"/>
  <c r="N386" i="10" s="1"/>
  <c r="M387" i="10"/>
  <c r="N387" i="10" s="1"/>
  <c r="M388" i="10"/>
  <c r="N388" i="10" s="1"/>
  <c r="M389" i="10"/>
  <c r="N389" i="10" s="1"/>
  <c r="M390" i="10"/>
  <c r="N390" i="10" s="1"/>
  <c r="M391" i="10"/>
  <c r="N391" i="10" s="1"/>
  <c r="M392" i="10"/>
  <c r="N392" i="10" s="1"/>
  <c r="M393" i="10"/>
  <c r="N393" i="10" s="1"/>
  <c r="M394" i="10"/>
  <c r="N394" i="10" s="1"/>
  <c r="M395" i="10"/>
  <c r="N395" i="10" s="1"/>
  <c r="M396" i="10"/>
  <c r="N396" i="10" s="1"/>
  <c r="M397" i="10"/>
  <c r="N397" i="10" s="1"/>
  <c r="M398" i="10"/>
  <c r="N398" i="10" s="1"/>
  <c r="M399" i="10"/>
  <c r="N399" i="10" s="1"/>
  <c r="M400" i="10"/>
  <c r="N400" i="10" s="1"/>
  <c r="M401" i="10"/>
  <c r="N401" i="10" s="1"/>
  <c r="M402" i="10"/>
  <c r="N402" i="10" s="1"/>
  <c r="M403" i="10"/>
  <c r="N403" i="10" s="1"/>
  <c r="M404" i="10"/>
  <c r="N404" i="10" s="1"/>
  <c r="M405" i="10"/>
  <c r="N405" i="10" s="1"/>
  <c r="M406" i="10"/>
  <c r="N406" i="10" s="1"/>
  <c r="M407" i="10"/>
  <c r="N407" i="10" s="1"/>
  <c r="M408" i="10"/>
  <c r="N408" i="10" s="1"/>
  <c r="M409" i="10"/>
  <c r="N409" i="10" s="1"/>
  <c r="M410" i="10"/>
  <c r="N410" i="10" s="1"/>
  <c r="M411" i="10"/>
  <c r="N411" i="10" s="1"/>
  <c r="M412" i="10"/>
  <c r="N412" i="10" s="1"/>
  <c r="M413" i="10"/>
  <c r="N413" i="10" s="1"/>
  <c r="M414" i="10"/>
  <c r="N414" i="10" s="1"/>
  <c r="M415" i="10"/>
  <c r="N415" i="10" s="1"/>
  <c r="M416" i="10"/>
  <c r="N416" i="10" s="1"/>
  <c r="M417" i="10"/>
  <c r="N417" i="10" s="1"/>
  <c r="M418" i="10"/>
  <c r="N418" i="10" s="1"/>
  <c r="M419" i="10"/>
  <c r="N419" i="10" s="1"/>
  <c r="M420" i="10"/>
  <c r="N420" i="10" s="1"/>
  <c r="M421" i="10"/>
  <c r="N421" i="10" s="1"/>
  <c r="M422" i="10"/>
  <c r="N422" i="10" s="1"/>
  <c r="M423" i="10"/>
  <c r="N423" i="10" s="1"/>
  <c r="M424" i="10"/>
  <c r="N424" i="10" s="1"/>
  <c r="M425" i="10"/>
  <c r="N425" i="10" s="1"/>
  <c r="M426" i="10"/>
  <c r="N426" i="10" s="1"/>
  <c r="M427" i="10"/>
  <c r="N427" i="10" s="1"/>
  <c r="M428" i="10"/>
  <c r="N428" i="10" s="1"/>
  <c r="M429" i="10"/>
  <c r="N429" i="10" s="1"/>
  <c r="M430" i="10"/>
  <c r="N430" i="10" s="1"/>
  <c r="M431" i="10"/>
  <c r="N431" i="10" s="1"/>
  <c r="M432" i="10"/>
  <c r="N432" i="10" s="1"/>
  <c r="M433" i="10"/>
  <c r="N433" i="10" s="1"/>
  <c r="M434" i="10"/>
  <c r="N434" i="10" s="1"/>
  <c r="M435" i="10"/>
  <c r="N435" i="10" s="1"/>
  <c r="M436" i="10"/>
  <c r="N436" i="10" s="1"/>
  <c r="M437" i="10"/>
  <c r="N437" i="10" s="1"/>
  <c r="M438" i="10"/>
  <c r="N438" i="10" s="1"/>
  <c r="M439" i="10"/>
  <c r="N439" i="10" s="1"/>
  <c r="M440" i="10"/>
  <c r="N440" i="10" s="1"/>
  <c r="M441" i="10"/>
  <c r="N441" i="10" s="1"/>
  <c r="M442" i="10"/>
  <c r="N442" i="10" s="1"/>
  <c r="M443" i="10"/>
  <c r="N443" i="10" s="1"/>
  <c r="M444" i="10"/>
  <c r="N444" i="10" s="1"/>
  <c r="M445" i="10"/>
  <c r="N445" i="10" s="1"/>
  <c r="M446" i="10"/>
  <c r="N446" i="10" s="1"/>
  <c r="M447" i="10"/>
  <c r="N447" i="10" s="1"/>
  <c r="M448" i="10"/>
  <c r="N448" i="10" s="1"/>
  <c r="M449" i="10"/>
  <c r="N449" i="10" s="1"/>
  <c r="M450" i="10"/>
  <c r="N450" i="10" s="1"/>
  <c r="M451" i="10"/>
  <c r="N451" i="10" s="1"/>
  <c r="M452" i="10"/>
  <c r="N452" i="10" s="1"/>
  <c r="M453" i="10"/>
  <c r="N453" i="10" s="1"/>
  <c r="M454" i="10"/>
  <c r="N454" i="10" s="1"/>
  <c r="M455" i="10"/>
  <c r="N455" i="10" s="1"/>
  <c r="M456" i="10"/>
  <c r="N456" i="10" s="1"/>
  <c r="M457" i="10"/>
  <c r="N457" i="10" s="1"/>
  <c r="M458" i="10"/>
  <c r="N458" i="10" s="1"/>
  <c r="M459" i="10"/>
  <c r="N459" i="10" s="1"/>
  <c r="M460" i="10"/>
  <c r="N460" i="10" s="1"/>
  <c r="M461" i="10"/>
  <c r="N461" i="10" s="1"/>
  <c r="M462" i="10"/>
  <c r="N462" i="10" s="1"/>
  <c r="M463" i="10"/>
  <c r="N463" i="10" s="1"/>
  <c r="M464" i="10"/>
  <c r="N464" i="10" s="1"/>
  <c r="M465" i="10"/>
  <c r="N465" i="10" s="1"/>
  <c r="M466" i="10"/>
  <c r="N466" i="10" s="1"/>
  <c r="M467" i="10"/>
  <c r="N467" i="10" s="1"/>
  <c r="M468" i="10"/>
  <c r="N468" i="10" s="1"/>
  <c r="M469" i="10"/>
  <c r="N469" i="10" s="1"/>
  <c r="M470" i="10"/>
  <c r="N470" i="10" s="1"/>
  <c r="M471" i="10"/>
  <c r="N471" i="10" s="1"/>
  <c r="M472" i="10"/>
  <c r="N472" i="10" s="1"/>
  <c r="M473" i="10"/>
  <c r="N473" i="10" s="1"/>
  <c r="M474" i="10"/>
  <c r="N474" i="10" s="1"/>
  <c r="M475" i="10"/>
  <c r="N475" i="10" s="1"/>
  <c r="M476" i="10"/>
  <c r="N476" i="10" s="1"/>
  <c r="M477" i="10"/>
  <c r="N477" i="10" s="1"/>
  <c r="M478" i="10"/>
  <c r="N478" i="10" s="1"/>
  <c r="M479" i="10"/>
  <c r="N479" i="10" s="1"/>
  <c r="M480" i="10"/>
  <c r="N480" i="10" s="1"/>
  <c r="M481" i="10"/>
  <c r="N481" i="10" s="1"/>
  <c r="M482" i="10"/>
  <c r="N482" i="10" s="1"/>
  <c r="M483" i="10"/>
  <c r="N483" i="10" s="1"/>
  <c r="M484" i="10"/>
  <c r="N484" i="10" s="1"/>
  <c r="M485" i="10"/>
  <c r="N485" i="10" s="1"/>
  <c r="M486" i="10"/>
  <c r="N486" i="10" s="1"/>
  <c r="M487" i="10"/>
  <c r="N487" i="10" s="1"/>
  <c r="M488" i="10"/>
  <c r="N488" i="10" s="1"/>
  <c r="M489" i="10"/>
  <c r="N489" i="10" s="1"/>
  <c r="M490" i="10"/>
  <c r="N490" i="10" s="1"/>
  <c r="M491" i="10"/>
  <c r="N491" i="10" s="1"/>
  <c r="M492" i="10"/>
  <c r="N492" i="10" s="1"/>
  <c r="M493" i="10"/>
  <c r="N493" i="10" s="1"/>
  <c r="M494" i="10"/>
  <c r="N494" i="10" s="1"/>
  <c r="M495" i="10"/>
  <c r="N495" i="10" s="1"/>
  <c r="M496" i="10"/>
  <c r="N496" i="10" s="1"/>
  <c r="M497" i="10"/>
  <c r="N497" i="10" s="1"/>
  <c r="M498" i="10"/>
  <c r="N498" i="10" s="1"/>
  <c r="M499" i="10"/>
  <c r="N499" i="10" s="1"/>
  <c r="M500" i="10"/>
  <c r="N500" i="10" s="1"/>
  <c r="M501" i="10"/>
  <c r="N501" i="10" s="1"/>
  <c r="M502" i="10"/>
  <c r="N502" i="10" s="1"/>
  <c r="M503" i="10"/>
  <c r="N503" i="10" s="1"/>
  <c r="M504" i="10"/>
  <c r="N504" i="10" s="1"/>
  <c r="M505" i="10"/>
  <c r="N505" i="10" s="1"/>
  <c r="M506" i="10"/>
  <c r="N506" i="10" s="1"/>
  <c r="M507" i="10"/>
  <c r="N507" i="10" s="1"/>
  <c r="M508" i="10"/>
  <c r="N508" i="10" s="1"/>
  <c r="M509" i="10"/>
  <c r="N509" i="10" s="1"/>
  <c r="M510" i="10"/>
  <c r="N510" i="10" s="1"/>
  <c r="M511" i="10"/>
  <c r="N511" i="10" s="1"/>
  <c r="M512" i="10"/>
  <c r="N512" i="10" s="1"/>
  <c r="M513" i="10"/>
  <c r="N513" i="10" s="1"/>
  <c r="M514" i="10"/>
  <c r="N514" i="10" s="1"/>
  <c r="M515" i="10"/>
  <c r="N515" i="10" s="1"/>
  <c r="M516" i="10"/>
  <c r="N516" i="10" s="1"/>
  <c r="M517" i="10"/>
  <c r="N517" i="10" s="1"/>
  <c r="M518" i="10"/>
  <c r="N518" i="10" s="1"/>
  <c r="M519" i="10"/>
  <c r="N519" i="10" s="1"/>
  <c r="M520" i="10"/>
  <c r="N520" i="10" s="1"/>
  <c r="M521" i="10"/>
  <c r="N521" i="10" s="1"/>
  <c r="M522" i="10"/>
  <c r="N522" i="10" s="1"/>
  <c r="M523" i="10"/>
  <c r="N523" i="10" s="1"/>
  <c r="M524" i="10"/>
  <c r="N524" i="10" s="1"/>
  <c r="M525" i="10"/>
  <c r="N525" i="10" s="1"/>
  <c r="M526" i="10"/>
  <c r="N526" i="10" s="1"/>
  <c r="M527" i="10"/>
  <c r="N527" i="10" s="1"/>
  <c r="M528" i="10"/>
  <c r="N528" i="10" s="1"/>
  <c r="M529" i="10"/>
  <c r="N529" i="10" s="1"/>
  <c r="M530" i="10"/>
  <c r="N530" i="10" s="1"/>
  <c r="M531" i="10"/>
  <c r="N531" i="10" s="1"/>
  <c r="M532" i="10"/>
  <c r="N532" i="10" s="1"/>
  <c r="M533" i="10"/>
  <c r="N533" i="10" s="1"/>
  <c r="M534" i="10"/>
  <c r="N534" i="10" s="1"/>
  <c r="M535" i="10"/>
  <c r="N535" i="10" s="1"/>
  <c r="M536" i="10"/>
  <c r="N536" i="10" s="1"/>
  <c r="M537" i="10"/>
  <c r="N537" i="10" s="1"/>
  <c r="M538" i="10"/>
  <c r="N538" i="10" s="1"/>
  <c r="M539" i="10"/>
  <c r="N539" i="10" s="1"/>
  <c r="M540" i="10"/>
  <c r="N540" i="10" s="1"/>
  <c r="M541" i="10"/>
  <c r="N541" i="10" s="1"/>
  <c r="M542" i="10"/>
  <c r="N542" i="10" s="1"/>
  <c r="M543" i="10"/>
  <c r="N543" i="10" s="1"/>
  <c r="M544" i="10"/>
  <c r="N544" i="10" s="1"/>
  <c r="M545" i="10"/>
  <c r="N545" i="10" s="1"/>
  <c r="M546" i="10"/>
  <c r="N546" i="10" s="1"/>
  <c r="M547" i="10"/>
  <c r="N547" i="10" s="1"/>
  <c r="M548" i="10"/>
  <c r="N548" i="10" s="1"/>
  <c r="M549" i="10"/>
  <c r="N549" i="10" s="1"/>
  <c r="M550" i="10"/>
  <c r="N550" i="10" s="1"/>
  <c r="M551" i="10"/>
  <c r="N551" i="10" s="1"/>
  <c r="M552" i="10"/>
  <c r="N552" i="10" s="1"/>
  <c r="M553" i="10"/>
  <c r="N553" i="10" s="1"/>
  <c r="M554" i="10"/>
  <c r="N554" i="10" s="1"/>
  <c r="M555" i="10"/>
  <c r="N555" i="10" s="1"/>
  <c r="M556" i="10"/>
  <c r="N556" i="10" s="1"/>
  <c r="M557" i="10"/>
  <c r="N557" i="10" s="1"/>
  <c r="M558" i="10"/>
  <c r="N558" i="10" s="1"/>
  <c r="M559" i="10"/>
  <c r="N559" i="10" s="1"/>
  <c r="M560" i="10"/>
  <c r="N560" i="10" s="1"/>
  <c r="M561" i="10"/>
  <c r="N561" i="10" s="1"/>
  <c r="M562" i="10"/>
  <c r="N562" i="10" s="1"/>
  <c r="M563" i="10"/>
  <c r="N563" i="10" s="1"/>
  <c r="M564" i="10"/>
  <c r="N564" i="10" s="1"/>
  <c r="M565" i="10"/>
  <c r="N565" i="10" s="1"/>
  <c r="M566" i="10"/>
  <c r="N566" i="10" s="1"/>
  <c r="M567" i="10"/>
  <c r="N567" i="10" s="1"/>
  <c r="M568" i="10"/>
  <c r="N568" i="10" s="1"/>
  <c r="M569" i="10"/>
  <c r="N569" i="10" s="1"/>
  <c r="M570" i="10"/>
  <c r="N570" i="10" s="1"/>
  <c r="M571" i="10"/>
  <c r="N571" i="10" s="1"/>
  <c r="M572" i="10"/>
  <c r="N572" i="10" s="1"/>
  <c r="M573" i="10"/>
  <c r="N573" i="10" s="1"/>
  <c r="M574" i="10"/>
  <c r="N574" i="10" s="1"/>
  <c r="M575" i="10"/>
  <c r="N575" i="10" s="1"/>
  <c r="M576" i="10"/>
  <c r="N576" i="10" s="1"/>
  <c r="M577" i="10"/>
  <c r="N577" i="10" s="1"/>
  <c r="M578" i="10"/>
  <c r="N578" i="10" s="1"/>
  <c r="M579" i="10"/>
  <c r="N579" i="10" s="1"/>
  <c r="M580" i="10"/>
  <c r="N580" i="10" s="1"/>
  <c r="M581" i="10"/>
  <c r="N581" i="10" s="1"/>
  <c r="M582" i="10"/>
  <c r="N582" i="10" s="1"/>
  <c r="M583" i="10"/>
  <c r="N583" i="10" s="1"/>
  <c r="M584" i="10"/>
  <c r="N584" i="10" s="1"/>
  <c r="M585" i="10"/>
  <c r="N585" i="10" s="1"/>
  <c r="M586" i="10"/>
  <c r="N586" i="10" s="1"/>
  <c r="M587" i="10"/>
  <c r="N587" i="10" s="1"/>
  <c r="M588" i="10"/>
  <c r="N588" i="10" s="1"/>
  <c r="M589" i="10"/>
  <c r="N589" i="10" s="1"/>
  <c r="M590" i="10"/>
  <c r="N590" i="10" s="1"/>
  <c r="M591" i="10"/>
  <c r="N591" i="10" s="1"/>
  <c r="M592" i="10"/>
  <c r="N592" i="10" s="1"/>
  <c r="M593" i="10"/>
  <c r="N593" i="10" s="1"/>
  <c r="M594" i="10"/>
  <c r="N594" i="10" s="1"/>
  <c r="M595" i="10"/>
  <c r="N595" i="10" s="1"/>
  <c r="M596" i="10"/>
  <c r="N596" i="10" s="1"/>
  <c r="M597" i="10"/>
  <c r="N597" i="10" s="1"/>
  <c r="M598" i="10"/>
  <c r="N598" i="10" s="1"/>
  <c r="M599" i="10"/>
  <c r="N599" i="10" s="1"/>
  <c r="M600" i="10"/>
  <c r="N600" i="10" s="1"/>
  <c r="M601" i="10"/>
  <c r="N601" i="10" s="1"/>
  <c r="M602" i="10"/>
  <c r="N602" i="10" s="1"/>
  <c r="M603" i="10"/>
  <c r="N603" i="10" s="1"/>
  <c r="M604" i="10"/>
  <c r="N604" i="10" s="1"/>
  <c r="M605" i="10"/>
  <c r="N605" i="10" s="1"/>
  <c r="M606" i="10"/>
  <c r="N606" i="10" s="1"/>
  <c r="M607" i="10"/>
  <c r="N607" i="10" s="1"/>
  <c r="M608" i="10"/>
  <c r="N608" i="10" s="1"/>
  <c r="M609" i="10"/>
  <c r="N609" i="10" s="1"/>
  <c r="M610" i="10"/>
  <c r="N610" i="10" s="1"/>
  <c r="M611" i="10"/>
  <c r="N611" i="10" s="1"/>
  <c r="M612" i="10"/>
  <c r="N612" i="10" s="1"/>
  <c r="M613" i="10"/>
  <c r="N613" i="10" s="1"/>
  <c r="M614" i="10"/>
  <c r="N614" i="10" s="1"/>
  <c r="M615" i="10"/>
  <c r="N615" i="10" s="1"/>
  <c r="M616" i="10"/>
  <c r="N616" i="10" s="1"/>
  <c r="M617" i="10"/>
  <c r="N617" i="10" s="1"/>
  <c r="M618" i="10"/>
  <c r="N618" i="10" s="1"/>
  <c r="M619" i="10"/>
  <c r="N619" i="10" s="1"/>
  <c r="M620" i="10"/>
  <c r="N620" i="10" s="1"/>
  <c r="M621" i="10"/>
  <c r="N621" i="10" s="1"/>
  <c r="M622" i="10"/>
  <c r="N622" i="10" s="1"/>
  <c r="M623" i="10"/>
  <c r="N623" i="10" s="1"/>
  <c r="M624" i="10"/>
  <c r="N624" i="10" s="1"/>
  <c r="M625" i="10"/>
  <c r="N625" i="10" s="1"/>
  <c r="M626" i="10"/>
  <c r="N626" i="10" s="1"/>
  <c r="M627" i="10"/>
  <c r="N627" i="10" s="1"/>
  <c r="M628" i="10"/>
  <c r="N628" i="10" s="1"/>
  <c r="M629" i="10"/>
  <c r="N629" i="10" s="1"/>
  <c r="M630" i="10"/>
  <c r="N630" i="10" s="1"/>
  <c r="M631" i="10"/>
  <c r="N631" i="10" s="1"/>
  <c r="M632" i="10"/>
  <c r="N632" i="10" s="1"/>
  <c r="M633" i="10"/>
  <c r="N633" i="10" s="1"/>
  <c r="M634" i="10"/>
  <c r="N634" i="10" s="1"/>
  <c r="M635" i="10"/>
  <c r="N635" i="10" s="1"/>
  <c r="M636" i="10"/>
  <c r="N636" i="10" s="1"/>
  <c r="M637" i="10"/>
  <c r="N637" i="10" s="1"/>
  <c r="M638" i="10"/>
  <c r="N638" i="10" s="1"/>
  <c r="M639" i="10"/>
  <c r="N639" i="10" s="1"/>
  <c r="M640" i="10"/>
  <c r="N640" i="10" s="1"/>
  <c r="M641" i="10"/>
  <c r="N641" i="10" s="1"/>
  <c r="M642" i="10"/>
  <c r="N642" i="10" s="1"/>
  <c r="M643" i="10"/>
  <c r="N643" i="10" s="1"/>
  <c r="M644" i="10"/>
  <c r="N644" i="10" s="1"/>
  <c r="M645" i="10"/>
  <c r="N645" i="10" s="1"/>
  <c r="M646" i="10"/>
  <c r="N646" i="10" s="1"/>
  <c r="M647" i="10"/>
  <c r="N647" i="10" s="1"/>
  <c r="M648" i="10"/>
  <c r="N648" i="10" s="1"/>
  <c r="M649" i="10"/>
  <c r="N649" i="10" s="1"/>
  <c r="M650" i="10"/>
  <c r="N650" i="10" s="1"/>
  <c r="M651" i="10"/>
  <c r="N651" i="10" s="1"/>
  <c r="M652" i="10"/>
  <c r="N652" i="10" s="1"/>
  <c r="M653" i="10"/>
  <c r="N653" i="10" s="1"/>
  <c r="M654" i="10"/>
  <c r="N654" i="10" s="1"/>
  <c r="M655" i="10"/>
  <c r="N655" i="10" s="1"/>
  <c r="M656" i="10"/>
  <c r="N656" i="10" s="1"/>
  <c r="M657" i="10"/>
  <c r="N657" i="10" s="1"/>
  <c r="M658" i="10"/>
  <c r="N658" i="10" s="1"/>
  <c r="M659" i="10"/>
  <c r="N659" i="10" s="1"/>
  <c r="M660" i="10"/>
  <c r="N660" i="10" s="1"/>
  <c r="M661" i="10"/>
  <c r="N661" i="10" s="1"/>
  <c r="M662" i="10"/>
  <c r="N662" i="10" s="1"/>
  <c r="M663" i="10"/>
  <c r="N663" i="10" s="1"/>
  <c r="M664" i="10"/>
  <c r="N664" i="10" s="1"/>
  <c r="M665" i="10"/>
  <c r="N665" i="10" s="1"/>
  <c r="M666" i="10"/>
  <c r="N666" i="10" s="1"/>
  <c r="M667" i="10"/>
  <c r="N667" i="10" s="1"/>
  <c r="M668" i="10"/>
  <c r="N668" i="10" s="1"/>
  <c r="M669" i="10"/>
  <c r="N669" i="10" s="1"/>
  <c r="M670" i="10"/>
  <c r="N670" i="10" s="1"/>
  <c r="M671" i="10"/>
  <c r="N671" i="10" s="1"/>
  <c r="M672" i="10"/>
  <c r="N672" i="10" s="1"/>
  <c r="M673" i="10"/>
  <c r="N673" i="10" s="1"/>
  <c r="M674" i="10"/>
  <c r="N674" i="10" s="1"/>
  <c r="M675" i="10"/>
  <c r="N675" i="10" s="1"/>
  <c r="M676" i="10"/>
  <c r="N676" i="10" s="1"/>
  <c r="M677" i="10"/>
  <c r="N677" i="10" s="1"/>
  <c r="M678" i="10"/>
  <c r="N678" i="10" s="1"/>
  <c r="M679" i="10"/>
  <c r="N679" i="10" s="1"/>
  <c r="M680" i="10"/>
  <c r="N680" i="10" s="1"/>
  <c r="M681" i="10"/>
  <c r="N681" i="10" s="1"/>
  <c r="M682" i="10"/>
  <c r="N682" i="10" s="1"/>
  <c r="M683" i="10"/>
  <c r="N683" i="10" s="1"/>
  <c r="M684" i="10"/>
  <c r="N684" i="10" s="1"/>
  <c r="M685" i="10"/>
  <c r="N685" i="10" s="1"/>
  <c r="M686" i="10"/>
  <c r="N686" i="10" s="1"/>
  <c r="M687" i="10"/>
  <c r="N687" i="10" s="1"/>
  <c r="M688" i="10"/>
  <c r="N688" i="10" s="1"/>
  <c r="M689" i="10"/>
  <c r="N689" i="10" s="1"/>
  <c r="M690" i="10"/>
  <c r="N690" i="10" s="1"/>
  <c r="M691" i="10"/>
  <c r="N691" i="10" s="1"/>
  <c r="M692" i="10"/>
  <c r="N692" i="10" s="1"/>
  <c r="M693" i="10"/>
  <c r="N693" i="10" s="1"/>
  <c r="M694" i="10"/>
  <c r="N694" i="10" s="1"/>
  <c r="M695" i="10"/>
  <c r="N695" i="10" s="1"/>
  <c r="M696" i="10"/>
  <c r="N696" i="10" s="1"/>
  <c r="M697" i="10"/>
  <c r="N697" i="10" s="1"/>
  <c r="M698" i="10"/>
  <c r="N698" i="10" s="1"/>
  <c r="M699" i="10"/>
  <c r="N699" i="10" s="1"/>
  <c r="M700" i="10"/>
  <c r="N700" i="10" s="1"/>
  <c r="M701" i="10"/>
  <c r="N701" i="10" s="1"/>
  <c r="M702" i="10"/>
  <c r="N702" i="10" s="1"/>
  <c r="M703" i="10"/>
  <c r="N703" i="10" s="1"/>
  <c r="M704" i="10"/>
  <c r="N704" i="10" s="1"/>
  <c r="M705" i="10"/>
  <c r="N705" i="10" s="1"/>
  <c r="M706" i="10"/>
  <c r="N706" i="10" s="1"/>
  <c r="M707" i="10"/>
  <c r="N707" i="10" s="1"/>
  <c r="M708" i="10"/>
  <c r="N708" i="10" s="1"/>
  <c r="M709" i="10"/>
  <c r="N709" i="10" s="1"/>
  <c r="M710" i="10"/>
  <c r="N710" i="10" s="1"/>
  <c r="M711" i="10"/>
  <c r="N711" i="10" s="1"/>
  <c r="M712" i="10"/>
  <c r="N712" i="10" s="1"/>
  <c r="M713" i="10"/>
  <c r="N713" i="10" s="1"/>
  <c r="M714" i="10"/>
  <c r="N714" i="10" s="1"/>
  <c r="M715" i="10"/>
  <c r="N715" i="10" s="1"/>
  <c r="M716" i="10"/>
  <c r="N716" i="10" s="1"/>
  <c r="M717" i="10"/>
  <c r="N717" i="10" s="1"/>
  <c r="M718" i="10"/>
  <c r="N718" i="10" s="1"/>
  <c r="M719" i="10"/>
  <c r="N719" i="10" s="1"/>
  <c r="M720" i="10"/>
  <c r="N720" i="10" s="1"/>
  <c r="M721" i="10"/>
  <c r="N721" i="10" s="1"/>
  <c r="M722" i="10"/>
  <c r="N722" i="10" s="1"/>
  <c r="M723" i="10"/>
  <c r="N723" i="10" s="1"/>
  <c r="M724" i="10"/>
  <c r="N724" i="10" s="1"/>
  <c r="M725" i="10"/>
  <c r="N725" i="10" s="1"/>
  <c r="M726" i="10"/>
  <c r="N726" i="10" s="1"/>
  <c r="M727" i="10"/>
  <c r="N727" i="10" s="1"/>
  <c r="M728" i="10"/>
  <c r="N728" i="10" s="1"/>
  <c r="M729" i="10"/>
  <c r="N729" i="10" s="1"/>
  <c r="M730" i="10"/>
  <c r="N730" i="10" s="1"/>
  <c r="M731" i="10"/>
  <c r="N731" i="10" s="1"/>
  <c r="M732" i="10"/>
  <c r="N732" i="10" s="1"/>
  <c r="M733" i="10"/>
  <c r="N733" i="10" s="1"/>
  <c r="M734" i="10"/>
  <c r="N734" i="10" s="1"/>
  <c r="M735" i="10"/>
  <c r="N735" i="10" s="1"/>
  <c r="M736" i="10"/>
  <c r="N736" i="10" s="1"/>
  <c r="M737" i="10"/>
  <c r="N737" i="10" s="1"/>
  <c r="M738" i="10"/>
  <c r="N738" i="10" s="1"/>
  <c r="M739" i="10"/>
  <c r="N739" i="10" s="1"/>
  <c r="M740" i="10"/>
  <c r="N740" i="10" s="1"/>
  <c r="M741" i="10"/>
  <c r="N741" i="10" s="1"/>
  <c r="M742" i="10"/>
  <c r="N742" i="10" s="1"/>
  <c r="M743" i="10"/>
  <c r="N743" i="10" s="1"/>
  <c r="M744" i="10"/>
  <c r="N744" i="10" s="1"/>
  <c r="M745" i="10"/>
  <c r="N745" i="10" s="1"/>
  <c r="M746" i="10"/>
  <c r="N746" i="10" s="1"/>
  <c r="M747" i="10"/>
  <c r="N747" i="10" s="1"/>
  <c r="M748" i="10"/>
  <c r="N748" i="10" s="1"/>
  <c r="M749" i="10"/>
  <c r="N749" i="10" s="1"/>
  <c r="M750" i="10"/>
  <c r="N750" i="10" s="1"/>
  <c r="M751" i="10"/>
  <c r="N751" i="10" s="1"/>
  <c r="M752" i="10"/>
  <c r="N752" i="10" s="1"/>
  <c r="M753" i="10"/>
  <c r="N753" i="10" s="1"/>
  <c r="M754" i="10"/>
  <c r="N754" i="10" s="1"/>
  <c r="M755" i="10"/>
  <c r="N755" i="10" s="1"/>
  <c r="M756" i="10"/>
  <c r="N756" i="10" s="1"/>
  <c r="M757" i="10"/>
  <c r="N757" i="10" s="1"/>
  <c r="M758" i="10"/>
  <c r="N758" i="10" s="1"/>
  <c r="M759" i="10"/>
  <c r="N759" i="10" s="1"/>
  <c r="M760" i="10"/>
  <c r="N760" i="10" s="1"/>
  <c r="M761" i="10"/>
  <c r="N761" i="10" s="1"/>
  <c r="M762" i="10"/>
  <c r="N762" i="10" s="1"/>
  <c r="M763" i="10"/>
  <c r="N763" i="10" s="1"/>
  <c r="M764" i="10"/>
  <c r="N764" i="10" s="1"/>
  <c r="M765" i="10"/>
  <c r="N765" i="10" s="1"/>
  <c r="M766" i="10"/>
  <c r="N766" i="10" s="1"/>
  <c r="M767" i="10"/>
  <c r="N767" i="10" s="1"/>
  <c r="M768" i="10"/>
  <c r="N768" i="10" s="1"/>
  <c r="M769" i="10"/>
  <c r="N769" i="10" s="1"/>
  <c r="M770" i="10"/>
  <c r="N770" i="10" s="1"/>
  <c r="M771" i="10"/>
  <c r="N771" i="10" s="1"/>
  <c r="M772" i="10"/>
  <c r="N772" i="10" s="1"/>
  <c r="M773" i="10"/>
  <c r="N773" i="10" s="1"/>
  <c r="M774" i="10"/>
  <c r="N774" i="10" s="1"/>
  <c r="M775" i="10"/>
  <c r="N775" i="10" s="1"/>
  <c r="M776" i="10"/>
  <c r="N776" i="10" s="1"/>
  <c r="M777" i="10"/>
  <c r="N777" i="10" s="1"/>
  <c r="M778" i="10"/>
  <c r="N778" i="10" s="1"/>
  <c r="M779" i="10"/>
  <c r="N779" i="10" s="1"/>
  <c r="M780" i="10"/>
  <c r="N780" i="10" s="1"/>
  <c r="M781" i="10"/>
  <c r="N781" i="10" s="1"/>
  <c r="M782" i="10"/>
  <c r="N782" i="10" s="1"/>
  <c r="M783" i="10"/>
  <c r="N783" i="10" s="1"/>
  <c r="M784" i="10"/>
  <c r="N784" i="10" s="1"/>
  <c r="M785" i="10"/>
  <c r="N785" i="10" s="1"/>
  <c r="M786" i="10"/>
  <c r="N786" i="10" s="1"/>
  <c r="M787" i="10"/>
  <c r="N787" i="10" s="1"/>
  <c r="M788" i="10"/>
  <c r="N788" i="10" s="1"/>
  <c r="M789" i="10"/>
  <c r="N789" i="10" s="1"/>
  <c r="M790" i="10"/>
  <c r="N790" i="10" s="1"/>
  <c r="M791" i="10"/>
  <c r="N791" i="10" s="1"/>
  <c r="M792" i="10"/>
  <c r="N792" i="10" s="1"/>
  <c r="M793" i="10"/>
  <c r="N793" i="10" s="1"/>
  <c r="M794" i="10"/>
  <c r="N794" i="10" s="1"/>
  <c r="M795" i="10"/>
  <c r="N795" i="10" s="1"/>
  <c r="M796" i="10"/>
  <c r="N796" i="10" s="1"/>
  <c r="M797" i="10"/>
  <c r="N797" i="10" s="1"/>
  <c r="M798" i="10"/>
  <c r="N798" i="10" s="1"/>
  <c r="M799" i="10"/>
  <c r="N799" i="10" s="1"/>
  <c r="M800" i="10"/>
  <c r="N800" i="10" s="1"/>
  <c r="M801" i="10"/>
  <c r="N801" i="10" s="1"/>
  <c r="M802" i="10"/>
  <c r="N802" i="10" s="1"/>
  <c r="M803" i="10"/>
  <c r="N803" i="10" s="1"/>
  <c r="M804" i="10"/>
  <c r="N804" i="10" s="1"/>
  <c r="M805" i="10"/>
  <c r="N805" i="10" s="1"/>
  <c r="M806" i="10"/>
  <c r="N806" i="10" s="1"/>
  <c r="M807" i="10"/>
  <c r="N807" i="10" s="1"/>
  <c r="M808" i="10"/>
  <c r="N808" i="10" s="1"/>
  <c r="M809" i="10"/>
  <c r="N809" i="10" s="1"/>
  <c r="M810" i="10"/>
  <c r="N810" i="10" s="1"/>
  <c r="M811" i="10"/>
  <c r="N811" i="10" s="1"/>
  <c r="M812" i="10"/>
  <c r="N812" i="10" s="1"/>
  <c r="M813" i="10"/>
  <c r="N813" i="10" s="1"/>
  <c r="M814" i="10"/>
  <c r="N814" i="10" s="1"/>
  <c r="M815" i="10"/>
  <c r="N815" i="10" s="1"/>
  <c r="M816" i="10"/>
  <c r="N816" i="10" s="1"/>
  <c r="M817" i="10"/>
  <c r="N817" i="10" s="1"/>
  <c r="M818" i="10"/>
  <c r="N818" i="10" s="1"/>
  <c r="M819" i="10"/>
  <c r="N819" i="10" s="1"/>
  <c r="M820" i="10"/>
  <c r="N820" i="10" s="1"/>
  <c r="M821" i="10"/>
  <c r="N821" i="10" s="1"/>
  <c r="M822" i="10"/>
  <c r="N822" i="10" s="1"/>
  <c r="M823" i="10"/>
  <c r="N823" i="10" s="1"/>
  <c r="M824" i="10"/>
  <c r="N824" i="10" s="1"/>
  <c r="M825" i="10"/>
  <c r="N825" i="10" s="1"/>
  <c r="M826" i="10"/>
  <c r="N826" i="10" s="1"/>
  <c r="M827" i="10"/>
  <c r="N827" i="10" s="1"/>
  <c r="M828" i="10"/>
  <c r="N828" i="10" s="1"/>
  <c r="M829" i="10"/>
  <c r="N829" i="10" s="1"/>
  <c r="M830" i="10"/>
  <c r="N830" i="10" s="1"/>
  <c r="M831" i="10"/>
  <c r="N831" i="10" s="1"/>
  <c r="M832" i="10"/>
  <c r="N832" i="10" s="1"/>
  <c r="M833" i="10"/>
  <c r="N833" i="10" s="1"/>
  <c r="M834" i="10"/>
  <c r="N834" i="10" s="1"/>
  <c r="M835" i="10"/>
  <c r="N835" i="10" s="1"/>
  <c r="M836" i="10"/>
  <c r="N836" i="10" s="1"/>
  <c r="M837" i="10"/>
  <c r="N837" i="10" s="1"/>
  <c r="M838" i="10"/>
  <c r="N838" i="10" s="1"/>
  <c r="M839" i="10"/>
  <c r="N839" i="10" s="1"/>
  <c r="M840" i="10"/>
  <c r="N840" i="10" s="1"/>
  <c r="M841" i="10"/>
  <c r="N841" i="10" s="1"/>
  <c r="M842" i="10"/>
  <c r="N842" i="10" s="1"/>
  <c r="M843" i="10"/>
  <c r="N843" i="10" s="1"/>
  <c r="M844" i="10"/>
  <c r="N844" i="10" s="1"/>
  <c r="M845" i="10"/>
  <c r="N845" i="10" s="1"/>
  <c r="M846" i="10"/>
  <c r="N846" i="10" s="1"/>
  <c r="M847" i="10"/>
  <c r="N847" i="10" s="1"/>
  <c r="M848" i="10"/>
  <c r="N848" i="10" s="1"/>
  <c r="M849" i="10"/>
  <c r="N849" i="10" s="1"/>
  <c r="M850" i="10"/>
  <c r="N850" i="10" s="1"/>
  <c r="M851" i="10"/>
  <c r="N851" i="10" s="1"/>
  <c r="M852" i="10"/>
  <c r="N852" i="10" s="1"/>
  <c r="M853" i="10"/>
  <c r="N853" i="10" s="1"/>
  <c r="M854" i="10"/>
  <c r="N854" i="10" s="1"/>
  <c r="M855" i="10"/>
  <c r="N855" i="10" s="1"/>
  <c r="M856" i="10"/>
  <c r="N856" i="10" s="1"/>
  <c r="M857" i="10"/>
  <c r="N857" i="10" s="1"/>
  <c r="M858" i="10"/>
  <c r="N858" i="10" s="1"/>
  <c r="M859" i="10"/>
  <c r="N859" i="10" s="1"/>
  <c r="M860" i="10"/>
  <c r="N860" i="10" s="1"/>
  <c r="M861" i="10"/>
  <c r="N861" i="10" s="1"/>
  <c r="M862" i="10"/>
  <c r="N862" i="10" s="1"/>
  <c r="M863" i="10"/>
  <c r="N863" i="10" s="1"/>
  <c r="M864" i="10"/>
  <c r="N864" i="10" s="1"/>
  <c r="M865" i="10"/>
  <c r="N865" i="10" s="1"/>
  <c r="M866" i="10"/>
  <c r="N866" i="10" s="1"/>
  <c r="M867" i="10"/>
  <c r="N867" i="10" s="1"/>
  <c r="M868" i="10"/>
  <c r="N868" i="10" s="1"/>
  <c r="M869" i="10"/>
  <c r="N869" i="10" s="1"/>
  <c r="M870" i="10"/>
  <c r="N870" i="10" s="1"/>
  <c r="M871" i="10"/>
  <c r="N871" i="10" s="1"/>
  <c r="M872" i="10"/>
  <c r="N872" i="10" s="1"/>
  <c r="M873" i="10"/>
  <c r="N873" i="10" s="1"/>
  <c r="M874" i="10"/>
  <c r="N874" i="10" s="1"/>
  <c r="M875" i="10"/>
  <c r="N875" i="10" s="1"/>
  <c r="M876" i="10"/>
  <c r="N876" i="10" s="1"/>
  <c r="M877" i="10"/>
  <c r="N877" i="10" s="1"/>
  <c r="M878" i="10"/>
  <c r="N878" i="10" s="1"/>
  <c r="M879" i="10"/>
  <c r="N879" i="10" s="1"/>
  <c r="M880" i="10"/>
  <c r="N880" i="10" s="1"/>
  <c r="M881" i="10"/>
  <c r="N881" i="10" s="1"/>
  <c r="M882" i="10"/>
  <c r="N882" i="10" s="1"/>
  <c r="M883" i="10"/>
  <c r="N883" i="10" s="1"/>
  <c r="M884" i="10"/>
  <c r="N884" i="10" s="1"/>
  <c r="M885" i="10"/>
  <c r="N885" i="10" s="1"/>
  <c r="M886" i="10"/>
  <c r="N886" i="10" s="1"/>
  <c r="M887" i="10"/>
  <c r="N887" i="10" s="1"/>
  <c r="M888" i="10"/>
  <c r="N888" i="10" s="1"/>
  <c r="M889" i="10"/>
  <c r="N889" i="10" s="1"/>
  <c r="M890" i="10"/>
  <c r="N890" i="10" s="1"/>
  <c r="M891" i="10"/>
  <c r="N891" i="10" s="1"/>
  <c r="M892" i="10"/>
  <c r="N892" i="10" s="1"/>
  <c r="M893" i="10"/>
  <c r="N893" i="10" s="1"/>
  <c r="M894" i="10"/>
  <c r="N894" i="10" s="1"/>
  <c r="M895" i="10"/>
  <c r="N895" i="10" s="1"/>
  <c r="M896" i="10"/>
  <c r="N896" i="10" s="1"/>
  <c r="M897" i="10"/>
  <c r="N897" i="10" s="1"/>
  <c r="M898" i="10"/>
  <c r="N898" i="10" s="1"/>
  <c r="M899" i="10"/>
  <c r="N899" i="10" s="1"/>
  <c r="M900" i="10"/>
  <c r="N900" i="10" s="1"/>
  <c r="M901" i="10"/>
  <c r="N901" i="10" s="1"/>
  <c r="M902" i="10"/>
  <c r="N902" i="10" s="1"/>
  <c r="M903" i="10"/>
  <c r="N903" i="10" s="1"/>
  <c r="M904" i="10"/>
  <c r="N904" i="10" s="1"/>
  <c r="M905" i="10"/>
  <c r="N905" i="10" s="1"/>
  <c r="M906" i="10"/>
  <c r="N906" i="10" s="1"/>
  <c r="M907" i="10"/>
  <c r="N907" i="10" s="1"/>
  <c r="M908" i="10"/>
  <c r="N908" i="10" s="1"/>
  <c r="M909" i="10"/>
  <c r="N909" i="10" s="1"/>
  <c r="M910" i="10"/>
  <c r="N910" i="10" s="1"/>
  <c r="M911" i="10"/>
  <c r="N911" i="10" s="1"/>
  <c r="M912" i="10"/>
  <c r="N912" i="10" s="1"/>
  <c r="M913" i="10"/>
  <c r="N913" i="10" s="1"/>
  <c r="M914" i="10"/>
  <c r="N914" i="10" s="1"/>
  <c r="M915" i="10"/>
  <c r="N915" i="10" s="1"/>
  <c r="M916" i="10"/>
  <c r="N916" i="10" s="1"/>
  <c r="M917" i="10"/>
  <c r="N917" i="10" s="1"/>
  <c r="M918" i="10"/>
  <c r="N918" i="10" s="1"/>
  <c r="M919" i="10"/>
  <c r="N919" i="10" s="1"/>
  <c r="M920" i="10"/>
  <c r="N920" i="10" s="1"/>
  <c r="M921" i="10"/>
  <c r="N921" i="10" s="1"/>
  <c r="M922" i="10"/>
  <c r="N922" i="10" s="1"/>
  <c r="M923" i="10"/>
  <c r="N923" i="10" s="1"/>
  <c r="M924" i="10"/>
  <c r="N924" i="10" s="1"/>
  <c r="M925" i="10"/>
  <c r="N925" i="10" s="1"/>
  <c r="M926" i="10"/>
  <c r="N926" i="10" s="1"/>
  <c r="M927" i="10"/>
  <c r="N927" i="10" s="1"/>
  <c r="M928" i="10"/>
  <c r="N928" i="10" s="1"/>
  <c r="M929" i="10"/>
  <c r="N929" i="10" s="1"/>
  <c r="M930" i="10"/>
  <c r="N930" i="10" s="1"/>
  <c r="M931" i="10"/>
  <c r="N931" i="10" s="1"/>
  <c r="M932" i="10"/>
  <c r="N932" i="10" s="1"/>
  <c r="M933" i="10"/>
  <c r="N933" i="10" s="1"/>
  <c r="M934" i="10"/>
  <c r="N934" i="10" s="1"/>
  <c r="M935" i="10"/>
  <c r="N935" i="10" s="1"/>
  <c r="M936" i="10"/>
  <c r="N936" i="10" s="1"/>
  <c r="M937" i="10"/>
  <c r="N937" i="10" s="1"/>
  <c r="M938" i="10"/>
  <c r="N938" i="10" s="1"/>
  <c r="M939" i="10"/>
  <c r="N939" i="10" s="1"/>
  <c r="M940" i="10"/>
  <c r="N940" i="10" s="1"/>
  <c r="M941" i="10"/>
  <c r="N941" i="10" s="1"/>
  <c r="M942" i="10"/>
  <c r="N942" i="10" s="1"/>
  <c r="M943" i="10"/>
  <c r="N943" i="10" s="1"/>
  <c r="M944" i="10"/>
  <c r="N944" i="10" s="1"/>
  <c r="M945" i="10"/>
  <c r="N945" i="10" s="1"/>
  <c r="M946" i="10"/>
  <c r="N946" i="10" s="1"/>
  <c r="M947" i="10"/>
  <c r="N947" i="10" s="1"/>
  <c r="M948" i="10"/>
  <c r="N948" i="10" s="1"/>
  <c r="M949" i="10"/>
  <c r="N949" i="10" s="1"/>
  <c r="M950" i="10"/>
  <c r="N950" i="10" s="1"/>
  <c r="M951" i="10"/>
  <c r="N951" i="10" s="1"/>
  <c r="M952" i="10"/>
  <c r="N952" i="10" s="1"/>
  <c r="M953" i="10"/>
  <c r="N953" i="10" s="1"/>
  <c r="M954" i="10"/>
  <c r="N954" i="10" s="1"/>
  <c r="M955" i="10"/>
  <c r="N955" i="10" s="1"/>
  <c r="M956" i="10"/>
  <c r="N956" i="10" s="1"/>
  <c r="M957" i="10"/>
  <c r="N957" i="10" s="1"/>
  <c r="M958" i="10"/>
  <c r="N958" i="10" s="1"/>
  <c r="M959" i="10"/>
  <c r="N959" i="10" s="1"/>
  <c r="M960" i="10"/>
  <c r="N960" i="10" s="1"/>
  <c r="M961" i="10"/>
  <c r="N961" i="10" s="1"/>
  <c r="M962" i="10"/>
  <c r="N962" i="10" s="1"/>
  <c r="M963" i="10"/>
  <c r="N963" i="10" s="1"/>
  <c r="M964" i="10"/>
  <c r="N964" i="10" s="1"/>
  <c r="M965" i="10"/>
  <c r="N965" i="10" s="1"/>
  <c r="M966" i="10"/>
  <c r="N966" i="10" s="1"/>
  <c r="M967" i="10"/>
  <c r="N967" i="10" s="1"/>
  <c r="M968" i="10"/>
  <c r="N968" i="10" s="1"/>
  <c r="M969" i="10"/>
  <c r="N969" i="10" s="1"/>
  <c r="M970" i="10"/>
  <c r="N970" i="10" s="1"/>
  <c r="M971" i="10"/>
  <c r="N971" i="10" s="1"/>
  <c r="M972" i="10"/>
  <c r="N972" i="10" s="1"/>
  <c r="M973" i="10"/>
  <c r="N973" i="10" s="1"/>
  <c r="M974" i="10"/>
  <c r="N974" i="10" s="1"/>
  <c r="M975" i="10"/>
  <c r="N975" i="10" s="1"/>
  <c r="M976" i="10"/>
  <c r="N976" i="10" s="1"/>
  <c r="M977" i="10"/>
  <c r="N977" i="10" s="1"/>
  <c r="M978" i="10"/>
  <c r="N978" i="10" s="1"/>
  <c r="M979" i="10"/>
  <c r="N979" i="10" s="1"/>
  <c r="M980" i="10"/>
  <c r="N980" i="10" s="1"/>
  <c r="M981" i="10"/>
  <c r="N981" i="10" s="1"/>
  <c r="M982" i="10"/>
  <c r="N982" i="10" s="1"/>
  <c r="M983" i="10"/>
  <c r="N983" i="10" s="1"/>
  <c r="M984" i="10"/>
  <c r="N984" i="10" s="1"/>
  <c r="M985" i="10"/>
  <c r="N985" i="10" s="1"/>
  <c r="M986" i="10"/>
  <c r="N986" i="10" s="1"/>
  <c r="M987" i="10"/>
  <c r="N987" i="10" s="1"/>
  <c r="M988" i="10"/>
  <c r="N988" i="10" s="1"/>
  <c r="M989" i="10"/>
  <c r="N989" i="10" s="1"/>
  <c r="M990" i="10"/>
  <c r="N990" i="10" s="1"/>
  <c r="M991" i="10"/>
  <c r="N991" i="10" s="1"/>
  <c r="M992" i="10"/>
  <c r="N992" i="10" s="1"/>
  <c r="M993" i="10"/>
  <c r="N993" i="10" s="1"/>
  <c r="M994" i="10"/>
  <c r="N994" i="10" s="1"/>
  <c r="M995" i="10"/>
  <c r="N995" i="10" s="1"/>
  <c r="M996" i="10"/>
  <c r="N996" i="10" s="1"/>
  <c r="M997" i="10"/>
  <c r="N997" i="10" s="1"/>
  <c r="M998" i="10"/>
  <c r="N998" i="10" s="1"/>
  <c r="M999" i="10"/>
  <c r="N999" i="10" s="1"/>
  <c r="M1000" i="10"/>
  <c r="N1000" i="10" s="1"/>
  <c r="M1001" i="10"/>
  <c r="N1001" i="10" s="1"/>
  <c r="M1002" i="10"/>
  <c r="N1002" i="10" s="1"/>
  <c r="M1003" i="10"/>
  <c r="N1003" i="10" s="1"/>
  <c r="M1004" i="10"/>
  <c r="N1004" i="10" s="1"/>
  <c r="M1005" i="10"/>
  <c r="N1005" i="10" s="1"/>
  <c r="M1006" i="10"/>
  <c r="N1006" i="10" s="1"/>
  <c r="M1007" i="10"/>
  <c r="N1007" i="10" s="1"/>
  <c r="M1008" i="10"/>
  <c r="N1008" i="10" s="1"/>
  <c r="M1009" i="10"/>
  <c r="N1009" i="10" s="1"/>
  <c r="M1010" i="10"/>
  <c r="N1010" i="10" s="1"/>
  <c r="M1011" i="10"/>
  <c r="N1011" i="10" s="1"/>
  <c r="M1012" i="10"/>
  <c r="N1012" i="10" s="1"/>
  <c r="M1013" i="10"/>
  <c r="N1013" i="10" s="1"/>
  <c r="M1014" i="10"/>
  <c r="N1014" i="10" s="1"/>
  <c r="M1015" i="10"/>
  <c r="N1015" i="10" s="1"/>
  <c r="M1016" i="10"/>
  <c r="N1016" i="10" s="1"/>
  <c r="M1017" i="10"/>
  <c r="N1017" i="10" s="1"/>
  <c r="M1018" i="10"/>
  <c r="N1018" i="10" s="1"/>
  <c r="M1019" i="10"/>
  <c r="N1019" i="10" s="1"/>
  <c r="M1020" i="10"/>
  <c r="N1020" i="10" s="1"/>
  <c r="M1021" i="10"/>
  <c r="N1021" i="10" s="1"/>
  <c r="M1022" i="10"/>
  <c r="N1022" i="10" s="1"/>
  <c r="M1023" i="10"/>
  <c r="N1023" i="10" s="1"/>
  <c r="M1024" i="10"/>
  <c r="N1024" i="10" s="1"/>
  <c r="M1025" i="10"/>
  <c r="N1025" i="10" s="1"/>
  <c r="M1026" i="10"/>
  <c r="N1026" i="10" s="1"/>
  <c r="M1027" i="10"/>
  <c r="N1027" i="10" s="1"/>
  <c r="M1028" i="10"/>
  <c r="N1028" i="10" s="1"/>
  <c r="M1029" i="10"/>
  <c r="N1029" i="10" s="1"/>
  <c r="M1030" i="10"/>
  <c r="N1030" i="10" s="1"/>
  <c r="M1031" i="10"/>
  <c r="N1031" i="10" s="1"/>
  <c r="M1032" i="10"/>
  <c r="N1032" i="10" s="1"/>
  <c r="M1033" i="10"/>
  <c r="N1033" i="10" s="1"/>
  <c r="M1034" i="10"/>
  <c r="N1034" i="10" s="1"/>
  <c r="M1035" i="10"/>
  <c r="N1035" i="10" s="1"/>
  <c r="M1036" i="10"/>
  <c r="N1036" i="10" s="1"/>
  <c r="M1037" i="10"/>
  <c r="N1037" i="10" s="1"/>
  <c r="M1038" i="10"/>
  <c r="N1038" i="10" s="1"/>
  <c r="M1039" i="10"/>
  <c r="N1039" i="10" s="1"/>
  <c r="M1040" i="10"/>
  <c r="N1040" i="10" s="1"/>
  <c r="M1041" i="10"/>
  <c r="N1041" i="10" s="1"/>
  <c r="M1042" i="10"/>
  <c r="N1042" i="10" s="1"/>
  <c r="M1043" i="10"/>
  <c r="N1043" i="10" s="1"/>
  <c r="M1044" i="10"/>
  <c r="N1044" i="10" s="1"/>
  <c r="M1045" i="10"/>
  <c r="N1045" i="10" s="1"/>
  <c r="M1046" i="10"/>
  <c r="N1046" i="10" s="1"/>
  <c r="M1047" i="10"/>
  <c r="N1047" i="10" s="1"/>
  <c r="M1048" i="10"/>
  <c r="N1048" i="10" s="1"/>
  <c r="M1049" i="10"/>
  <c r="N1049" i="10" s="1"/>
  <c r="M1050" i="10"/>
  <c r="N1050" i="10" s="1"/>
  <c r="M1051" i="10"/>
  <c r="N1051" i="10" s="1"/>
  <c r="M1052" i="10"/>
  <c r="N1052" i="10" s="1"/>
  <c r="M1053" i="10"/>
  <c r="N1053" i="10" s="1"/>
  <c r="M1054" i="10"/>
  <c r="N1054" i="10" s="1"/>
  <c r="M1055" i="10"/>
  <c r="N1055" i="10" s="1"/>
  <c r="M1056" i="10"/>
  <c r="N1056" i="10" s="1"/>
  <c r="M1057" i="10"/>
  <c r="N1057" i="10" s="1"/>
  <c r="M1058" i="10"/>
  <c r="N1058" i="10" s="1"/>
  <c r="M1059" i="10"/>
  <c r="N1059" i="10" s="1"/>
  <c r="M1060" i="10"/>
  <c r="N1060" i="10" s="1"/>
  <c r="M1061" i="10"/>
  <c r="N1061" i="10" s="1"/>
  <c r="M1062" i="10"/>
  <c r="N1062" i="10" s="1"/>
  <c r="M1063" i="10"/>
  <c r="N1063" i="10" s="1"/>
  <c r="M1064" i="10"/>
  <c r="N1064" i="10" s="1"/>
  <c r="M1065" i="10"/>
  <c r="N1065" i="10" s="1"/>
  <c r="M1066" i="10"/>
  <c r="N1066" i="10" s="1"/>
  <c r="M1067" i="10"/>
  <c r="N1067" i="10" s="1"/>
  <c r="M1068" i="10"/>
  <c r="N1068" i="10" s="1"/>
  <c r="M1069" i="10"/>
  <c r="N1069" i="10" s="1"/>
  <c r="M1070" i="10"/>
  <c r="N1070" i="10" s="1"/>
  <c r="M1071" i="10"/>
  <c r="N1071" i="10" s="1"/>
  <c r="M1072" i="10"/>
  <c r="N1072" i="10" s="1"/>
  <c r="M1073" i="10"/>
  <c r="N1073" i="10" s="1"/>
  <c r="M1074" i="10"/>
  <c r="N1074" i="10" s="1"/>
  <c r="M1075" i="10"/>
  <c r="N1075" i="10" s="1"/>
  <c r="M1076" i="10"/>
  <c r="N1076" i="10" s="1"/>
  <c r="M1077" i="10"/>
  <c r="N1077" i="10" s="1"/>
  <c r="M1078" i="10"/>
  <c r="N1078" i="10" s="1"/>
  <c r="M1079" i="10"/>
  <c r="N1079" i="10" s="1"/>
  <c r="M1080" i="10"/>
  <c r="N1080" i="10" s="1"/>
  <c r="M1081" i="10"/>
  <c r="N1081" i="10" s="1"/>
  <c r="M1082" i="10"/>
  <c r="N1082" i="10" s="1"/>
  <c r="M1083" i="10"/>
  <c r="N1083" i="10" s="1"/>
  <c r="M1084" i="10"/>
  <c r="N1084" i="10" s="1"/>
  <c r="M1085" i="10"/>
  <c r="N1085" i="10" s="1"/>
  <c r="M1086" i="10"/>
  <c r="N1086" i="10" s="1"/>
  <c r="M1087" i="10"/>
  <c r="N1087" i="10" s="1"/>
  <c r="M1088" i="10"/>
  <c r="N1088" i="10" s="1"/>
  <c r="M1089" i="10"/>
  <c r="N1089" i="10" s="1"/>
  <c r="M1090" i="10"/>
  <c r="N1090" i="10" s="1"/>
  <c r="M1091" i="10"/>
  <c r="N1091" i="10" s="1"/>
  <c r="M1092" i="10"/>
  <c r="N1092" i="10" s="1"/>
  <c r="M1093" i="10"/>
  <c r="N1093" i="10" s="1"/>
  <c r="M1094" i="10"/>
  <c r="N1094" i="10" s="1"/>
  <c r="M1095" i="10"/>
  <c r="N1095" i="10" s="1"/>
  <c r="M1096" i="10"/>
  <c r="N1096" i="10" s="1"/>
  <c r="M1097" i="10"/>
  <c r="N1097" i="10" s="1"/>
  <c r="M1098" i="10"/>
  <c r="N1098" i="10" s="1"/>
  <c r="M1099" i="10"/>
  <c r="N1099" i="10" s="1"/>
  <c r="M1100" i="10"/>
  <c r="N1100" i="10" s="1"/>
  <c r="M1101" i="10"/>
  <c r="N1101" i="10" s="1"/>
  <c r="M1102" i="10"/>
  <c r="N1102" i="10" s="1"/>
  <c r="M1103" i="10"/>
  <c r="N1103" i="10" s="1"/>
  <c r="M1104" i="10"/>
  <c r="N1104" i="10" s="1"/>
  <c r="M1105" i="10"/>
  <c r="N1105" i="10" s="1"/>
  <c r="M1106" i="10"/>
  <c r="N1106" i="10" s="1"/>
  <c r="M1107" i="10"/>
  <c r="N1107" i="10" s="1"/>
  <c r="M1108" i="10"/>
  <c r="N1108" i="10" s="1"/>
  <c r="M1109" i="10"/>
  <c r="N1109" i="10" s="1"/>
  <c r="M1110" i="10"/>
  <c r="N1110" i="10" s="1"/>
  <c r="M1111" i="10"/>
  <c r="N1111" i="10" s="1"/>
  <c r="M1112" i="10"/>
  <c r="N1112" i="10" s="1"/>
  <c r="M1113" i="10"/>
  <c r="N1113" i="10" s="1"/>
  <c r="M1114" i="10"/>
  <c r="N1114" i="10" s="1"/>
  <c r="M1115" i="10"/>
  <c r="N1115" i="10" s="1"/>
  <c r="M1116" i="10"/>
  <c r="N1116" i="10" s="1"/>
  <c r="M1117" i="10"/>
  <c r="N1117" i="10" s="1"/>
  <c r="M1118" i="10"/>
  <c r="N1118" i="10" s="1"/>
  <c r="M1119" i="10"/>
  <c r="N1119" i="10" s="1"/>
  <c r="M1120" i="10"/>
  <c r="N1120" i="10" s="1"/>
  <c r="M1121" i="10"/>
  <c r="N1121" i="10" s="1"/>
  <c r="M1122" i="10"/>
  <c r="N1122" i="10" s="1"/>
  <c r="M1123" i="10"/>
  <c r="N1123" i="10" s="1"/>
  <c r="M1124" i="10"/>
  <c r="N1124" i="10" s="1"/>
  <c r="M1125" i="10"/>
  <c r="N1125" i="10" s="1"/>
  <c r="M1126" i="10"/>
  <c r="N1126" i="10" s="1"/>
  <c r="M1127" i="10"/>
  <c r="N1127" i="10" s="1"/>
  <c r="M1128" i="10"/>
  <c r="N1128" i="10" s="1"/>
  <c r="M1129" i="10"/>
  <c r="N1129" i="10" s="1"/>
  <c r="M1130" i="10"/>
  <c r="N1130" i="10" s="1"/>
  <c r="M1131" i="10"/>
  <c r="N1131" i="10" s="1"/>
  <c r="M1132" i="10"/>
  <c r="N1132" i="10" s="1"/>
  <c r="M1133" i="10"/>
  <c r="N1133" i="10" s="1"/>
  <c r="M1134" i="10"/>
  <c r="N1134" i="10" s="1"/>
  <c r="M1135" i="10"/>
  <c r="N1135" i="10" s="1"/>
  <c r="M1136" i="10"/>
  <c r="N1136" i="10" s="1"/>
  <c r="M1137" i="10"/>
  <c r="N1137" i="10" s="1"/>
  <c r="M1138" i="10"/>
  <c r="N1138" i="10" s="1"/>
  <c r="M1139" i="10"/>
  <c r="N1139" i="10" s="1"/>
  <c r="M1140" i="10"/>
  <c r="N1140" i="10" s="1"/>
  <c r="M1141" i="10"/>
  <c r="N1141" i="10" s="1"/>
  <c r="M1142" i="10"/>
  <c r="N1142" i="10" s="1"/>
  <c r="M1143" i="10"/>
  <c r="N1143" i="10" s="1"/>
  <c r="M1144" i="10"/>
  <c r="N1144" i="10" s="1"/>
  <c r="M1145" i="10"/>
  <c r="N1145" i="10" s="1"/>
  <c r="M1146" i="10"/>
  <c r="N1146" i="10" s="1"/>
  <c r="M1147" i="10"/>
  <c r="N1147" i="10" s="1"/>
  <c r="M1148" i="10"/>
  <c r="N1148" i="10" s="1"/>
  <c r="M1149" i="10"/>
  <c r="N1149" i="10" s="1"/>
  <c r="M1150" i="10"/>
  <c r="N1150" i="10" s="1"/>
  <c r="M1151" i="10"/>
  <c r="N1151" i="10" s="1"/>
  <c r="M1152" i="10"/>
  <c r="N1152" i="10" s="1"/>
  <c r="M1153" i="10"/>
  <c r="N1153" i="10" s="1"/>
  <c r="M1154" i="10"/>
  <c r="N1154" i="10" s="1"/>
  <c r="M1155" i="10"/>
  <c r="N1155" i="10" s="1"/>
  <c r="M1156" i="10"/>
  <c r="N1156" i="10" s="1"/>
  <c r="M1157" i="10"/>
  <c r="N1157" i="10" s="1"/>
  <c r="M1158" i="10"/>
  <c r="N1158" i="10" s="1"/>
  <c r="M1159" i="10"/>
  <c r="N1159" i="10" s="1"/>
  <c r="M1160" i="10"/>
  <c r="N1160" i="10" s="1"/>
  <c r="M1161" i="10"/>
  <c r="N1161" i="10" s="1"/>
  <c r="M1162" i="10"/>
  <c r="N1162" i="10" s="1"/>
  <c r="M1163" i="10"/>
  <c r="N1163" i="10" s="1"/>
  <c r="M1164" i="10"/>
  <c r="N1164" i="10" s="1"/>
  <c r="M1165" i="10"/>
  <c r="N1165" i="10" s="1"/>
  <c r="M1166" i="10"/>
  <c r="N1166" i="10" s="1"/>
  <c r="M1167" i="10"/>
  <c r="N1167" i="10" s="1"/>
  <c r="M1168" i="10"/>
  <c r="N1168" i="10" s="1"/>
  <c r="M1169" i="10"/>
  <c r="N1169" i="10" s="1"/>
  <c r="M1170" i="10"/>
  <c r="N1170" i="10" s="1"/>
  <c r="M1171" i="10"/>
  <c r="N1171" i="10" s="1"/>
  <c r="M1172" i="10"/>
  <c r="N1172" i="10" s="1"/>
  <c r="M1173" i="10"/>
  <c r="N1173" i="10" s="1"/>
  <c r="M1174" i="10"/>
  <c r="N1174" i="10" s="1"/>
  <c r="M1175" i="10"/>
  <c r="N1175" i="10" s="1"/>
  <c r="M1176" i="10"/>
  <c r="N1176" i="10" s="1"/>
  <c r="M1177" i="10"/>
  <c r="N1177" i="10" s="1"/>
  <c r="M1178" i="10"/>
  <c r="N1178" i="10" s="1"/>
  <c r="M1179" i="10"/>
  <c r="N1179" i="10" s="1"/>
  <c r="M1180" i="10"/>
  <c r="N1180" i="10" s="1"/>
  <c r="M1181" i="10"/>
  <c r="N1181" i="10" s="1"/>
  <c r="M1182" i="10"/>
  <c r="N1182" i="10" s="1"/>
  <c r="M1183" i="10"/>
  <c r="N1183" i="10" s="1"/>
  <c r="M1184" i="10"/>
  <c r="N1184" i="10" s="1"/>
  <c r="M1185" i="10"/>
  <c r="N1185" i="10" s="1"/>
  <c r="M1186" i="10"/>
  <c r="N1186" i="10" s="1"/>
  <c r="M1187" i="10"/>
  <c r="N1187" i="10" s="1"/>
  <c r="M1188" i="10"/>
  <c r="N1188" i="10" s="1"/>
  <c r="M1189" i="10"/>
  <c r="N1189" i="10" s="1"/>
  <c r="M1190" i="10"/>
  <c r="N1190" i="10" s="1"/>
  <c r="M1191" i="10"/>
  <c r="N1191" i="10" s="1"/>
  <c r="F32" i="2" l="1"/>
  <c r="E32" i="2"/>
  <c r="T166" i="4" l="1"/>
  <c r="T167" i="4"/>
  <c r="U165" i="4"/>
  <c r="M4" i="10" l="1"/>
  <c r="N4" i="10" s="1"/>
  <c r="N24" i="5" l="1"/>
  <c r="C100" i="6" l="1"/>
  <c r="D100" i="6"/>
  <c r="F16" i="6"/>
  <c r="E16" i="6"/>
  <c r="E100" i="6" l="1"/>
  <c r="S168" i="4"/>
  <c r="F11" i="19" l="1"/>
  <c r="F9" i="19"/>
  <c r="F8" i="19"/>
  <c r="F7" i="19"/>
  <c r="F10" i="19"/>
  <c r="T168" i="4" l="1"/>
  <c r="U163" i="4"/>
  <c r="U164" i="4"/>
  <c r="U18" i="5" l="1"/>
  <c r="V18" i="5"/>
  <c r="C8" i="6" l="1"/>
  <c r="H8" i="4" l="1"/>
  <c r="D77" i="6" l="1"/>
  <c r="C94" i="6"/>
  <c r="D94" i="6" l="1"/>
  <c r="E94" i="6" s="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8" i="4" l="1"/>
  <c r="R169" i="4"/>
  <c r="Q12" i="19" l="1"/>
  <c r="P12" i="19"/>
  <c r="O12" i="19"/>
  <c r="N12" i="19"/>
  <c r="M12" i="19"/>
  <c r="L12" i="19"/>
  <c r="K12" i="19"/>
  <c r="J12" i="19"/>
  <c r="I12" i="19"/>
  <c r="H12" i="19"/>
  <c r="G12" i="19"/>
  <c r="F12" i="19"/>
  <c r="E12" i="19"/>
  <c r="D12" i="19"/>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<sst xmlns="http://schemas.openxmlformats.org/spreadsheetml/2006/main" count="13837" uniqueCount="3116">
  <si>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</si>
  <si>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</si>
  <si>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</si>
  <si>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</si>
  <si>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</si>
  <si>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</si>
  <si>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</si>
  <si>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</si>
  <si>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</si>
  <si>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</si>
  <si>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</si>
  <si>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</si>
  <si>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</si>
  <si>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</si>
  <si>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</si>
  <si>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</si>
  <si>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</si>
  <si>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</si>
  <si>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</si>
  <si>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</si>
  <si>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</si>
  <si>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</si>
  <si>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</si>
  <si>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</si>
  <si>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</si>
  <si>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</si>
  <si>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</si>
  <si>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</si>
  <si>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</si>
  <si>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</si>
  <si>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</si>
  <si>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</si>
  <si>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</si>
  <si>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</si>
  <si>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</si>
  <si>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</si>
  <si>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</si>
  <si>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</si>
  <si>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</si>
  <si>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</si>
  <si>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</si>
  <si>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</si>
  <si>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</si>
  <si>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</si>
  <si>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</si>
  <si>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</si>
  <si>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</si>
  <si>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</si>
  <si>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</si>
  <si>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</si>
  <si>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</si>
  <si>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</si>
  <si>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</si>
  <si>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</si>
  <si>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</si>
  <si>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</si>
  <si>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</si>
  <si>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</si>
  <si>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</si>
  <si>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</si>
  <si>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</si>
  <si>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</si>
  <si>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</si>
  <si>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</si>
  <si>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</si>
  <si>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</si>
  <si>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</si>
  <si>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</si>
  <si>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</si>
  <si>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</si>
  <si>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</si>
  <si>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</si>
  <si>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</si>
  <si>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</si>
  <si>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</si>
  <si>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</si>
  <si>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</si>
  <si>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</si>
  <si>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</si>
  <si>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</si>
  <si>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</si>
  <si>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</si>
  <si>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</si>
  <si>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</si>
  <si>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</si>
  <si>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</si>
  <si>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</si>
  <si>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</si>
  <si>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</si>
  <si>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</si>
  <si>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</si>
  <si>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</si>
  <si>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</si>
  <si>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</si>
  <si>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</si>
  <si>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</si>
  <si>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</si>
  <si>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</si>
  <si>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</si>
  <si>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</si>
  <si>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</si>
  <si>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</si>
  <si>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</si>
  <si>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</si>
  <si>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</si>
  <si>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</si>
  <si>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</si>
  <si>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</si>
  <si>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</si>
  <si>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</si>
  <si>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</si>
  <si>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</si>
  <si>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</si>
  <si>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</si>
  <si>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</si>
  <si>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</si>
  <si>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</si>
  <si>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</si>
  <si>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</si>
  <si>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</si>
  <si>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</si>
  <si>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</si>
  <si>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</si>
  <si>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</si>
  <si>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</si>
  <si>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</si>
  <si>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</si>
  <si>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</si>
  <si>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</si>
  <si>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</si>
  <si>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</si>
  <si>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</si>
  <si>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</si>
  <si>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</si>
  <si>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</si>
  <si>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</si>
  <si>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</si>
  <si>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</si>
  <si>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</si>
  <si>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</si>
  <si>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</si>
  <si>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</si>
  <si>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</si>
  <si>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</si>
  <si>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</si>
  <si>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</si>
  <si>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</si>
  <si>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</si>
  <si>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</si>
  <si>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</si>
  <si>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</si>
  <si>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</si>
  <si>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</si>
  <si>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</si>
  <si>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</si>
  <si>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</si>
  <si>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</si>
  <si>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</si>
  <si>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</si>
  <si>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</si>
  <si>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</si>
  <si>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</si>
  <si>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</si>
  <si>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</si>
  <si>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</si>
  <si>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</si>
  <si>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</si>
  <si>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</si>
  <si>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</si>
  <si>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</si>
  <si>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</si>
  <si>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</si>
  <si>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</si>
  <si>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</si>
  <si>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</si>
  <si>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</si>
  <si>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</si>
  <si>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</si>
  <si>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</si>
  <si>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</si>
  <si>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</si>
  <si>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</si>
  <si>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</si>
  <si>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</si>
  <si>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</si>
  <si>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</si>
  <si>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</si>
  <si>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</si>
  <si>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</si>
  <si>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</si>
  <si>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</si>
  <si>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</si>
  <si>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</si>
  <si>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</si>
  <si>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</si>
  <si>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</si>
  <si>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</si>
  <si>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</si>
  <si>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</si>
  <si>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</si>
  <si>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</si>
  <si>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</si>
  <si>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</si>
  <si>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</si>
  <si>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</si>
  <si>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</si>
  <si>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</si>
  <si>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</si>
  <si>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</si>
  <si>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</si>
  <si>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</si>
  <si>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</si>
  <si>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</si>
  <si>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</si>
  <si>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</si>
  <si>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</si>
  <si>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</si>
  <si>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</si>
  <si>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</si>
  <si>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</si>
  <si>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</si>
  <si>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</si>
  <si>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</si>
  <si>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</si>
  <si>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</si>
  <si>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</si>
  <si>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</si>
  <si>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</si>
  <si>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</si>
  <si>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</si>
  <si>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</si>
  <si>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</si>
  <si>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</si>
  <si>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</si>
  <si>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</si>
  <si>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</si>
  <si>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</si>
  <si>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</si>
  <si>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</si>
  <si>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</si>
  <si>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</si>
  <si>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</si>
  <si>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</si>
  <si>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</si>
  <si>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</si>
  <si>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</si>
  <si>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</si>
  <si>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</si>
  <si>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</si>
  <si>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</si>
  <si>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</si>
  <si>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</si>
  <si>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</si>
  <si>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</si>
  <si>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</si>
  <si>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</si>
  <si>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</si>
  <si>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</si>
  <si>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</si>
  <si>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</si>
  <si>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</si>
  <si>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</si>
  <si>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</si>
  <si>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</si>
  <si>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</si>
  <si>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</si>
  <si>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</si>
  <si>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</si>
  <si>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</si>
  <si>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</si>
  <si>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</si>
  <si>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</si>
  <si>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</si>
  <si>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</si>
  <si>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</si>
  <si>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</si>
  <si>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</si>
  <si>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</si>
  <si>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</si>
  <si>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</si>
  <si>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</si>
  <si>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</si>
  <si>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</si>
  <si>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</si>
  <si>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</si>
  <si>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</si>
  <si>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</si>
  <si>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</si>
  <si>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</si>
  <si>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</si>
  <si>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</si>
  <si>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</si>
  <si>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</si>
  <si>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</si>
  <si>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</si>
  <si>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</si>
  <si>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</si>
  <si>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</si>
  <si>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</si>
  <si>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</si>
  <si>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</si>
  <si>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</si>
  <si>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</si>
  <si>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</si>
  <si>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</si>
  <si>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</si>
  <si>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</si>
  <si>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</si>
  <si>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</si>
  <si>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</si>
  <si>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</si>
  <si>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</si>
  <si>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</si>
  <si>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</si>
  <si>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</si>
  <si>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</si>
  <si>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</si>
  <si>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</si>
  <si>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</si>
  <si>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</si>
  <si>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</si>
  <si>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</si>
  <si>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</si>
  <si>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</si>
  <si>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</si>
  <si>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</si>
  <si>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</si>
  <si>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</si>
  <si>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</si>
  <si>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</si>
  <si>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</si>
  <si>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</si>
  <si>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</si>
  <si>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</si>
  <si>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</si>
  <si>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</si>
  <si>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</si>
  <si>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</si>
  <si>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</si>
  <si>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</si>
  <si>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</si>
  <si>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</si>
  <si>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</si>
  <si>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</si>
  <si>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</si>
  <si>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</si>
  <si>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</si>
  <si>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</si>
  <si>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</si>
  <si>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</si>
  <si>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</si>
  <si>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</si>
  <si>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</si>
  <si>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</si>
  <si>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</si>
  <si>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</si>
  <si>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</si>
  <si>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</si>
  <si>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</si>
  <si>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</si>
  <si>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</si>
  <si>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</si>
  <si>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</si>
  <si>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</si>
  <si>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</si>
  <si>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</si>
  <si>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</si>
  <si>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</si>
  <si>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</si>
  <si>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</si>
  <si>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</si>
  <si>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</si>
  <si>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</si>
  <si>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</si>
  <si>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</si>
  <si>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</si>
  <si>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</si>
  <si>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</si>
  <si>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</si>
  <si>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</si>
  <si>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</si>
  <si>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</si>
  <si>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</si>
  <si>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</si>
  <si>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</si>
  <si>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</si>
  <si>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</si>
  <si>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</si>
  <si>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</si>
  <si>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</si>
  <si>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</si>
  <si>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</si>
  <si>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</si>
  <si>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</si>
  <si>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</si>
  <si>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</si>
  <si>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</si>
  <si>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</si>
  <si>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</si>
  <si>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</si>
  <si>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</si>
  <si>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</si>
  <si>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</si>
  <si>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</si>
  <si>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</si>
  <si>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</si>
  <si>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</si>
  <si>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</si>
  <si>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</si>
  <si>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</si>
  <si>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</si>
  <si>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</si>
  <si>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</si>
  <si>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</si>
  <si>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</si>
  <si>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</si>
  <si>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</si>
  <si>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</si>
  <si>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</si>
  <si>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</si>
  <si>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</si>
  <si>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</si>
  <si>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</si>
  <si>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</si>
  <si>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</si>
  <si>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</si>
  <si>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</si>
  <si>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</si>
  <si>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</si>
  <si>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</si>
  <si>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</si>
  <si>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</si>
  <si>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</si>
  <si>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</si>
  <si>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</si>
  <si>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</si>
  <si>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</si>
  <si>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</si>
  <si>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</si>
  <si>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</si>
  <si>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</si>
  <si>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</si>
  <si>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</si>
  <si>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</si>
  <si>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</si>
  <si>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</si>
  <si>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</si>
  <si>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</si>
  <si>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</si>
  <si>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</si>
  <si>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</si>
  <si>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</si>
  <si>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</si>
  <si>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</si>
  <si>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</si>
  <si>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</si>
  <si>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</si>
  <si>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</si>
  <si>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</si>
  <si>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</si>
  <si>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</si>
  <si>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</si>
  <si>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</si>
  <si>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</si>
  <si>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</si>
  <si>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</si>
  <si>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</si>
  <si>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</si>
  <si>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</si>
  <si>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</si>
  <si>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</si>
  <si>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</si>
  <si>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</si>
  <si>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</si>
  <si>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</si>
  <si>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</si>
  <si>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</si>
  <si>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</si>
  <si>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</si>
  <si>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</si>
  <si>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</si>
  <si>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</si>
  <si>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</si>
  <si>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</si>
  <si>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</si>
  <si>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</si>
  <si>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</si>
  <si>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</si>
  <si>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</si>
  <si>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06782-244865</t>
  </si>
  <si>
    <t>06782-244259</t>
  </si>
  <si>
    <t>Januganj</t>
  </si>
  <si>
    <t>Odisha</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</si>
  <si>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</si>
  <si>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</si>
  <si>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</si>
  <si>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</si>
  <si>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</si>
  <si>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</si>
  <si>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</si>
  <si>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</si>
  <si>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</si>
  <si>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</si>
  <si>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</si>
  <si>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</si>
  <si>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</si>
  <si>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</si>
  <si>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</si>
  <si>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</si>
  <si>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</si>
  <si>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</si>
  <si>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</si>
  <si>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</si>
  <si>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</si>
  <si>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</si>
  <si>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</si>
  <si>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</si>
  <si>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</si>
  <si>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</si>
  <si>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</si>
  <si>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</si>
  <si>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</si>
  <si>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</si>
  <si>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</si>
  <si>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</si>
  <si>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</si>
  <si>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</si>
  <si>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 xml:space="preserve"> Bhadrak RE SDO</t>
  </si>
  <si>
    <t>Bhadrak No. I SDO</t>
  </si>
  <si>
    <t>Nilagiri SDO</t>
  </si>
  <si>
    <t>RE-I SDO</t>
  </si>
  <si>
    <t>Duburi SDO</t>
  </si>
  <si>
    <t>BTED</t>
  </si>
  <si>
    <t>Dharmshala SDO</t>
  </si>
  <si>
    <t>Keonjhar -I SDO</t>
  </si>
  <si>
    <t>Joda SDO</t>
  </si>
  <si>
    <t>JED</t>
  </si>
  <si>
    <t>Barbil SDO</t>
  </si>
  <si>
    <t>Balaosre -II SDO</t>
  </si>
  <si>
    <t>Rairangpur SDO</t>
  </si>
  <si>
    <t>Baripada SDO</t>
  </si>
  <si>
    <t>Jaleswar SDO</t>
  </si>
  <si>
    <t>Basta SDO</t>
  </si>
  <si>
    <t>Tihidi SDO</t>
  </si>
  <si>
    <t>karanjia SDO</t>
  </si>
  <si>
    <t>RED</t>
  </si>
  <si>
    <t>Ghatagaon SDO</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</si>
  <si>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</si>
  <si>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</si>
  <si>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</si>
  <si>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</si>
  <si>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</si>
  <si>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</si>
  <si>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</si>
  <si>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</si>
  <si>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</si>
  <si>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</si>
  <si>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</si>
  <si>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</si>
  <si>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</si>
  <si>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</si>
  <si>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</si>
  <si>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</si>
  <si>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</si>
  <si>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</si>
  <si>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</si>
  <si>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</si>
  <si>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</si>
  <si>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</si>
  <si>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</si>
  <si>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</si>
  <si>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</si>
  <si>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</si>
  <si>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</si>
  <si>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</si>
  <si>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</si>
  <si>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</si>
  <si>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</si>
  <si>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</si>
  <si>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</si>
  <si>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</si>
  <si>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</si>
  <si>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</si>
  <si>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</si>
  <si>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</si>
  <si>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</si>
  <si>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</si>
  <si>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</si>
  <si>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</si>
  <si>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</si>
  <si>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</si>
  <si>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</si>
  <si>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</si>
  <si>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</si>
  <si>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</si>
  <si>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</si>
  <si>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</si>
  <si>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</si>
  <si>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</si>
  <si>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</si>
  <si>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</si>
  <si>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</si>
  <si>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</si>
  <si>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</si>
  <si>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</si>
  <si>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</si>
  <si>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</si>
  <si>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</si>
  <si>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</si>
  <si>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</si>
  <si>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</si>
  <si>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</si>
  <si>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</si>
  <si>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</si>
  <si>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</si>
  <si>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</si>
  <si>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</si>
  <si>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</si>
  <si>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</si>
  <si>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</si>
  <si>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</si>
  <si>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</si>
  <si>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</si>
  <si>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</si>
  <si>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</si>
  <si>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</si>
  <si>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</si>
  <si>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</si>
  <si>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</si>
  <si>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</si>
  <si>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</si>
  <si>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</si>
  <si>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</si>
  <si>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</si>
  <si>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</si>
  <si>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</si>
  <si>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</si>
  <si>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</si>
  <si>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</si>
  <si>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</si>
  <si>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</si>
  <si>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</si>
  <si>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XE575991</t>
  </si>
  <si>
    <t>ORU47773</t>
  </si>
  <si>
    <t>ORBR4982</t>
  </si>
  <si>
    <t>APM03672</t>
  </si>
  <si>
    <t>OPT01845</t>
  </si>
  <si>
    <t>OPT00851</t>
  </si>
  <si>
    <t>OPT01843</t>
  </si>
  <si>
    <t>OPT00013</t>
  </si>
  <si>
    <t>OPT00015</t>
  </si>
  <si>
    <t>OPT00103</t>
  </si>
  <si>
    <t>APM03504</t>
  </si>
  <si>
    <t>OPT00824</t>
  </si>
  <si>
    <t>OPT00756</t>
  </si>
  <si>
    <t>OPT01704</t>
  </si>
  <si>
    <t>OPT01511</t>
  </si>
  <si>
    <t>APM03582</t>
  </si>
  <si>
    <t>OPT01864</t>
  </si>
  <si>
    <t>OPT00024</t>
  </si>
  <si>
    <t>OPT01447</t>
  </si>
  <si>
    <t>APM12604</t>
  </si>
  <si>
    <t>ORA00033</t>
  </si>
  <si>
    <t>APM02331</t>
  </si>
  <si>
    <t>OPT00620</t>
  </si>
  <si>
    <t>OPT01786</t>
  </si>
  <si>
    <t>OPT01087</t>
  </si>
  <si>
    <t>ORU44174</t>
  </si>
  <si>
    <t>OPT01537</t>
  </si>
  <si>
    <t>OPT01539</t>
  </si>
  <si>
    <t>NP7921-A</t>
  </si>
  <si>
    <t>ORA00030</t>
  </si>
  <si>
    <t>ORU52484</t>
  </si>
  <si>
    <t>NSC95193</t>
  </si>
  <si>
    <t>OPT00017</t>
  </si>
  <si>
    <t>OPT00019</t>
  </si>
  <si>
    <t>OPT02369</t>
  </si>
  <si>
    <t>OPT01031</t>
  </si>
  <si>
    <t>B0004474</t>
  </si>
  <si>
    <t>OPT01841</t>
  </si>
  <si>
    <t>OPT00376</t>
  </si>
  <si>
    <t>OPT01142</t>
  </si>
  <si>
    <t>OPT02065</t>
  </si>
  <si>
    <t>OPT02067</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</si>
  <si>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</si>
  <si>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</si>
  <si>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</si>
  <si>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</si>
  <si>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</si>
  <si>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</si>
  <si>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</si>
  <si>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</si>
  <si>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</si>
  <si>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</si>
  <si>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</si>
  <si>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</si>
  <si>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</si>
  <si>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</si>
  <si>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</si>
  <si>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</si>
  <si>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</si>
  <si>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</si>
  <si>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</si>
  <si>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</si>
  <si>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</si>
  <si>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</si>
  <si>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</si>
  <si>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</si>
  <si>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</si>
  <si>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</si>
  <si>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</si>
  <si>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</si>
  <si>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</si>
  <si>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Anandpur SDO</t>
  </si>
  <si>
    <t>Kuliana SDO</t>
  </si>
  <si>
    <t>Betanati SDO</t>
  </si>
  <si>
    <t>Bhograi SDO</t>
  </si>
  <si>
    <t>kUED</t>
  </si>
  <si>
    <t>Jajpur Town SDO</t>
  </si>
  <si>
    <t>Soro SDO</t>
  </si>
  <si>
    <t xml:space="preserve">KED </t>
  </si>
  <si>
    <t>Udala SDO</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</si>
  <si>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</si>
  <si>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</si>
  <si>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</si>
  <si>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</si>
  <si>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</si>
  <si>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</si>
  <si>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</si>
  <si>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</si>
  <si>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</si>
  <si>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</si>
  <si>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</si>
  <si>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</si>
  <si>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</si>
  <si>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</si>
  <si>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</si>
  <si>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</si>
  <si>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</si>
  <si>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</si>
  <si>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</si>
  <si>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</si>
  <si>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</si>
  <si>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OPT01293</t>
  </si>
  <si>
    <t>OPT00131</t>
  </si>
  <si>
    <t>OPT00132</t>
  </si>
  <si>
    <t>OPT00027</t>
  </si>
  <si>
    <t>OPT01953</t>
  </si>
  <si>
    <t>OPT01509</t>
  </si>
  <si>
    <t>OPT02195</t>
  </si>
  <si>
    <t>OPT01390</t>
  </si>
  <si>
    <t>OPT01378</t>
  </si>
  <si>
    <t>OPT01518</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</si>
  <si>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</si>
  <si>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</si>
  <si>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</si>
  <si>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</si>
  <si>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</si>
  <si>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</si>
  <si>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</si>
  <si>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</si>
  <si>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</si>
  <si>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</si>
  <si>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</si>
  <si>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</si>
  <si>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</si>
  <si>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</si>
  <si>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</si>
  <si>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</si>
  <si>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OPT01860</t>
  </si>
  <si>
    <t>OPT01861</t>
  </si>
  <si>
    <t>APM12568</t>
  </si>
  <si>
    <t>OPT02217</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</si>
  <si>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</si>
  <si>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</si>
  <si>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</si>
  <si>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</si>
  <si>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</si>
  <si>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</si>
  <si>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</si>
  <si>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</si>
  <si>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</si>
  <si>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</si>
  <si>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</si>
  <si>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</si>
  <si>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</si>
  <si>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</si>
  <si>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</si>
  <si>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</si>
  <si>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</si>
  <si>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Bamnipal(New) Feeder 132kV</t>
  </si>
  <si>
    <t>NU Vista Ltd Feeder 220 kV</t>
  </si>
  <si>
    <t>Betanoti</t>
  </si>
  <si>
    <t>OPT02363</t>
  </si>
  <si>
    <t>OPT01036</t>
  </si>
  <si>
    <t>OPT02385</t>
  </si>
  <si>
    <t>ORN00030</t>
  </si>
  <si>
    <t>OPT01268</t>
  </si>
  <si>
    <t>B.130</t>
  </si>
  <si>
    <t>B.131</t>
  </si>
  <si>
    <t>-</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</si>
  <si>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</si>
  <si>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</si>
  <si>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</si>
  <si>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</si>
  <si>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</si>
  <si>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</si>
  <si>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</si>
  <si>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</si>
  <si>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</si>
  <si>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</si>
  <si>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</si>
  <si>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</si>
  <si>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</si>
  <si>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</si>
  <si>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</si>
  <si>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</si>
  <si>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</si>
  <si>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</si>
  <si>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</si>
  <si>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</si>
  <si>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</si>
  <si>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</si>
  <si>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</si>
  <si>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</si>
  <si>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</si>
  <si>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</si>
  <si>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</si>
  <si>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</si>
  <si>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</si>
  <si>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</si>
  <si>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</si>
  <si>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</si>
  <si>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</si>
  <si>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</si>
  <si>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</si>
  <si>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</si>
  <si>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</si>
  <si>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</si>
  <si>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</si>
  <si>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</si>
  <si>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</si>
  <si>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</si>
  <si>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</si>
  <si>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</si>
  <si>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</si>
  <si>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</si>
  <si>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(11-33)kV</t>
  </si>
  <si>
    <t>Irrigation</t>
  </si>
  <si>
    <t>Public Water Works above 110 KVA</t>
  </si>
  <si>
    <t>Heavy Industries</t>
  </si>
  <si>
    <t>Railway Traction</t>
  </si>
  <si>
    <t>CPP</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</si>
  <si>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</si>
  <si>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</si>
  <si>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</si>
  <si>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</si>
  <si>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</si>
  <si>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</si>
  <si>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</si>
  <si>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</si>
  <si>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</si>
  <si>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</si>
  <si>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</si>
  <si>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</si>
  <si>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</si>
  <si>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</si>
  <si>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</si>
  <si>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</si>
  <si>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</si>
  <si>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</si>
  <si>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</si>
  <si>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</si>
  <si>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</si>
  <si>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</si>
  <si>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</si>
  <si>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</si>
  <si>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</si>
  <si>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</si>
  <si>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</si>
  <si>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</si>
  <si>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</si>
  <si>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</si>
  <si>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</si>
  <si>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</si>
  <si>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</si>
  <si>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</si>
  <si>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</si>
  <si>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</si>
  <si>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</si>
  <si>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</si>
  <si>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</si>
  <si>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</si>
  <si>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</si>
  <si>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</si>
  <si>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</si>
  <si>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Trf1-20MVA 132/11kV</t>
  </si>
  <si>
    <t>Exchange Grid</t>
  </si>
  <si>
    <t>APM02233</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</si>
  <si>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</si>
  <si>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</si>
  <si>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</si>
  <si>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</si>
  <si>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</si>
  <si>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</si>
  <si>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</si>
  <si>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</si>
  <si>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Balasore -I SDO</t>
  </si>
  <si>
    <t>B.135</t>
  </si>
  <si>
    <t>Station Consumption</t>
  </si>
  <si>
    <t>ORA00152</t>
  </si>
  <si>
    <t>Q0831885</t>
  </si>
  <si>
    <t>OPT02390</t>
  </si>
  <si>
    <t>AMR</t>
  </si>
  <si>
    <t>OPT00732</t>
  </si>
  <si>
    <t>OPT02063</t>
  </si>
  <si>
    <t>OPT01857</t>
  </si>
  <si>
    <t>OPT02392</t>
  </si>
  <si>
    <t>APM12565</t>
  </si>
  <si>
    <t>Sukinda Traction Feeder 132kV</t>
  </si>
  <si>
    <t>OPT02006</t>
  </si>
  <si>
    <t>OPT02275</t>
  </si>
  <si>
    <t>OPT02274</t>
  </si>
  <si>
    <t>OPT00668</t>
  </si>
  <si>
    <t>OPT00699</t>
  </si>
  <si>
    <t>OPT00788</t>
  </si>
  <si>
    <t>OPT00693</t>
  </si>
  <si>
    <t>OPT01610</t>
  </si>
  <si>
    <t>CT/PT Ratio
(MF)</t>
  </si>
  <si>
    <t>EA (Designated)</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</si>
  <si>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</si>
  <si>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</si>
  <si>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</si>
  <si>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</si>
  <si>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</si>
  <si>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</si>
  <si>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</si>
  <si>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</si>
  <si>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</si>
  <si>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</si>
  <si>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</si>
  <si>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</si>
  <si>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</si>
  <si>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</si>
  <si>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</si>
  <si>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</si>
  <si>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</si>
  <si>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</si>
  <si>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</si>
  <si>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</si>
  <si>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</si>
  <si>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</si>
  <si>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</si>
  <si>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</si>
  <si>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</si>
  <si>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</si>
  <si>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</si>
  <si>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</si>
  <si>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</si>
  <si>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</si>
  <si>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B.136</t>
  </si>
  <si>
    <t>B.137</t>
  </si>
  <si>
    <t>BALASORE</t>
  </si>
  <si>
    <t>Supply S/D-I Balasore</t>
  </si>
  <si>
    <t>DIGRANIA</t>
  </si>
  <si>
    <t>RURAL</t>
  </si>
  <si>
    <t>GOPALGAON</t>
  </si>
  <si>
    <t>RANIPATNA</t>
  </si>
  <si>
    <t>URBAN</t>
  </si>
  <si>
    <t>SUELPUR</t>
  </si>
  <si>
    <t>KALIMANDIR</t>
  </si>
  <si>
    <t>BALARAMGADI</t>
  </si>
  <si>
    <t>GABAGAON</t>
  </si>
  <si>
    <t>Supply S/D-II Balasore</t>
  </si>
  <si>
    <t>CITY</t>
  </si>
  <si>
    <t>ALUPUR</t>
  </si>
  <si>
    <t>INDUSTRIAL-I</t>
  </si>
  <si>
    <t>INDUSTRIAL-II</t>
  </si>
  <si>
    <t>KURUDA</t>
  </si>
  <si>
    <t>SOVARAMPUR</t>
  </si>
  <si>
    <t>BALIA</t>
  </si>
  <si>
    <t>Basta S/D</t>
  </si>
  <si>
    <t>BASTA</t>
  </si>
  <si>
    <t>HEADQUARTER</t>
  </si>
  <si>
    <t>MATHANI</t>
  </si>
  <si>
    <t>SARTHA</t>
  </si>
  <si>
    <t>KUSUDIHA</t>
  </si>
  <si>
    <t>MANUDIHA</t>
  </si>
  <si>
    <t>RAJGHAT</t>
  </si>
  <si>
    <t>CHASIPADA</t>
  </si>
  <si>
    <t>Jamsuli S/D</t>
  </si>
  <si>
    <t>BALIAPAL</t>
  </si>
  <si>
    <t>JAMSULI</t>
  </si>
  <si>
    <t>PRATAPUR</t>
  </si>
  <si>
    <t>BANIADIHA</t>
  </si>
  <si>
    <t>Nilgiri S/D</t>
  </si>
  <si>
    <t>AJODHYA</t>
  </si>
  <si>
    <t>KANSA</t>
  </si>
  <si>
    <t>BERHAMPUR</t>
  </si>
  <si>
    <t>GOHIRA</t>
  </si>
  <si>
    <t>MITRAPUR</t>
  </si>
  <si>
    <t>KANSA-AYODHYA(MACHHUA)</t>
  </si>
  <si>
    <t>RAJANAGAR</t>
  </si>
  <si>
    <t>PATARA</t>
  </si>
  <si>
    <t>RE S/D-I Balasore</t>
  </si>
  <si>
    <t>DURGADEVI</t>
  </si>
  <si>
    <t>CIPET</t>
  </si>
  <si>
    <t>INDUSTRIAL-III</t>
  </si>
  <si>
    <t>GOURPUR</t>
  </si>
  <si>
    <t>REMUNA</t>
  </si>
  <si>
    <t>RUPSA</t>
  </si>
  <si>
    <t>RE S/D-II Balasore</t>
  </si>
  <si>
    <t>FULADI</t>
  </si>
  <si>
    <t>NAGRAM</t>
  </si>
  <si>
    <t>PADAMPUR</t>
  </si>
  <si>
    <t>RASALPUR</t>
  </si>
  <si>
    <t>BARDHANPUR</t>
  </si>
  <si>
    <t>BHIMPUR</t>
  </si>
  <si>
    <t>SARAGAON</t>
  </si>
  <si>
    <t>SAUN</t>
  </si>
  <si>
    <t>SRIJANG</t>
  </si>
  <si>
    <t>KULIGAON</t>
  </si>
  <si>
    <t>MAHARAJPUR</t>
  </si>
  <si>
    <t>Bhograi S/D</t>
  </si>
  <si>
    <t>BHOGRAI</t>
  </si>
  <si>
    <t>GANDA</t>
  </si>
  <si>
    <t>DEHURDA</t>
  </si>
  <si>
    <t>CHOUKI</t>
  </si>
  <si>
    <t>JAGANNATHPUR</t>
  </si>
  <si>
    <t>BALIM</t>
  </si>
  <si>
    <t>PUTINA</t>
  </si>
  <si>
    <t>BELDA</t>
  </si>
  <si>
    <t>Jaleswar S/D</t>
  </si>
  <si>
    <t>BARTANA</t>
  </si>
  <si>
    <t>JALESWAR</t>
  </si>
  <si>
    <t>BARAGADIA</t>
  </si>
  <si>
    <t>SALIKOTHA</t>
  </si>
  <si>
    <t>TOWN</t>
  </si>
  <si>
    <t>NAMPO</t>
  </si>
  <si>
    <t>DEMURIA</t>
  </si>
  <si>
    <t>Bahanaga S/D</t>
  </si>
  <si>
    <t>BAHANAGA</t>
  </si>
  <si>
    <t>BIDU</t>
  </si>
  <si>
    <t>SAUD</t>
  </si>
  <si>
    <t>BAJANA</t>
  </si>
  <si>
    <t>GOPALPUR</t>
  </si>
  <si>
    <t>PANPANA</t>
  </si>
  <si>
    <t>Khaira S/D</t>
  </si>
  <si>
    <t>DUNGURA</t>
  </si>
  <si>
    <t>GANDIBED</t>
  </si>
  <si>
    <t>MAKHANPUR</t>
  </si>
  <si>
    <t>KUPARI</t>
  </si>
  <si>
    <t>DARKOLI</t>
  </si>
  <si>
    <t>Markona S/D</t>
  </si>
  <si>
    <t>MURUNA</t>
  </si>
  <si>
    <t>SABANGA</t>
  </si>
  <si>
    <t>MARKONA</t>
  </si>
  <si>
    <t>ADA</t>
  </si>
  <si>
    <t>ANANTAPUR</t>
  </si>
  <si>
    <t>Soro S/D</t>
  </si>
  <si>
    <t>PAKHARA</t>
  </si>
  <si>
    <t>GOPINATHPUR</t>
  </si>
  <si>
    <t>SABIRA</t>
  </si>
  <si>
    <t>Baripada S/D</t>
  </si>
  <si>
    <t>STADIUM</t>
  </si>
  <si>
    <t>BHANJAPUR</t>
  </si>
  <si>
    <t>COLLECTOR</t>
  </si>
  <si>
    <t>TAKATPUR</t>
  </si>
  <si>
    <t>INDUSTRIAL</t>
  </si>
  <si>
    <t>Betnoti S/D</t>
  </si>
  <si>
    <t>BAISINGA</t>
  </si>
  <si>
    <t>PAIKASAHI</t>
  </si>
  <si>
    <t>KUCHILAKHUNTA</t>
  </si>
  <si>
    <t>DANTIAMUHA (KC PUR)</t>
  </si>
  <si>
    <t>Kuliana S/D</t>
  </si>
  <si>
    <t>SARASKANA</t>
  </si>
  <si>
    <t>PATHURI</t>
  </si>
  <si>
    <t>SIRSA</t>
  </si>
  <si>
    <t>Morada S/D</t>
  </si>
  <si>
    <t>RE-Baripada S/D</t>
  </si>
  <si>
    <t>BAINCHA</t>
  </si>
  <si>
    <t>KULIANA</t>
  </si>
  <si>
    <t>RAGHUNATHPUR</t>
  </si>
  <si>
    <t>SAMAKHUNTA</t>
  </si>
  <si>
    <t>BHALKI</t>
  </si>
  <si>
    <t>Jashipur S/D</t>
  </si>
  <si>
    <t>ANGARPADA</t>
  </si>
  <si>
    <t>Karanjia S/D</t>
  </si>
  <si>
    <t>KARANJIA</t>
  </si>
  <si>
    <t>THAKURMUNDA</t>
  </si>
  <si>
    <t>KENDUJUANI</t>
  </si>
  <si>
    <t>Rairangpur-I S/D</t>
  </si>
  <si>
    <t>BAHALDA</t>
  </si>
  <si>
    <t>BASINGI</t>
  </si>
  <si>
    <t>DUBULABEDA</t>
  </si>
  <si>
    <t>DALIMA</t>
  </si>
  <si>
    <t>MAGHUA</t>
  </si>
  <si>
    <t>Rairangpur-II S/D</t>
  </si>
  <si>
    <t>KUSUMI</t>
  </si>
  <si>
    <t>BIJATOLA</t>
  </si>
  <si>
    <t>BISOI</t>
  </si>
  <si>
    <t>Khunta S/D</t>
  </si>
  <si>
    <t>AMBADALI</t>
  </si>
  <si>
    <t>KHANUA</t>
  </si>
  <si>
    <t>BADASAHI</t>
  </si>
  <si>
    <t>BAIDPUR</t>
  </si>
  <si>
    <t>CHANDIDIHA</t>
  </si>
  <si>
    <t>MARKUNDOI</t>
  </si>
  <si>
    <t>SINGTIA</t>
  </si>
  <si>
    <t>KHUNTA</t>
  </si>
  <si>
    <t>DUKURA</t>
  </si>
  <si>
    <t>DEULIA</t>
  </si>
  <si>
    <t>KAUMARA</t>
  </si>
  <si>
    <t>PASUDA</t>
  </si>
  <si>
    <t>SAIKULA</t>
  </si>
  <si>
    <t>BELAM</t>
  </si>
  <si>
    <t>JADUNATHPUR</t>
  </si>
  <si>
    <t>Udala S/D</t>
  </si>
  <si>
    <t>BAHUBANDHA</t>
  </si>
  <si>
    <t>SARAT</t>
  </si>
  <si>
    <t>UDALA</t>
  </si>
  <si>
    <t>PURUNA KHUNTA</t>
  </si>
  <si>
    <t>BHADRAK</t>
  </si>
  <si>
    <t>Basudevpur S/D</t>
  </si>
  <si>
    <t>BASUDEVPUR</t>
  </si>
  <si>
    <t>CHANDIMAL</t>
  </si>
  <si>
    <t>ERAM BAZAR</t>
  </si>
  <si>
    <t>PADMAPUR</t>
  </si>
  <si>
    <t>CHUDAMANI-IND</t>
  </si>
  <si>
    <t>ERAM</t>
  </si>
  <si>
    <t>Dhamra S/D</t>
  </si>
  <si>
    <t>BIDEIPUR</t>
  </si>
  <si>
    <t>BALIMUNDA</t>
  </si>
  <si>
    <t>No. I S/D</t>
  </si>
  <si>
    <t>CHANDAN BAZAR</t>
  </si>
  <si>
    <t>CHARAMPA-I</t>
  </si>
  <si>
    <t>KANTABANIA</t>
  </si>
  <si>
    <t>MEDICAL</t>
  </si>
  <si>
    <t>TAHASIL</t>
  </si>
  <si>
    <t>No. II S/D</t>
  </si>
  <si>
    <t>CHANDIGAON</t>
  </si>
  <si>
    <t>CHARAMPA COLLEGE</t>
  </si>
  <si>
    <t>MAA BHADRAKALI</t>
  </si>
  <si>
    <t>BANARANGA</t>
  </si>
  <si>
    <t>NACHIPUR</t>
  </si>
  <si>
    <t>RAHANJA</t>
  </si>
  <si>
    <t>IDCO CAMPUS</t>
  </si>
  <si>
    <t>RANITAL</t>
  </si>
  <si>
    <t>Tihidi S/D</t>
  </si>
  <si>
    <t>NARENDRAPUR</t>
  </si>
  <si>
    <t>GHANTESWAR</t>
  </si>
  <si>
    <t>MATTO</t>
  </si>
  <si>
    <t>MATTO RURAL</t>
  </si>
  <si>
    <t>KOLHA</t>
  </si>
  <si>
    <t>MADHAPUR</t>
  </si>
  <si>
    <t>DOLASAHI</t>
  </si>
  <si>
    <t>JIJHARPUR</t>
  </si>
  <si>
    <t>TIHIDI</t>
  </si>
  <si>
    <t>Asurali S/D</t>
  </si>
  <si>
    <t>ASURALI</t>
  </si>
  <si>
    <t>DHUSURI</t>
  </si>
  <si>
    <t>NADIGAN</t>
  </si>
  <si>
    <t>BETALIGAON</t>
  </si>
  <si>
    <t>SAHASPUR(PIASAHI)</t>
  </si>
  <si>
    <t>SATABHAUNI</t>
  </si>
  <si>
    <t>Dhamanagar S/D</t>
  </si>
  <si>
    <t>BAHUDARADA</t>
  </si>
  <si>
    <t>CHINGUDIPUR</t>
  </si>
  <si>
    <t>BANDAL</t>
  </si>
  <si>
    <t>DHAMNAGAR</t>
  </si>
  <si>
    <t>BHANDARIPOKHARI</t>
  </si>
  <si>
    <t>KENDUAPADA</t>
  </si>
  <si>
    <t>NIRGUNDI</t>
  </si>
  <si>
    <t>MALDA</t>
  </si>
  <si>
    <t>RAHANIA</t>
  </si>
  <si>
    <t>BANDATI</t>
  </si>
  <si>
    <t>ANANDPUR</t>
  </si>
  <si>
    <t>KHANGARA</t>
  </si>
  <si>
    <t>RE- S/D Bhadrak</t>
  </si>
  <si>
    <t>AGARPADA</t>
  </si>
  <si>
    <t>APTIRA</t>
  </si>
  <si>
    <t>CHARIGAN</t>
  </si>
  <si>
    <t>KADABARANGA</t>
  </si>
  <si>
    <t>MUNDALI</t>
  </si>
  <si>
    <t>ODANGA</t>
  </si>
  <si>
    <t>SENDITIRA</t>
  </si>
  <si>
    <t>RAMAKRISHNAPUR</t>
  </si>
  <si>
    <t>SARAMANGA</t>
  </si>
  <si>
    <t>JAJPUR</t>
  </si>
  <si>
    <t>Duburi S/D</t>
  </si>
  <si>
    <t>DAMODARPUR</t>
  </si>
  <si>
    <t>PIMPUDIA</t>
  </si>
  <si>
    <t>RANSOLA</t>
  </si>
  <si>
    <t>NACHHIPURA</t>
  </si>
  <si>
    <t>DUBURI</t>
  </si>
  <si>
    <t>HARIPUR</t>
  </si>
  <si>
    <t>HATIBARI</t>
  </si>
  <si>
    <t>SUKINDA</t>
  </si>
  <si>
    <t>KABATA</t>
  </si>
  <si>
    <t>Jajpur Road S/D</t>
  </si>
  <si>
    <t>RACHHIPUR</t>
  </si>
  <si>
    <t>CHORDA</t>
  </si>
  <si>
    <t>SAPAGHADIA</t>
  </si>
  <si>
    <t>DALA</t>
  </si>
  <si>
    <t>ALIA</t>
  </si>
  <si>
    <t>DHABALGIRI</t>
  </si>
  <si>
    <t>FIRESTATION</t>
  </si>
  <si>
    <t>CHANDAMA</t>
  </si>
  <si>
    <t>JAINTALA</t>
  </si>
  <si>
    <t>TALAGADA</t>
  </si>
  <si>
    <t>DANAGADI</t>
  </si>
  <si>
    <t>MANTIRA</t>
  </si>
  <si>
    <t>JAKHAPURA</t>
  </si>
  <si>
    <t>MARTHAPUR</t>
  </si>
  <si>
    <t>RAGADI</t>
  </si>
  <si>
    <t>ANDHARI</t>
  </si>
  <si>
    <t>SALAKANA</t>
  </si>
  <si>
    <t>BT ROAD</t>
  </si>
  <si>
    <t>TULATI</t>
  </si>
  <si>
    <t>Panikoili S/D</t>
  </si>
  <si>
    <t>PALASA</t>
  </si>
  <si>
    <t>SOTI</t>
  </si>
  <si>
    <t>Binjharpur S/D</t>
  </si>
  <si>
    <t>BITANA</t>
  </si>
  <si>
    <t>HALDIHA</t>
  </si>
  <si>
    <t>MAINDA</t>
  </si>
  <si>
    <t>CHHIKANA</t>
  </si>
  <si>
    <t>MANSARA</t>
  </si>
  <si>
    <t>BINJHARPUR</t>
  </si>
  <si>
    <t>KALYANPUR</t>
  </si>
  <si>
    <t>KANTIPUR</t>
  </si>
  <si>
    <t>Dasarathpur S/D</t>
  </si>
  <si>
    <t>AHIYAS</t>
  </si>
  <si>
    <t>BAISPAN</t>
  </si>
  <si>
    <t>BOULANGA</t>
  </si>
  <si>
    <t>NARIGAON</t>
  </si>
  <si>
    <t>OLD AHIYAS</t>
  </si>
  <si>
    <t>GUHALI</t>
  </si>
  <si>
    <t>NANDIPUR</t>
  </si>
  <si>
    <t>Jajpur Town S/D</t>
  </si>
  <si>
    <t>JAJPUR TOWN</t>
  </si>
  <si>
    <t>ANKULA</t>
  </si>
  <si>
    <t>TOWN-I</t>
  </si>
  <si>
    <t>TOWN-II</t>
  </si>
  <si>
    <t>Bari S/D</t>
  </si>
  <si>
    <t>BANIARI</t>
  </si>
  <si>
    <t>BARI</t>
  </si>
  <si>
    <t>ATIRA</t>
  </si>
  <si>
    <t>KAIPADA</t>
  </si>
  <si>
    <t>RAIPUR</t>
  </si>
  <si>
    <t>SUJANPUR</t>
  </si>
  <si>
    <t>Dharmasala S/D</t>
  </si>
  <si>
    <t>IMFA</t>
  </si>
  <si>
    <t>DHARMASALA</t>
  </si>
  <si>
    <t>KAEMA</t>
  </si>
  <si>
    <t>NAKPOLE</t>
  </si>
  <si>
    <t>JENAPUR</t>
  </si>
  <si>
    <t>KOTAPUR</t>
  </si>
  <si>
    <t>KUNDAPATANA</t>
  </si>
  <si>
    <t>CHANDIKHOL</t>
  </si>
  <si>
    <t>Kuakhia S/D</t>
  </si>
  <si>
    <t>BARUAN</t>
  </si>
  <si>
    <t>SANKHAMATHA</t>
  </si>
  <si>
    <t>KUAKHIA</t>
  </si>
  <si>
    <t>BARABATI</t>
  </si>
  <si>
    <t>MATHASAHI</t>
  </si>
  <si>
    <t>DIPANCHAL</t>
  </si>
  <si>
    <t>MADHUBAN</t>
  </si>
  <si>
    <t>KEONJHAR</t>
  </si>
  <si>
    <t>Anandpur S/D</t>
  </si>
  <si>
    <t>FAKIRPUR</t>
  </si>
  <si>
    <t>GHASIPURA</t>
  </si>
  <si>
    <t>BALARAMPUR</t>
  </si>
  <si>
    <t>BELABAHALI</t>
  </si>
  <si>
    <t>SALAPADA</t>
  </si>
  <si>
    <t>RAMACHANDRAPUR</t>
  </si>
  <si>
    <t>ALATI</t>
  </si>
  <si>
    <t>NUAGAON</t>
  </si>
  <si>
    <t>SALADEI</t>
  </si>
  <si>
    <t>DEOGAON</t>
  </si>
  <si>
    <t>KESHDURAPAL</t>
  </si>
  <si>
    <t>SAINKUL</t>
  </si>
  <si>
    <t>BATTO</t>
  </si>
  <si>
    <t>BHAGANAI</t>
  </si>
  <si>
    <t>SALABANI</t>
  </si>
  <si>
    <t>TARATARA</t>
  </si>
  <si>
    <t>Bidyadharpur S/D</t>
  </si>
  <si>
    <t>HADAGARH</t>
  </si>
  <si>
    <t>SOSO</t>
  </si>
  <si>
    <t>BANCHO</t>
  </si>
  <si>
    <t>HATADIHI</t>
  </si>
  <si>
    <t>MUGUPUR</t>
  </si>
  <si>
    <t>MUNDUKATI</t>
  </si>
  <si>
    <t>ORALI</t>
  </si>
  <si>
    <t>BASANTIA</t>
  </si>
  <si>
    <t>SALANIA</t>
  </si>
  <si>
    <t>SADANGA</t>
  </si>
  <si>
    <t>Ghatagaon S/D</t>
  </si>
  <si>
    <t>JAMUDA</t>
  </si>
  <si>
    <t>DHENKIKOTE</t>
  </si>
  <si>
    <t>GHATAGAON</t>
  </si>
  <si>
    <t>BAIGANAPAL</t>
  </si>
  <si>
    <t>GADADHARPUR</t>
  </si>
  <si>
    <t>GHATAGAON MARKET</t>
  </si>
  <si>
    <t>HARICHANDANPUR</t>
  </si>
  <si>
    <t>PITHAGALA</t>
  </si>
  <si>
    <t>JUNGA</t>
  </si>
  <si>
    <t>JHARBEDA</t>
  </si>
  <si>
    <t>TORANIPOKHARI</t>
  </si>
  <si>
    <t>Barbil S/D</t>
  </si>
  <si>
    <t>SUNDARA (BARBIL)</t>
  </si>
  <si>
    <t>BOLANI-1</t>
  </si>
  <si>
    <t>Champua S/D</t>
  </si>
  <si>
    <t>JHUMPURA</t>
  </si>
  <si>
    <t>HANDIBHANGA</t>
  </si>
  <si>
    <t>PALASPANGA</t>
  </si>
  <si>
    <t>BHANDA</t>
  </si>
  <si>
    <t>REMULI</t>
  </si>
  <si>
    <t>BALIBANDHA</t>
  </si>
  <si>
    <t>NARADPUR</t>
  </si>
  <si>
    <t>REMULI PHD</t>
  </si>
  <si>
    <t>ASANPAT</t>
  </si>
  <si>
    <t>KASHIPUR</t>
  </si>
  <si>
    <t>Joda S/D</t>
  </si>
  <si>
    <t>BILEIPADA</t>
  </si>
  <si>
    <t>JODA TOWN</t>
  </si>
  <si>
    <t>No. I Keonjhar S/D</t>
  </si>
  <si>
    <t>OLD TOWN</t>
  </si>
  <si>
    <t>KEONJHAR (GAMBARIA)</t>
  </si>
  <si>
    <t>EXPRESS</t>
  </si>
  <si>
    <t>JANGHIRA(GAM)</t>
  </si>
  <si>
    <t>KJR TOWN-1</t>
  </si>
  <si>
    <t>No. II Keonjhar S/D</t>
  </si>
  <si>
    <t>FULJHAR</t>
  </si>
  <si>
    <t>KANJIPANI</t>
  </si>
  <si>
    <t>NAYAKOTE</t>
  </si>
  <si>
    <t>JAGMOHANPUR</t>
  </si>
  <si>
    <t>NARANPUR</t>
  </si>
  <si>
    <t>OMFED RAISUAN</t>
  </si>
  <si>
    <t>DANLA</t>
  </si>
  <si>
    <t>TELKOI</t>
  </si>
  <si>
    <t>KALIAHOTA</t>
  </si>
  <si>
    <t>Turmunga S/D</t>
  </si>
  <si>
    <t>U.NANDAPUR</t>
  </si>
  <si>
    <t>BHULDA</t>
  </si>
  <si>
    <t>KANTIAPADA</t>
  </si>
  <si>
    <t>DAMAHUDA</t>
  </si>
  <si>
    <t>MUSAKHORI</t>
  </si>
  <si>
    <t>CHINAMALIPOSI</t>
  </si>
  <si>
    <t>DUMURIA</t>
  </si>
  <si>
    <t>PATANA</t>
  </si>
  <si>
    <t>MIXED</t>
  </si>
  <si>
    <t>AMI</t>
  </si>
  <si>
    <t>FUNCTIONAL</t>
  </si>
  <si>
    <t>NUASAHI</t>
  </si>
  <si>
    <t>BUS STAND</t>
  </si>
  <si>
    <t>AMARDA</t>
  </si>
  <si>
    <t>MUKULLSI</t>
  </si>
  <si>
    <t>NAIKUDI-1</t>
  </si>
  <si>
    <t>NAIKUDI-2</t>
  </si>
  <si>
    <t>PRATAPPUR NEW</t>
  </si>
  <si>
    <t>PRATAPPUR OLD</t>
  </si>
  <si>
    <t>KHAPARAPADA</t>
  </si>
  <si>
    <t>SAJNAGARH</t>
  </si>
  <si>
    <t>PANCHALINGESWAR</t>
  </si>
  <si>
    <t>NILAGIRI</t>
  </si>
  <si>
    <t>NO-III</t>
  </si>
  <si>
    <t>NUAPADHI</t>
  </si>
  <si>
    <t>HALADIPADA</t>
  </si>
  <si>
    <t>AMARA</t>
  </si>
  <si>
    <t>JAIRAMPUR</t>
  </si>
  <si>
    <t>DEULA</t>
  </si>
  <si>
    <t>DEHURDA (TOWN)</t>
  </si>
  <si>
    <t>KUSUDA</t>
  </si>
  <si>
    <t>UPALA</t>
  </si>
  <si>
    <t>RAJNAGAR</t>
  </si>
  <si>
    <t>BEHERASAHI</t>
  </si>
  <si>
    <t>CHALANTI</t>
  </si>
  <si>
    <t>OUPADA</t>
  </si>
  <si>
    <t>JAMUJHADI BAZAR</t>
  </si>
  <si>
    <t>ZATYAMILLA</t>
  </si>
  <si>
    <t>ADA BAZAR</t>
  </si>
  <si>
    <t>SOROTOWN</t>
  </si>
  <si>
    <t>SARSANG</t>
  </si>
  <si>
    <t>UTTARESWAR</t>
  </si>
  <si>
    <t>BANSIA</t>
  </si>
  <si>
    <t>TUDIGADIA NEW</t>
  </si>
  <si>
    <t>SAMALPUR</t>
  </si>
  <si>
    <t>SUNHAT</t>
  </si>
  <si>
    <t>GOPINATH</t>
  </si>
  <si>
    <t>MACHHARANKA</t>
  </si>
  <si>
    <t>AMBARDIHA</t>
  </si>
  <si>
    <t>BAHABALPUR</t>
  </si>
  <si>
    <t>BARPADA</t>
  </si>
  <si>
    <t>DHARAGANCH/KASIMPUR</t>
  </si>
  <si>
    <t>GONIPUR</t>
  </si>
  <si>
    <t>MAKHAPADA(BEGUNIA)</t>
  </si>
  <si>
    <t>RASALPUR MARKET</t>
  </si>
  <si>
    <t>SARAGAN</t>
  </si>
  <si>
    <t>TUNDRA</t>
  </si>
  <si>
    <t>KHALABADIA (BARTANA)</t>
  </si>
  <si>
    <t>ANDRA</t>
  </si>
  <si>
    <t>BADAPOKHARI</t>
  </si>
  <si>
    <t>JAMUJHADI RICE MILL</t>
  </si>
  <si>
    <t>KAMARPAL</t>
  </si>
  <si>
    <t>AMBICA</t>
  </si>
  <si>
    <t>BANGRIPOSI</t>
  </si>
  <si>
    <t>CHITRADA</t>
  </si>
  <si>
    <t>CIRCUIT HOUSE</t>
  </si>
  <si>
    <t>DAHIKOTI</t>
  </si>
  <si>
    <t>KEUTUNIMARI</t>
  </si>
  <si>
    <t>KOCHILAKHUNTA</t>
  </si>
  <si>
    <t>KUSUMBANDHA(SIMLA)</t>
  </si>
  <si>
    <t>PARULIA</t>
  </si>
  <si>
    <t>SHAMAKHUNTA</t>
  </si>
  <si>
    <t>ANLADUBA</t>
  </si>
  <si>
    <t>BAHALDA TOWN</t>
  </si>
  <si>
    <t>GOLEI</t>
  </si>
  <si>
    <t>GORUMAHISANI BAZAR</t>
  </si>
  <si>
    <t>KERKERA</t>
  </si>
  <si>
    <t>RAIRANGAPUR TOWN</t>
  </si>
  <si>
    <t>TATO</t>
  </si>
  <si>
    <t>BHIMDA</t>
  </si>
  <si>
    <t>MANATRI</t>
  </si>
  <si>
    <t>PURUNABARIPADA</t>
  </si>
  <si>
    <t>PURUNAKHUNTA</t>
  </si>
  <si>
    <t>SAINKULA</t>
  </si>
  <si>
    <t>FALCON</t>
  </si>
  <si>
    <t>KALIMEGHA</t>
  </si>
  <si>
    <t>KAMARIA</t>
  </si>
  <si>
    <t>KARNAPOKHARI</t>
  </si>
  <si>
    <t>KHAIRANG</t>
  </si>
  <si>
    <t>MANDARI</t>
  </si>
  <si>
    <t>NARASINGHAPUR-I</t>
  </si>
  <si>
    <t>NARASINGHAPUR-II</t>
  </si>
  <si>
    <t>PIRHAT</t>
  </si>
  <si>
    <t>POLY</t>
  </si>
  <si>
    <t>SAMARAIPUR</t>
  </si>
  <si>
    <t>SUAN</t>
  </si>
  <si>
    <t>TALAPADA</t>
  </si>
  <si>
    <t>TRISULEPUR</t>
  </si>
  <si>
    <t>ANAND BAZAR</t>
  </si>
  <si>
    <t>ANDHERIPALAI</t>
  </si>
  <si>
    <t>ARADI</t>
  </si>
  <si>
    <t>ARNAPALA</t>
  </si>
  <si>
    <t>BANDHATIA</t>
  </si>
  <si>
    <t>BARAPADA</t>
  </si>
  <si>
    <t>BHAGABANPUR</t>
  </si>
  <si>
    <t>CHUNINDA</t>
  </si>
  <si>
    <t>DOBAL</t>
  </si>
  <si>
    <t>GUHALIA</t>
  </si>
  <si>
    <t>JHARADIA</t>
  </si>
  <si>
    <t>KHARISINHA</t>
  </si>
  <si>
    <t>KOTSIRA</t>
  </si>
  <si>
    <t>KULANA</t>
  </si>
  <si>
    <t>MANJURIROAD</t>
  </si>
  <si>
    <t>MANJURIROAD NEW</t>
  </si>
  <si>
    <t>OLAMA</t>
  </si>
  <si>
    <t>RANDIA</t>
  </si>
  <si>
    <t>SARSADA</t>
  </si>
  <si>
    <t>ADARASH(SAGI)</t>
  </si>
  <si>
    <t>BTROAD(NEW)</t>
  </si>
  <si>
    <t>DALABAZAR</t>
  </si>
  <si>
    <t>DHABALAGIRI</t>
  </si>
  <si>
    <t>KAHNEIPUR</t>
  </si>
  <si>
    <t>KUMBHIRAGADIA</t>
  </si>
  <si>
    <t>MANGALPUR</t>
  </si>
  <si>
    <t>MUNDAMALA</t>
  </si>
  <si>
    <t>NATHASAHI</t>
  </si>
  <si>
    <t>PANKAPAL</t>
  </si>
  <si>
    <t>SAPAGADIA</t>
  </si>
  <si>
    <t>SARSWATI BAZAR</t>
  </si>
  <si>
    <t>SOLEI</t>
  </si>
  <si>
    <t>TALAGARH</t>
  </si>
  <si>
    <t>TANKI</t>
  </si>
  <si>
    <t>BARAHATA</t>
  </si>
  <si>
    <t>CHITALO</t>
  </si>
  <si>
    <t>PARIPADA</t>
  </si>
  <si>
    <t>RAMBAG</t>
  </si>
  <si>
    <t>SINGHPUR</t>
  </si>
  <si>
    <t>UTTARKUL</t>
  </si>
  <si>
    <t>BAGHUA</t>
  </si>
  <si>
    <t>KAIMA</t>
  </si>
  <si>
    <t>KHANDITARA</t>
  </si>
  <si>
    <t>NALAKULA</t>
  </si>
  <si>
    <t>NATHUABARA</t>
  </si>
  <si>
    <t>RATNAGIRI</t>
  </si>
  <si>
    <t>SINGAPUR</t>
  </si>
  <si>
    <t>DHAKOTHA</t>
  </si>
  <si>
    <t>DHANGARDIHA</t>
  </si>
  <si>
    <t>HANTIBARI</t>
  </si>
  <si>
    <t>PANDUA</t>
  </si>
  <si>
    <t>ADARANGAPAL</t>
  </si>
  <si>
    <t>BALA JARI</t>
  </si>
  <si>
    <t>BAMBARI</t>
  </si>
  <si>
    <t>BANEKOLA</t>
  </si>
  <si>
    <t>BHADRASAHI TOWN</t>
  </si>
  <si>
    <t>BOLANI</t>
  </si>
  <si>
    <t>BOLANI II</t>
  </si>
  <si>
    <t>CHAMPUA TOWN-1</t>
  </si>
  <si>
    <t>CHAUTHIA</t>
  </si>
  <si>
    <t>CHIMILIA</t>
  </si>
  <si>
    <t>JAJANG</t>
  </si>
  <si>
    <t>JODA</t>
  </si>
  <si>
    <t>NALDA</t>
  </si>
  <si>
    <t>RAJIA</t>
  </si>
  <si>
    <t>SASUN</t>
  </si>
  <si>
    <t>BANAJODI</t>
  </si>
  <si>
    <t>BINJHABAHAL</t>
  </si>
  <si>
    <t>KELSADA</t>
  </si>
  <si>
    <t>KENDEIPOSI (TANGARPABA)</t>
  </si>
  <si>
    <t>KJR RE</t>
  </si>
  <si>
    <t>PATNA</t>
  </si>
  <si>
    <t>RE FEEDER</t>
  </si>
  <si>
    <t>SAHARAPADA</t>
  </si>
  <si>
    <t>SANKARPUR</t>
  </si>
  <si>
    <t>SUAKATI BAZAR</t>
  </si>
  <si>
    <t>TANDO</t>
  </si>
  <si>
    <t>TOWN-III</t>
  </si>
  <si>
    <t>TOWN-IV</t>
  </si>
  <si>
    <t>Communicating
(Total No. out of 7 and 8)</t>
  </si>
  <si>
    <t>Non-communicating
(Total No. out of 7,8 and 9)</t>
  </si>
  <si>
    <t>(220-440)V</t>
  </si>
  <si>
    <t>OPT01135</t>
  </si>
  <si>
    <t>OPT01202</t>
  </si>
  <si>
    <t>OPT00973</t>
  </si>
  <si>
    <t>OPT00719</t>
  </si>
  <si>
    <t>OPT01646</t>
  </si>
  <si>
    <t>OPT01643</t>
  </si>
  <si>
    <t>OPT01764</t>
  </si>
  <si>
    <t>Swagat.Mukherjee@tpnodl.com</t>
  </si>
  <si>
    <t>Mr. Swagat Mukherjee</t>
  </si>
  <si>
    <t>Open Access &amp; Sub-station Consumption included</t>
  </si>
  <si>
    <t>OPT01863</t>
  </si>
  <si>
    <t>OPT01867</t>
  </si>
  <si>
    <t>OPT00950</t>
  </si>
  <si>
    <t>OPT01713</t>
  </si>
  <si>
    <t>OPT01748</t>
  </si>
  <si>
    <t>OPT01014</t>
  </si>
  <si>
    <t>OPT00864</t>
  </si>
  <si>
    <t>OPT01170</t>
  </si>
  <si>
    <t>OPT00154</t>
  </si>
  <si>
    <t>OPT02216</t>
  </si>
  <si>
    <t>NIDHIPADA</t>
  </si>
  <si>
    <t>RATEI</t>
  </si>
  <si>
    <t>SITADIHA</t>
  </si>
  <si>
    <t>F.M. UNIVERSITY</t>
  </si>
  <si>
    <t>HATIGARH</t>
  </si>
  <si>
    <t>AMBILIATHA</t>
  </si>
  <si>
    <t>KHAIRA</t>
  </si>
  <si>
    <t>NAYAPALLI</t>
  </si>
  <si>
    <t>GADDEULIA</t>
  </si>
  <si>
    <t>MERDA</t>
  </si>
  <si>
    <t>KUSUMBANDH</t>
  </si>
  <si>
    <t>KHODISOLE</t>
  </si>
  <si>
    <t>SARSKONA</t>
  </si>
  <si>
    <t>POWER HOUSE</t>
  </si>
  <si>
    <t>PALBANI</t>
  </si>
  <si>
    <t>ASANBANI</t>
  </si>
  <si>
    <t>LUHAKANI</t>
  </si>
  <si>
    <t>PRATAPPUR</t>
  </si>
  <si>
    <t>KUSALDA</t>
  </si>
  <si>
    <t>SEEMAGADIA</t>
  </si>
  <si>
    <t>BANSADA</t>
  </si>
  <si>
    <t>MATTO TOWN</t>
  </si>
  <si>
    <t>MANPUR</t>
  </si>
  <si>
    <t>SUNDARIMUHIN</t>
  </si>
  <si>
    <t>KUJHALA</t>
  </si>
  <si>
    <t>BOXIBARIGAON</t>
  </si>
  <si>
    <t>BHADRASAHI</t>
  </si>
  <si>
    <t>BOLANI-2</t>
  </si>
  <si>
    <t>UKHUNDA TOWN</t>
  </si>
  <si>
    <t>DANGAPANI</t>
  </si>
  <si>
    <t>Mr. Dwijadas Basak</t>
  </si>
  <si>
    <t>Mr. Joydip Roy</t>
  </si>
  <si>
    <t>HOG (Energy Audit)</t>
  </si>
  <si>
    <t>BED, Balasore</t>
  </si>
  <si>
    <t>BTED, Basta</t>
  </si>
  <si>
    <t>HEAD QUARTER</t>
  </si>
  <si>
    <t>PAUNSKULI</t>
  </si>
  <si>
    <t>JED, Jaleswar</t>
  </si>
  <si>
    <t>CED, Balasore</t>
  </si>
  <si>
    <t>JANKHARAI(Balisuan)</t>
  </si>
  <si>
    <t>HATIAGAND</t>
  </si>
  <si>
    <t>MITHALI</t>
  </si>
  <si>
    <t>GUHIRA</t>
  </si>
  <si>
    <t>TELIPAL (DEAD)</t>
  </si>
  <si>
    <t>SED, Soro</t>
  </si>
  <si>
    <t>KESHARIPUR</t>
  </si>
  <si>
    <t>TALANAGAR</t>
  </si>
  <si>
    <t>ALADA</t>
  </si>
  <si>
    <t>ANJI</t>
  </si>
  <si>
    <t>ARJUNPUR</t>
  </si>
  <si>
    <t>BAUNSAGADIA</t>
  </si>
  <si>
    <t>GHARSANGA</t>
  </si>
  <si>
    <t>BNED, Bhadrak</t>
  </si>
  <si>
    <t>BANTHCHAAK</t>
  </si>
  <si>
    <t>AMARGARDIHA</t>
  </si>
  <si>
    <t>BAUTPUR</t>
  </si>
  <si>
    <t>CHANDABALI</t>
  </si>
  <si>
    <t>BIJAYANAGAR</t>
  </si>
  <si>
    <t>TENTULIDIHI</t>
  </si>
  <si>
    <t>MASHOORDAH</t>
  </si>
  <si>
    <t>SANGAT</t>
  </si>
  <si>
    <t>HARISHAKARPUR</t>
  </si>
  <si>
    <t>DOSINGA</t>
  </si>
  <si>
    <t>KARANJADIA</t>
  </si>
  <si>
    <t>BEDEIPUR</t>
  </si>
  <si>
    <t>BSED, Bhadrak</t>
  </si>
  <si>
    <t>AKHUAPADA(Dahala)</t>
  </si>
  <si>
    <t>BETADA</t>
  </si>
  <si>
    <t>BPED, Baripada</t>
  </si>
  <si>
    <t>BENAPURA</t>
  </si>
  <si>
    <t>JHINKIRIA</t>
  </si>
  <si>
    <t>RASAGOBINDAPUR</t>
  </si>
  <si>
    <t>MANIDA</t>
  </si>
  <si>
    <t>UED, Udala</t>
  </si>
  <si>
    <t>RED, Rairangpur</t>
  </si>
  <si>
    <t>RARUAN</t>
  </si>
  <si>
    <t>FAGU</t>
  </si>
  <si>
    <t>SUKRULI</t>
  </si>
  <si>
    <t>JRED,  Jajpur Road</t>
  </si>
  <si>
    <t>TELIBAHALI</t>
  </si>
  <si>
    <t>JTED,  Jajpur Town</t>
  </si>
  <si>
    <t>MARKANDAPUR</t>
  </si>
  <si>
    <t>KUED, Kuakhia</t>
  </si>
  <si>
    <t>KED,  Keonjhar</t>
  </si>
  <si>
    <t>JOED, Joda</t>
  </si>
  <si>
    <t>THAKURAVI</t>
  </si>
  <si>
    <t>AED,  Anandpur</t>
  </si>
  <si>
    <t>BAULA(Bidyadharpur)</t>
  </si>
  <si>
    <t>KASIBEDA</t>
  </si>
  <si>
    <t>No-1</t>
  </si>
  <si>
    <t>DOMESTIC</t>
  </si>
  <si>
    <t>TPNODL39000060</t>
  </si>
  <si>
    <t>TPNODL39000184</t>
  </si>
  <si>
    <t>TPNODL39000187</t>
  </si>
  <si>
    <t>TPNODL39000224</t>
  </si>
  <si>
    <t>TPNODL39000225</t>
  </si>
  <si>
    <t>TPNODL39000281</t>
  </si>
  <si>
    <t>TPNODL39000282</t>
  </si>
  <si>
    <t>TPNODL39000400</t>
  </si>
  <si>
    <t>TPNODL39000402</t>
  </si>
  <si>
    <t>TPNODL39001089</t>
  </si>
  <si>
    <t>TPNODL39001913</t>
  </si>
  <si>
    <t>TPNODL39001915</t>
  </si>
  <si>
    <t>TPNODL39002084</t>
  </si>
  <si>
    <t>TPNODL39002087</t>
  </si>
  <si>
    <t>TPNODL39002104</t>
  </si>
  <si>
    <t>TPNODL39002105</t>
  </si>
  <si>
    <t>TPNODL39002141</t>
  </si>
  <si>
    <t>TPNODL39004757</t>
  </si>
  <si>
    <t>TPNODL39004853</t>
  </si>
  <si>
    <t>TPNODL39004944</t>
  </si>
  <si>
    <t>LANGALESWAR OLD</t>
  </si>
  <si>
    <t>TPNODL39005229</t>
  </si>
  <si>
    <t>TPNODL39005754</t>
  </si>
  <si>
    <t>TPNODL39005861</t>
  </si>
  <si>
    <t>TPNODL39005898</t>
  </si>
  <si>
    <t>TPNODL39005899</t>
  </si>
  <si>
    <t>TPNODL39005910</t>
  </si>
  <si>
    <t>TPNODL39006325</t>
  </si>
  <si>
    <t>VELLORA</t>
  </si>
  <si>
    <t>TPNODL39006935</t>
  </si>
  <si>
    <t>TPNODL39007272</t>
  </si>
  <si>
    <t>TPNODL39007378</t>
  </si>
  <si>
    <t>1st April, 2024 - 30th June, 2024</t>
  </si>
  <si>
    <t>Period From 1st April, 2024 - 30th June, 2024</t>
  </si>
  <si>
    <t>Annexure - 1 : Proforma for Quarterly Consumer Category-wise Subsidy Billed/Received/Due for period 1st April, 2024 - 30th June, 2024</t>
  </si>
  <si>
    <t>Quarter-1</t>
  </si>
  <si>
    <t>Trf2-25MVA 132/11kV</t>
  </si>
  <si>
    <t>OPT02289</t>
  </si>
  <si>
    <t>OPT02291</t>
  </si>
  <si>
    <t>OPT02293</t>
  </si>
  <si>
    <t>OPT02463</t>
  </si>
  <si>
    <t>OPT01620</t>
  </si>
  <si>
    <t>OPT02296</t>
  </si>
  <si>
    <t>ORA00161</t>
  </si>
  <si>
    <t>Large Industries at 132 Kv</t>
  </si>
  <si>
    <t>976 (33kV+11kV)</t>
  </si>
  <si>
    <t xml:space="preserve">BALASORE </t>
  </si>
  <si>
    <t xml:space="preserve">BARIPADA </t>
  </si>
  <si>
    <t xml:space="preserve">KEONJHAR </t>
  </si>
  <si>
    <t>GANASWARPUR</t>
  </si>
  <si>
    <t>KALIMANDIR (IPDS)</t>
  </si>
  <si>
    <t>RAMESWAR MANDIR (ODSSP)</t>
  </si>
  <si>
    <t>SWADHIN PADIA (ODSSP)</t>
  </si>
  <si>
    <t>BAGADA (RGGY)</t>
  </si>
  <si>
    <t>KALIPADA (ODSSP)</t>
  </si>
  <si>
    <t>KUSUDHIA</t>
  </si>
  <si>
    <t>LANGALESWAR</t>
  </si>
  <si>
    <t>SIMILIA (sitadiya) (ODSSP)</t>
  </si>
  <si>
    <t>(Remuna)BIDYADHARPUR</t>
  </si>
  <si>
    <t>AJODHYA (ODSSP)</t>
  </si>
  <si>
    <t>BERHAMPUR (ODSSP)</t>
  </si>
  <si>
    <t xml:space="preserve">BHALUKASUNI </t>
  </si>
  <si>
    <t>DURGADEVI (ODSSP)</t>
  </si>
  <si>
    <t>RASALPUR (ODSSP)</t>
  </si>
  <si>
    <t>SERAGARH</t>
  </si>
  <si>
    <t>SOMNATHPUR (NOCCI)</t>
  </si>
  <si>
    <t>BARTANA (ODSSP)</t>
  </si>
  <si>
    <t xml:space="preserve">KAMARDA </t>
  </si>
  <si>
    <t>MOHAGAB (ODSSP)</t>
  </si>
  <si>
    <t>ADA (ODSSP)</t>
  </si>
  <si>
    <t>BISHNUPUR(JHADTA) (ODSSP)</t>
  </si>
  <si>
    <t xml:space="preserve">GANDIBED </t>
  </si>
  <si>
    <t>ISWARPUR</t>
  </si>
  <si>
    <t>JAMUJHADI (ASTIA) (ODSSP)</t>
  </si>
  <si>
    <t>KACHERIPADA(ANGULA)</t>
  </si>
  <si>
    <t>KHANTAPADA (ODSSP)</t>
  </si>
  <si>
    <t>KUPARI (NEW) (ODSSP)</t>
  </si>
  <si>
    <t>PITAKALIA (ODSSP)</t>
  </si>
  <si>
    <t>SOROCOLLEGE</t>
  </si>
  <si>
    <t>BARKAND(MURUDA)</t>
  </si>
  <si>
    <t>BETNOTI</t>
  </si>
  <si>
    <t>BHALIASOLE (ODSSP)</t>
  </si>
  <si>
    <t>CHANCHA</t>
  </si>
  <si>
    <t>CHANDUA (RGGY)</t>
  </si>
  <si>
    <t>DHANGRIDSOLE (JARPOKHARIA)</t>
  </si>
  <si>
    <t>GAON AMARDA (ODSSP)</t>
  </si>
  <si>
    <t>KALABADIA</t>
  </si>
  <si>
    <t>KOSTA</t>
  </si>
  <si>
    <t>LAL BAZAR (GOLAPBAG) (IPDS)</t>
  </si>
  <si>
    <t>MERDA(ANLA) (ODSSP)</t>
  </si>
  <si>
    <t>RAGHUNATHPUR (ODSSP)</t>
  </si>
  <si>
    <t>RANDASAHI (SHYAMSUNDRPUR) (ODSSP)</t>
  </si>
  <si>
    <t>SALABANI SHAHI (ODSSP)</t>
  </si>
  <si>
    <t>SAPANICHUA (ODSSP)</t>
  </si>
  <si>
    <t>SARAGACHIDA (ODSSP)</t>
  </si>
  <si>
    <t>SIRSA (ODSSP)</t>
  </si>
  <si>
    <t>ANGARPADA  (ODSSP)</t>
  </si>
  <si>
    <t>BADAMPAHAD</t>
  </si>
  <si>
    <t>BIRJATOLA (ODSSP)</t>
  </si>
  <si>
    <t>GHAGARBEDA</t>
  </si>
  <si>
    <t>GORUMAHISANI (ODSSP)</t>
  </si>
  <si>
    <t>JAMADA (ODSSP)</t>
  </si>
  <si>
    <t>JASHIPUR</t>
  </si>
  <si>
    <t>KHICHING(SUKURULI)</t>
  </si>
  <si>
    <t>TIRINGI</t>
  </si>
  <si>
    <t>AMBADALI (ODSSP)</t>
  </si>
  <si>
    <t>KERKO</t>
  </si>
  <si>
    <t>NUDUDIHA (ODSSP)</t>
  </si>
  <si>
    <t>SARAT (ODSSP)</t>
  </si>
  <si>
    <t>ASURA (ODSSP)</t>
  </si>
  <si>
    <t>CHARIGHARIA(IPDS)</t>
  </si>
  <si>
    <t>DHAMARA</t>
  </si>
  <si>
    <t>GADI(ODSSP)</t>
  </si>
  <si>
    <t>KUNDIBAG (ODSSP)</t>
  </si>
  <si>
    <t>MATTO (ODSSP)</t>
  </si>
  <si>
    <t>NANDAPUR (TIHIDI)</t>
  </si>
  <si>
    <t>SINDOL (ODSSP)</t>
  </si>
  <si>
    <t xml:space="preserve">BAHUDARADA </t>
  </si>
  <si>
    <t>BISALPATA</t>
  </si>
  <si>
    <t>CHHAYAL SINGH</t>
  </si>
  <si>
    <t>DAHALA</t>
  </si>
  <si>
    <t>DHAMNAGAR (IPDS)</t>
  </si>
  <si>
    <t>DHAMNAGARCHHAK</t>
  </si>
  <si>
    <t>MALDA (ODSSP)</t>
  </si>
  <si>
    <t>MANJURI ROAD (ODSSP)</t>
  </si>
  <si>
    <t>NILAK (ODSSP)</t>
  </si>
  <si>
    <t>RAHANDIA</t>
  </si>
  <si>
    <t>RAHAPITA (ODSSP)</t>
  </si>
  <si>
    <t>RANIPOKHARI (ODSSP)</t>
  </si>
  <si>
    <t>DAMODARPUR (ODSSP)</t>
  </si>
  <si>
    <t>HARIPUR (ODSSP)</t>
  </si>
  <si>
    <t>MANAPUR (SOLEI) (ODSSP)</t>
  </si>
  <si>
    <t>MANTIRA (ODSSP)</t>
  </si>
  <si>
    <t>MARTHAPUR (ODSSP)</t>
  </si>
  <si>
    <t>PANIKOLI</t>
  </si>
  <si>
    <t xml:space="preserve">TAMAKA (DEULAKANA) </t>
  </si>
  <si>
    <t>VYASASORAVAR (IPDS)</t>
  </si>
  <si>
    <t>BASANTIPADIA (ODSSP)</t>
  </si>
  <si>
    <t>DHAMDARA (ODSSP)</t>
  </si>
  <si>
    <t>KANTIPADIA (ODSSP)</t>
  </si>
  <si>
    <t>LALBAG (ODSSP)</t>
  </si>
  <si>
    <t>PRETIPUR(BETANA) (ODSSP)</t>
  </si>
  <si>
    <t>BALIA (ODSSP)</t>
  </si>
  <si>
    <t>BARUAN(ODSSP)</t>
  </si>
  <si>
    <t>CHITRAKULA /BARABATI (ODSSP)</t>
  </si>
  <si>
    <t>JARAKA</t>
  </si>
  <si>
    <t>NARASINGHPUR (ODSSP)</t>
  </si>
  <si>
    <t xml:space="preserve">NEULAPUR </t>
  </si>
  <si>
    <t>BHAGAMUNDA (ODSSP)</t>
  </si>
  <si>
    <t>BIDYADHARAPUR</t>
  </si>
  <si>
    <t>CHENAPADI (ODSSP)</t>
  </si>
  <si>
    <t>DHENKA (ODSSP)</t>
  </si>
  <si>
    <t>JANGHIRA (ODSSP)</t>
  </si>
  <si>
    <t>PIPILIA (ODSSP)</t>
  </si>
  <si>
    <t>REKUTIA (ODSSP)</t>
  </si>
  <si>
    <t>SAINKUL (ODSSP)</t>
  </si>
  <si>
    <t>SALABANI (ODSSP)</t>
  </si>
  <si>
    <t>SALANIA (ODSSP)</t>
  </si>
  <si>
    <t>BASUDEVPUR (ODSSP)</t>
  </si>
  <si>
    <t>JODA(HIRAKUD COLONY) (ODSSP)</t>
  </si>
  <si>
    <t>KANJIASULA (ODSSP)</t>
  </si>
  <si>
    <t>UKHUNDA (ODSSP)</t>
  </si>
  <si>
    <t>BANSAPAL</t>
  </si>
  <si>
    <t>JAGMOHANPUR (ODSSP)</t>
  </si>
  <si>
    <t>JYOTIPUR (ODSSP)</t>
  </si>
  <si>
    <t>KENDEIPOSI (ODSSP)</t>
  </si>
  <si>
    <t>KHIREITANGARI (ODSSP)</t>
  </si>
  <si>
    <t>MACHAGADA (ODSSP)</t>
  </si>
  <si>
    <t>MUSAKHORI (ODSSP)</t>
  </si>
  <si>
    <t>RAISUAN (ODSSP)</t>
  </si>
  <si>
    <t>SUAKATHI (ODSSP)</t>
  </si>
  <si>
    <t>SATYA NAGAR</t>
  </si>
  <si>
    <t>INDUSTIAL-I</t>
  </si>
  <si>
    <t>BAMUL</t>
  </si>
  <si>
    <t>FISHERY</t>
  </si>
  <si>
    <t>MUKULASI</t>
  </si>
  <si>
    <t>CHOWMUKH</t>
  </si>
  <si>
    <t>VELORA</t>
  </si>
  <si>
    <t>BERHARMPUR</t>
  </si>
  <si>
    <t>SAJANAGARH</t>
  </si>
  <si>
    <t>BERHAMPUR(TELIPAL)</t>
  </si>
  <si>
    <t>GANIPUR</t>
  </si>
  <si>
    <t>DHARAGANJ &amp; KASIMPUR</t>
  </si>
  <si>
    <t>NILAGIRI FEEDER</t>
  </si>
  <si>
    <t>KASIAPADA</t>
  </si>
  <si>
    <t>HALDIAPADA</t>
  </si>
  <si>
    <t>AMBUDIA/AMBARDIHA</t>
  </si>
  <si>
    <t>KULIGAM</t>
  </si>
  <si>
    <t>KHALAGADIA</t>
  </si>
  <si>
    <t>ALLALBINDHA</t>
  </si>
  <si>
    <t>KAMARDA HEADQUARTER</t>
  </si>
  <si>
    <t>MAHAGAB</t>
  </si>
  <si>
    <t>RAFAYA</t>
  </si>
  <si>
    <t>MULKAIDA</t>
  </si>
  <si>
    <t>BISHNUPUR</t>
  </si>
  <si>
    <t>BARAHPUR</t>
  </si>
  <si>
    <t>BISHNUPUR (GILDA)</t>
  </si>
  <si>
    <t>RUPKHAND</t>
  </si>
  <si>
    <t>ANTHAPUR/KHIRKONA</t>
  </si>
  <si>
    <t>BANPARIA</t>
  </si>
  <si>
    <t>KATRA</t>
  </si>
  <si>
    <t>SINGHARA</t>
  </si>
  <si>
    <t>BANSULI</t>
  </si>
  <si>
    <t>TAMBAKHARI</t>
  </si>
  <si>
    <t>JOGINUAGAON</t>
  </si>
  <si>
    <t>SIALGHATI</t>
  </si>
  <si>
    <t>BAGHDA</t>
  </si>
  <si>
    <t>GOLAPBAG</t>
  </si>
  <si>
    <t>KHADIKAPADA</t>
  </si>
  <si>
    <t>PAIKASAHI (From Merda)</t>
  </si>
  <si>
    <t>RASGOVINDPUR</t>
  </si>
  <si>
    <t>RANGAMATI</t>
  </si>
  <si>
    <t>BADAMTALIA</t>
  </si>
  <si>
    <t>HATABADARA</t>
  </si>
  <si>
    <t>PATPURA</t>
  </si>
  <si>
    <t>GUHAL DANGI</t>
  </si>
  <si>
    <t>DHALPUR (KAIPUR)</t>
  </si>
  <si>
    <t>MATIAGARH</t>
  </si>
  <si>
    <t>JAMDA (From Kantabani)</t>
  </si>
  <si>
    <t>KARANJIA TOWN</t>
  </si>
  <si>
    <t>MANIK CHHAKA</t>
  </si>
  <si>
    <t>SINGADA</t>
  </si>
  <si>
    <t>MAHULDHIA</t>
  </si>
  <si>
    <t>DANTUNI</t>
  </si>
  <si>
    <t>GUDIALBANDH</t>
  </si>
  <si>
    <t>SANKERKO</t>
  </si>
  <si>
    <t>MANAGOVINDPUR</t>
  </si>
  <si>
    <t>SALAMUNDULIA</t>
  </si>
  <si>
    <t>PODADIHAA</t>
  </si>
  <si>
    <t>NUDUDIHAA</t>
  </si>
  <si>
    <t>KATURIA</t>
  </si>
  <si>
    <t>UDALA NO-1</t>
  </si>
  <si>
    <t>UDALA NO-3</t>
  </si>
  <si>
    <t>CHARIGHARIA</t>
  </si>
  <si>
    <t>BAGURAI</t>
  </si>
  <si>
    <t>JALESWARPUR</t>
  </si>
  <si>
    <t>BARANGA</t>
  </si>
  <si>
    <t>CHARMPA INDUSTRIAL</t>
  </si>
  <si>
    <t>APARTIBINDHA</t>
  </si>
  <si>
    <t>ANDHEIPALLI</t>
  </si>
  <si>
    <t>TILO</t>
  </si>
  <si>
    <t>RWSS</t>
  </si>
  <si>
    <t>KHADISINGA</t>
  </si>
  <si>
    <t>PARAMANANDPUR</t>
  </si>
  <si>
    <t>BHAGWANPUR</t>
  </si>
  <si>
    <t>NILACHACHAL</t>
  </si>
  <si>
    <t>STREET LIGHT</t>
  </si>
  <si>
    <t>KOREI</t>
  </si>
  <si>
    <t>AMPOLBA</t>
  </si>
  <si>
    <t>OLD DASRATHPUR</t>
  </si>
  <si>
    <t>BIRAJAHAT</t>
  </si>
  <si>
    <t>SIMULIA</t>
  </si>
  <si>
    <t>NO-2</t>
  </si>
  <si>
    <t>DASARATHPUR</t>
  </si>
  <si>
    <t>KAINGOLA</t>
  </si>
  <si>
    <t>MAHESWAR</t>
  </si>
  <si>
    <t>KACHARINGA</t>
  </si>
  <si>
    <t>KHANDITIRA</t>
  </si>
  <si>
    <t>CHILIJIGHARA</t>
  </si>
  <si>
    <t>SAGADAPATA</t>
  </si>
  <si>
    <t>DHENKA</t>
  </si>
  <si>
    <t>KETANGA</t>
  </si>
  <si>
    <t>DHAKOTA</t>
  </si>
  <si>
    <t>JANGHIRA(JAN)</t>
  </si>
  <si>
    <t>DANRA(GEDMA)</t>
  </si>
  <si>
    <t>RAMCHANDRAPUR(BAS)</t>
  </si>
  <si>
    <t>BHADRASAHI INDUSTRIAL</t>
  </si>
  <si>
    <t>BANEIKALA</t>
  </si>
  <si>
    <t>KARANJIA(REM)</t>
  </si>
  <si>
    <t>MACHHAGARH(SAH)</t>
  </si>
  <si>
    <t>SAHARPADA(SAH)</t>
  </si>
  <si>
    <t>SUAKATI TOWN</t>
  </si>
  <si>
    <t>ORIYAGODA</t>
  </si>
  <si>
    <t>INDUSRIAL</t>
  </si>
  <si>
    <t>RURAL &amp; URBAN</t>
  </si>
  <si>
    <t>1. Feeder wise Consumer Mapping is ongoing for the balance feeders and verification of tagging is in process. The loss details for rest of the feeders will be provided into the subsequent quarter reports.
2. Negative AT&amp;C loss on some feeders is due to the high collection efficiency in this quarter.
3. Since, Feeder wise GIS Consumer Mapping is in progress across the utility, the losses will be refined post consumer mapping of some high loss feeders.</t>
  </si>
  <si>
    <t>LANGALESWAR NEW</t>
  </si>
  <si>
    <t>CHHADA</t>
  </si>
  <si>
    <t>SINGLA</t>
  </si>
  <si>
    <t>BRAMHABARADA</t>
  </si>
  <si>
    <t>KUNDAPATNA</t>
  </si>
  <si>
    <t>BARABATI-1</t>
  </si>
  <si>
    <t>BARABATI-2</t>
  </si>
  <si>
    <t>NATHUBAR</t>
  </si>
  <si>
    <t>NALKUL</t>
  </si>
  <si>
    <t>BARI INDUPUR</t>
  </si>
  <si>
    <t>INDUPUR(BARI)</t>
  </si>
  <si>
    <t>DHARMASHLA</t>
  </si>
  <si>
    <t>NAKPOL</t>
  </si>
  <si>
    <t>BAISYAPAN</t>
  </si>
  <si>
    <t>BACHOLA</t>
  </si>
  <si>
    <t xml:space="preserve">MANGALAPUR </t>
  </si>
  <si>
    <t>BIRIJAHATA</t>
  </si>
  <si>
    <t>BACHHOLA</t>
  </si>
  <si>
    <t>NO-1</t>
  </si>
  <si>
    <t>BINJARPUR</t>
  </si>
  <si>
    <t>OLD DASARATHAPUR</t>
  </si>
  <si>
    <t>BIRAJA HATA</t>
  </si>
  <si>
    <t>TOWN-2</t>
  </si>
  <si>
    <t>NARIGAUN</t>
  </si>
  <si>
    <t>UTTARKULA</t>
  </si>
  <si>
    <t>HALADIDHIA</t>
  </si>
  <si>
    <t>JAJPUR TOWN-I</t>
  </si>
  <si>
    <t>NARIGOUN</t>
  </si>
  <si>
    <t>KHANDARA</t>
  </si>
  <si>
    <t>DHARPUR</t>
  </si>
  <si>
    <t>NILACHAL</t>
  </si>
  <si>
    <t xml:space="preserve"> CHORDA BAZAR</t>
  </si>
  <si>
    <t>KANHEIPUR</t>
  </si>
  <si>
    <t>MUNDAMAL</t>
  </si>
  <si>
    <t>MACHUA</t>
  </si>
  <si>
    <t>MAKHAPADA</t>
  </si>
  <si>
    <t>BRAMHANDA</t>
  </si>
  <si>
    <t>MARKET</t>
  </si>
  <si>
    <t>ANANDAPUR</t>
  </si>
  <si>
    <t>CHARAMPA-II</t>
  </si>
  <si>
    <t>BAGHURAI</t>
  </si>
  <si>
    <t>JAGANATHPUR</t>
  </si>
  <si>
    <t xml:space="preserve"> CHARIGHARIA </t>
  </si>
  <si>
    <t>BALIMUDA</t>
  </si>
  <si>
    <t>BISOI BLOCK</t>
  </si>
  <si>
    <t>MANADA</t>
  </si>
  <si>
    <t>TPNODL39001157</t>
  </si>
  <si>
    <t>TPNODL39001947</t>
  </si>
  <si>
    <t>TPNODL39004712</t>
  </si>
  <si>
    <t>TPNODL39004768</t>
  </si>
  <si>
    <t>TPNODL39004912</t>
  </si>
  <si>
    <t>TPNODL39005459</t>
  </si>
  <si>
    <t>TPNODL39005630</t>
  </si>
  <si>
    <t>TPNODL39005631</t>
  </si>
  <si>
    <t>TPNODL39005652</t>
  </si>
  <si>
    <t>TPNODL39005654</t>
  </si>
  <si>
    <t>TPNODL39005756</t>
  </si>
  <si>
    <t>TPNODL39005757</t>
  </si>
  <si>
    <t>TPNODL39005758</t>
  </si>
  <si>
    <t>TPNODL39005759</t>
  </si>
  <si>
    <t>TPNODL39005780</t>
  </si>
  <si>
    <t>TPNODL39005781</t>
  </si>
  <si>
    <t>TPNODL39006056</t>
  </si>
  <si>
    <t>TPNODL39006057</t>
  </si>
  <si>
    <t>TPNODL39006059</t>
  </si>
  <si>
    <t>TPNODL39006420</t>
  </si>
  <si>
    <t>TPNODL39006497</t>
  </si>
  <si>
    <t>TPNODL39006564</t>
  </si>
  <si>
    <t>TPNODL39006828</t>
  </si>
  <si>
    <t>TPNODL39006829</t>
  </si>
  <si>
    <t>TPNODL39006830</t>
  </si>
  <si>
    <t>TPNODL39006925</t>
  </si>
  <si>
    <t>TPNODL39006926</t>
  </si>
  <si>
    <t>TPNODL39006934</t>
  </si>
  <si>
    <t>TPNODL39006982</t>
  </si>
  <si>
    <t>TPNODL39007036</t>
  </si>
  <si>
    <t>TPNODL39007038</t>
  </si>
  <si>
    <t>TPNODL39007039</t>
  </si>
  <si>
    <t>TPNODL39007140</t>
  </si>
  <si>
    <t>TPNODL39007150</t>
  </si>
  <si>
    <t>TPNODL39007261</t>
  </si>
  <si>
    <t>TPNODL39007385</t>
  </si>
  <si>
    <t>TPNODL39007386</t>
  </si>
  <si>
    <t>TPNODL39007387</t>
  </si>
  <si>
    <t>TPNODL39007533</t>
  </si>
  <si>
    <t>TPNODL39007584</t>
  </si>
  <si>
    <t>TPNODL39007745</t>
  </si>
  <si>
    <t>TPNODL39007899</t>
  </si>
  <si>
    <t>TPNODL39007965</t>
  </si>
  <si>
    <t>TPNODL39007966</t>
  </si>
  <si>
    <t>TPNODL39007967</t>
  </si>
  <si>
    <t>TPNODL39008184</t>
  </si>
  <si>
    <t>TPNODL39008185</t>
  </si>
  <si>
    <t>TPNODL39008186</t>
  </si>
  <si>
    <t>TPNODL39008278</t>
  </si>
  <si>
    <t>TPNODL39008338</t>
  </si>
  <si>
    <t>TPNODL39008339</t>
  </si>
  <si>
    <t>TPNODL39008355</t>
  </si>
  <si>
    <t>TPNODL39008481</t>
  </si>
  <si>
    <t>TPNODL39009207</t>
  </si>
  <si>
    <t>TPNODL39009460</t>
  </si>
  <si>
    <t>TPNODL39009461</t>
  </si>
  <si>
    <t>TPNODL39009573</t>
  </si>
  <si>
    <t>TPNODL39009575</t>
  </si>
  <si>
    <t>TPNODL39009972</t>
  </si>
  <si>
    <t>TPNODL39009974</t>
  </si>
  <si>
    <t>TPNODL39002392</t>
  </si>
  <si>
    <t>TPNODL39002408</t>
  </si>
  <si>
    <t>TPNODL39002430</t>
  </si>
  <si>
    <t>TPNODL39002444</t>
  </si>
  <si>
    <t>TPNODL39002462</t>
  </si>
  <si>
    <t>TPNODL39002481</t>
  </si>
  <si>
    <t>TPNODL39002490</t>
  </si>
  <si>
    <t>TPNODL39002594</t>
  </si>
  <si>
    <t>TPNODL39002595</t>
  </si>
  <si>
    <t>TPNODL39002632</t>
  </si>
  <si>
    <t>TPNODL39002635</t>
  </si>
  <si>
    <t>TPNODL39002928</t>
  </si>
  <si>
    <t>TPNODL39002930</t>
  </si>
  <si>
    <t>TPNODL39002931</t>
  </si>
  <si>
    <t>TPNODL39003115</t>
  </si>
  <si>
    <t>TPNODL39003234</t>
  </si>
  <si>
    <t>TPNODL39003235</t>
  </si>
  <si>
    <t>TPNODL39003241</t>
  </si>
  <si>
    <t>TPNODL39003242</t>
  </si>
  <si>
    <t>TPNODL39003243</t>
  </si>
  <si>
    <t>TPNODL39003261</t>
  </si>
  <si>
    <t>TPNODL39003263</t>
  </si>
  <si>
    <t>TPNODL39003297</t>
  </si>
  <si>
    <t>TPNODL39003298</t>
  </si>
  <si>
    <t>TPNODL39003299</t>
  </si>
  <si>
    <t>TPNODL39003354</t>
  </si>
  <si>
    <t>TPNODL39003355</t>
  </si>
  <si>
    <t>TPNODL39003374</t>
  </si>
  <si>
    <t>TPNODL39003375</t>
  </si>
  <si>
    <t>TPNODL39003397</t>
  </si>
  <si>
    <t>TPNODL39003414</t>
  </si>
  <si>
    <t>TPNODL39003558</t>
  </si>
  <si>
    <t>TPNODL39003559</t>
  </si>
  <si>
    <t>TPNODL39003572</t>
  </si>
  <si>
    <t>TPNODL39003612</t>
  </si>
  <si>
    <t>TPNODL39003615</t>
  </si>
  <si>
    <t>TPNODL39003652</t>
  </si>
  <si>
    <t>TPNODL39003653</t>
  </si>
  <si>
    <t>TPNODL39003654</t>
  </si>
  <si>
    <t>TPNODL39003694</t>
  </si>
  <si>
    <t>TPNODL39003764</t>
  </si>
  <si>
    <t>TPNODL39003789</t>
  </si>
  <si>
    <t>TPNODL39003829</t>
  </si>
  <si>
    <t>TPNODL39003831</t>
  </si>
  <si>
    <t>TPNODL39003848</t>
  </si>
  <si>
    <t>TPNODL39003853</t>
  </si>
  <si>
    <t>TPNODL39003882</t>
  </si>
  <si>
    <t>TPNODL39003883</t>
  </si>
  <si>
    <t>TPNODL39003884</t>
  </si>
  <si>
    <t>TPNODL39003992</t>
  </si>
  <si>
    <t>TPNODL39003994</t>
  </si>
  <si>
    <t>TPNODL39004001</t>
  </si>
  <si>
    <t>TPNODL39004015</t>
  </si>
  <si>
    <t>TPNODL39004080</t>
  </si>
  <si>
    <t>TPNODL39004094</t>
  </si>
  <si>
    <t>TPNODL39004095</t>
  </si>
  <si>
    <t>TPNODL39004110</t>
  </si>
  <si>
    <t>TPNODL39004146</t>
  </si>
  <si>
    <t>TPNODL39004182</t>
  </si>
  <si>
    <t>TPNODL39004206</t>
  </si>
  <si>
    <t>TPNODL39004264</t>
  </si>
  <si>
    <t>TPNODL39004321</t>
  </si>
  <si>
    <t>TPNODL39004745</t>
  </si>
  <si>
    <t>TPNODL39004746</t>
  </si>
  <si>
    <t>TPNODL39005793</t>
  </si>
  <si>
    <t>TPNODL39005949</t>
  </si>
  <si>
    <t>TPNODL39002375</t>
  </si>
  <si>
    <t>TPNODL39003706</t>
  </si>
  <si>
    <t>TPNODL39002372</t>
  </si>
  <si>
    <t>TPNODL39003704</t>
  </si>
  <si>
    <t>TPNODL39002615</t>
  </si>
  <si>
    <t>TPNODL39004269</t>
  </si>
  <si>
    <t>TPNODL39002614</t>
  </si>
  <si>
    <t>TPNODL39002361</t>
  </si>
  <si>
    <t>TPNODL39002360</t>
  </si>
  <si>
    <t>TPNODL39002362</t>
  </si>
  <si>
    <t>TPNODL39002363</t>
  </si>
  <si>
    <t>TPNODL39004460</t>
  </si>
  <si>
    <t>TPNODL39004461</t>
  </si>
  <si>
    <t>TPNODL39002506</t>
  </si>
  <si>
    <t>TPNODL39002415</t>
  </si>
  <si>
    <t>TPNODL39002412</t>
  </si>
  <si>
    <t>TPNODL39004414</t>
  </si>
  <si>
    <t>TPNODL39003538</t>
  </si>
  <si>
    <t>TPNODL39003153</t>
  </si>
  <si>
    <t>TPNODL39003536</t>
  </si>
  <si>
    <t>TPNODL39003155</t>
  </si>
  <si>
    <t>TPNODL39004257</t>
  </si>
  <si>
    <t>TPNODL39003152</t>
  </si>
  <si>
    <t>TPNODL39002562</t>
  </si>
  <si>
    <t>TPNODL39002560</t>
  </si>
  <si>
    <t>TPNODL39003976</t>
  </si>
  <si>
    <t>TPNODL39003222</t>
  </si>
  <si>
    <t>TPNODL39003223</t>
  </si>
  <si>
    <t>TPNODL39002388</t>
  </si>
  <si>
    <t>TPNODL39002389</t>
  </si>
  <si>
    <t>TPNODL39004470</t>
  </si>
  <si>
    <t>TPNODL39003221</t>
  </si>
  <si>
    <t>TPNODL39003560</t>
  </si>
  <si>
    <t>TPNODL39002583</t>
  </si>
  <si>
    <t>TPNODL39002805</t>
  </si>
  <si>
    <t>TPNODL39002581</t>
  </si>
  <si>
    <t>TPNODL39002806</t>
  </si>
  <si>
    <t>TPNODL39003087</t>
  </si>
  <si>
    <t>TPNODL39002807</t>
  </si>
  <si>
    <t>TPNODL39003039</t>
  </si>
  <si>
    <t>TPNODL39003083</t>
  </si>
  <si>
    <t>TPNODL39003081</t>
  </si>
  <si>
    <t>TPNODL39003428</t>
  </si>
  <si>
    <t>TPNODL39003439</t>
  </si>
  <si>
    <t>TPNODL39003759</t>
  </si>
  <si>
    <t>TPNODL39003280</t>
  </si>
  <si>
    <t>TPNODL39003421</t>
  </si>
  <si>
    <t>TPNODL39004315</t>
  </si>
  <si>
    <t>TPNODL39004408</t>
  </si>
  <si>
    <t>TPNODL39002879</t>
  </si>
  <si>
    <t>TPNODL39003535</t>
  </si>
  <si>
    <t>TPNODL39003031</t>
  </si>
  <si>
    <t>TPNODL39003532</t>
  </si>
  <si>
    <t>TPNODL39002433</t>
  </si>
  <si>
    <t>TPNODL39002616</t>
  </si>
  <si>
    <t>TPNODL39002912</t>
  </si>
  <si>
    <t>TPNODL39003356</t>
  </si>
  <si>
    <t>TPNODL39002422</t>
  </si>
  <si>
    <t>TPNODL39003359</t>
  </si>
  <si>
    <t>TPNODL39003182</t>
  </si>
  <si>
    <t>TPNODL39003357</t>
  </si>
  <si>
    <t>TPNODL39003961</t>
  </si>
  <si>
    <t>TPNODL39003963</t>
  </si>
  <si>
    <t>TPNODL39004065</t>
  </si>
  <si>
    <t>TPNODL39003960</t>
  </si>
  <si>
    <t>TPNODL39003040</t>
  </si>
  <si>
    <t>TPNODL39002943</t>
  </si>
  <si>
    <t>TPNODL39003043</t>
  </si>
  <si>
    <t>TPNODL39004179</t>
  </si>
  <si>
    <t>TPNODL39002556</t>
  </si>
  <si>
    <t>TPNODL39003519</t>
  </si>
  <si>
    <t>TPNODL39003517</t>
  </si>
  <si>
    <t>TPNODL39003805</t>
  </si>
  <si>
    <t>TPNODL39003434</t>
  </si>
  <si>
    <t>TPNODL39002377</t>
  </si>
  <si>
    <t>TPNODL39004307</t>
  </si>
  <si>
    <t>TPNODL39004494</t>
  </si>
  <si>
    <t>TPNODL39002378</t>
  </si>
  <si>
    <t>TPNODL39002730</t>
  </si>
  <si>
    <t>TPNODL39002729</t>
  </si>
  <si>
    <t>TPNODL39003008</t>
  </si>
  <si>
    <t>TPNODL39003042</t>
  </si>
  <si>
    <t>TPNODL39003011</t>
  </si>
  <si>
    <t>TPNODL39002692</t>
  </si>
  <si>
    <t>TPNODL39003305</t>
  </si>
  <si>
    <t>TPNODL39003136</t>
  </si>
  <si>
    <t>TPNODL39003938</t>
  </si>
  <si>
    <t>TPNODL39003139</t>
  </si>
  <si>
    <t>TPNODL39002657</t>
  </si>
  <si>
    <t>TPNODL39003869</t>
  </si>
  <si>
    <t>TPNODL39002476</t>
  </si>
  <si>
    <t>TPNODL39002659</t>
  </si>
  <si>
    <t>TPNODL39002658</t>
  </si>
  <si>
    <t>TPNODL39004338</t>
  </si>
  <si>
    <t>TPNODL39002853</t>
  </si>
  <si>
    <t>TPNODL39002852</t>
  </si>
  <si>
    <t>TPNODL39003140</t>
  </si>
  <si>
    <t>TPNODL39003141</t>
  </si>
  <si>
    <t>TPNODL39002499</t>
  </si>
  <si>
    <t>TPNODL39002547</t>
  </si>
  <si>
    <t>TPNODL39002546</t>
  </si>
  <si>
    <t>TPNODL39003102</t>
  </si>
  <si>
    <t>TPNODL39002497</t>
  </si>
  <si>
    <t>TPNODL39003666</t>
  </si>
  <si>
    <t>TPNODL39004102</t>
  </si>
  <si>
    <t>TPNODL39003285</t>
  </si>
  <si>
    <t>TPNODL39002700</t>
  </si>
  <si>
    <t>TPNODL39002867</t>
  </si>
  <si>
    <t>TPNODL39002793</t>
  </si>
  <si>
    <t>TPNODL39002792</t>
  </si>
  <si>
    <t>TPNODL39003475</t>
  </si>
  <si>
    <t>TPNODL39003472</t>
  </si>
  <si>
    <t>TPNODL39002839</t>
  </si>
  <si>
    <t>TPNODL39004345</t>
  </si>
  <si>
    <t>TPNODL39003697</t>
  </si>
  <si>
    <t>TPNODL39003696</t>
  </si>
  <si>
    <t>TPNODL39007278</t>
  </si>
  <si>
    <t>TPNODL39004344</t>
  </si>
  <si>
    <t>TPNODL39006529</t>
  </si>
  <si>
    <t>TPNODL39002281</t>
  </si>
  <si>
    <t>TPNODL39002294</t>
  </si>
  <si>
    <t>TPNODL39002306</t>
  </si>
  <si>
    <t>TPNODL39002369</t>
  </si>
  <si>
    <t>TPNODL39002459</t>
  </si>
  <si>
    <t>TPNODL39002602</t>
  </si>
  <si>
    <t>TPNODL39002603</t>
  </si>
  <si>
    <t>TPNODL39002630</t>
  </si>
  <si>
    <t>TPNODL39002666</t>
  </si>
  <si>
    <t>TPNODL39002798</t>
  </si>
  <si>
    <t>TPNODL39002820</t>
  </si>
  <si>
    <t>TPNODL39002821</t>
  </si>
  <si>
    <t>TPNODL39002822</t>
  </si>
  <si>
    <t>TPNODL39002860</t>
  </si>
  <si>
    <t>TPNODL39002863</t>
  </si>
  <si>
    <t>TPNODL39002957</t>
  </si>
  <si>
    <t>TPNODL39002959</t>
  </si>
  <si>
    <t>TPNODL39002977</t>
  </si>
  <si>
    <t>TPNODL39003056</t>
  </si>
  <si>
    <t>TPNODL39003145</t>
  </si>
  <si>
    <t>TPNODL39003146</t>
  </si>
  <si>
    <t>TPNODL39003204</t>
  </si>
  <si>
    <t>TPNODL39003211</t>
  </si>
  <si>
    <t>TPNODL39003272</t>
  </si>
  <si>
    <t>TPNODL39003274</t>
  </si>
  <si>
    <t>TPNODL39003308</t>
  </si>
  <si>
    <t>TPNODL39003310</t>
  </si>
  <si>
    <t>TPNODL39003311</t>
  </si>
  <si>
    <t>TPNODL39003321</t>
  </si>
  <si>
    <t>TPNODL39003322</t>
  </si>
  <si>
    <t>TPNODL39003364</t>
  </si>
  <si>
    <t>TPNODL39003367</t>
  </si>
  <si>
    <t>TPNODL39003416</t>
  </si>
  <si>
    <t>TPNODL39003440</t>
  </si>
  <si>
    <t>TPNODL39003476</t>
  </si>
  <si>
    <t>TPNODL39003619</t>
  </si>
  <si>
    <t>TPNODL39003628</t>
  </si>
  <si>
    <t>TPNODL39003630</t>
  </si>
  <si>
    <t>TPNODL39003642</t>
  </si>
  <si>
    <t>TPNODL39003675</t>
  </si>
  <si>
    <t>TPNODL39003735</t>
  </si>
  <si>
    <t>TPNODL39003842</t>
  </si>
  <si>
    <t>TPNODL39004028</t>
  </si>
  <si>
    <t>TPNODL39004029</t>
  </si>
  <si>
    <t>TPNODL39004050</t>
  </si>
  <si>
    <t>TPNODL39004051</t>
  </si>
  <si>
    <t>TPNODL39004138</t>
  </si>
  <si>
    <t>TPNODL39004139</t>
  </si>
  <si>
    <t>TPNODL39004187</t>
  </si>
  <si>
    <t>TPNODL39004237</t>
  </si>
  <si>
    <t>TPNODL39004238</t>
  </si>
  <si>
    <t>TPNODL39004288</t>
  </si>
  <si>
    <t>TPNODL39004291</t>
  </si>
  <si>
    <t>TPNODL39004302</t>
  </si>
  <si>
    <t>TPNODL39004303</t>
  </si>
  <si>
    <t>TPNODL39004681</t>
  </si>
  <si>
    <t>TPNODL39004682</t>
  </si>
  <si>
    <t>TPNODL39004683</t>
  </si>
  <si>
    <t>TPNODL39004773</t>
  </si>
  <si>
    <t>TPNODL39004774</t>
  </si>
  <si>
    <t>TPNODL39004775</t>
  </si>
  <si>
    <t>TPNODL39004800</t>
  </si>
  <si>
    <t>TPNODL39004948</t>
  </si>
  <si>
    <t>TPNODL39004949</t>
  </si>
  <si>
    <t>TPNODL39004950</t>
  </si>
  <si>
    <t>TPNODL39005302</t>
  </si>
  <si>
    <t>TPNODL39005306</t>
  </si>
  <si>
    <t>TPNODL39006937</t>
  </si>
  <si>
    <t>TPNODL39006939</t>
  </si>
  <si>
    <t>TPNODL39007042</t>
  </si>
  <si>
    <t>TPNODL39007043</t>
  </si>
  <si>
    <t>TPNODL39007381</t>
  </si>
  <si>
    <t>TPNODL39007505</t>
  </si>
  <si>
    <t>TPNODL39007525</t>
  </si>
  <si>
    <t>TPNODL39008137</t>
  </si>
  <si>
    <t>TPNODL39008143</t>
  </si>
  <si>
    <t>TPNODL39008417</t>
  </si>
  <si>
    <t>TPNODL39008675</t>
  </si>
  <si>
    <t>TPNODL39009332</t>
  </si>
  <si>
    <t>TPNODL39009333</t>
  </si>
  <si>
    <t>TPNODL39009334</t>
  </si>
  <si>
    <t>TPNODL39009335</t>
  </si>
  <si>
    <t>TPNODL39007342</t>
  </si>
  <si>
    <t>TPNODL39007086</t>
  </si>
  <si>
    <t>TPNODL39006530</t>
  </si>
  <si>
    <t>TPNODL39006373</t>
  </si>
  <si>
    <t>TPNODL39006136</t>
  </si>
  <si>
    <t>TPNODL39007341</t>
  </si>
  <si>
    <t>TPNODL39007009</t>
  </si>
  <si>
    <t>TPNODL39007008</t>
  </si>
  <si>
    <t>TPNODL39004647</t>
  </si>
  <si>
    <t>TPNODL39004646</t>
  </si>
  <si>
    <t>TPNODL39004645</t>
  </si>
  <si>
    <t>TPNODL39007011</t>
  </si>
  <si>
    <t>TPNODL39007440</t>
  </si>
  <si>
    <t>TPNODL39007441</t>
  </si>
  <si>
    <t>TPNODL39006012</t>
  </si>
  <si>
    <t>TPNODL39005313</t>
  </si>
  <si>
    <t>TPNODL39005403</t>
  </si>
  <si>
    <t>TPNODL39006914</t>
  </si>
  <si>
    <t>TPNODL39004627</t>
  </si>
  <si>
    <t>TPNODL39006137</t>
  </si>
  <si>
    <t>TPNODL39005402</t>
  </si>
  <si>
    <t>TPNODL39005173</t>
  </si>
  <si>
    <t>TPNODL39008293</t>
  </si>
  <si>
    <t>TPNODL39008182</t>
  </si>
  <si>
    <t>TPNODL39007858</t>
  </si>
  <si>
    <t>TPNODL39007857</t>
  </si>
  <si>
    <t>TPNODL39007856</t>
  </si>
  <si>
    <t>TPNODL39009666</t>
  </si>
  <si>
    <t>TPNODL39005545</t>
  </si>
  <si>
    <t>TPNODL39008685</t>
  </si>
  <si>
    <t>TPNODL39006328</t>
  </si>
  <si>
    <t>TPNODL39006205</t>
  </si>
  <si>
    <t>TPNODL39007167</t>
  </si>
  <si>
    <t>TPNODL39009165</t>
  </si>
  <si>
    <t>TPNODL39008780</t>
  </si>
  <si>
    <t>TPNODL39008645</t>
  </si>
  <si>
    <t>TPNODL39008680</t>
  </si>
  <si>
    <t>TPNODL39008681</t>
  </si>
  <si>
    <t>TPNODL39008682</t>
  </si>
  <si>
    <t>TPNODL39006891</t>
  </si>
  <si>
    <t>TPNODL39005452</t>
  </si>
  <si>
    <t>TPNODL39005675</t>
  </si>
  <si>
    <t>TPNODL39005674</t>
  </si>
  <si>
    <t>TPNODL39009595</t>
  </si>
  <si>
    <t>TPNODL39008904</t>
  </si>
  <si>
    <t>TPNODL39008686</t>
  </si>
  <si>
    <t>TPNODL39005123</t>
  </si>
  <si>
    <t>TPNODL39005718</t>
  </si>
  <si>
    <t>TPNODL39008120</t>
  </si>
  <si>
    <t>TPNODL39006725</t>
  </si>
  <si>
    <t>TPNODL39003453</t>
  </si>
  <si>
    <t>TPNODL39003412</t>
  </si>
  <si>
    <t>TPNODL39004241</t>
  </si>
  <si>
    <t>TPNODL39002429</t>
  </si>
  <si>
    <t>TPNODL39004055</t>
  </si>
  <si>
    <t>TPNODL39004474</t>
  </si>
  <si>
    <t>TPNODL39002847</t>
  </si>
  <si>
    <t>TPNODL39004054</t>
  </si>
  <si>
    <t>TPNODL39003784</t>
  </si>
  <si>
    <t>TPNODL39003498</t>
  </si>
  <si>
    <t>TPNODL39004265</t>
  </si>
  <si>
    <t>TPNODL39002531</t>
  </si>
  <si>
    <t>TPNODL39004243</t>
  </si>
  <si>
    <t>TPNODL39004072</t>
  </si>
  <si>
    <t>TPNODL39002428</t>
  </si>
  <si>
    <t>TPNODL39002986</t>
  </si>
  <si>
    <t>TPNODL39002744</t>
  </si>
  <si>
    <t>TPNODL39004111</t>
  </si>
  <si>
    <t>TPNODL39003726</t>
  </si>
  <si>
    <t>TPNODL39002528</t>
  </si>
  <si>
    <t>TPNODL39003024</t>
  </si>
  <si>
    <t>TPNODL39002907</t>
  </si>
  <si>
    <t>TPNODL39004003</t>
  </si>
  <si>
    <t>TPNODL39004047</t>
  </si>
  <si>
    <t>TPNODL39003399</t>
  </si>
  <si>
    <t>TPNODL39006077</t>
  </si>
  <si>
    <t>TPNODL39009592</t>
  </si>
  <si>
    <t>TPNODL39002951</t>
  </si>
  <si>
    <t>TPNODL39003544</t>
  </si>
  <si>
    <t>TPNODL39003547</t>
  </si>
  <si>
    <t>TPNODL39002880</t>
  </si>
  <si>
    <t>TPNODL39002532</t>
  </si>
  <si>
    <t>TPNODL39004158</t>
  </si>
  <si>
    <t>TPNODL39003494</t>
  </si>
  <si>
    <t>TPNODL39004113</t>
  </si>
  <si>
    <t>TPNODL39003830</t>
  </si>
  <si>
    <t>TPNODL39003120</t>
  </si>
  <si>
    <t>TPNODL39003703</t>
  </si>
  <si>
    <t>TPNODL39004334</t>
  </si>
  <si>
    <t>TPNODL39002882</t>
  </si>
  <si>
    <t>TPNODL39002883</t>
  </si>
  <si>
    <t>TPNODL39003122</t>
  </si>
  <si>
    <t>TPNODL39000010</t>
  </si>
  <si>
    <t>TPNODL39000011</t>
  </si>
  <si>
    <t>TPNODL39000027</t>
  </si>
  <si>
    <t>TPNODL39000092</t>
  </si>
  <si>
    <t>TPNODL39000094</t>
  </si>
  <si>
    <t>TPNODL39000129</t>
  </si>
  <si>
    <t>TPNODL39000130</t>
  </si>
  <si>
    <t>TPNODL39000170</t>
  </si>
  <si>
    <t>TPNODL39000205</t>
  </si>
  <si>
    <t>TPNODL39000228</t>
  </si>
  <si>
    <t>TPNODL39000233</t>
  </si>
  <si>
    <t>TPNODL39000234</t>
  </si>
  <si>
    <t>TPNODL39000285</t>
  </si>
  <si>
    <t>TPNODL39000317</t>
  </si>
  <si>
    <t>TPNODL39000319</t>
  </si>
  <si>
    <t>TPNODL39000344</t>
  </si>
  <si>
    <t>TPNODL39000347</t>
  </si>
  <si>
    <t>TPNODL39000380</t>
  </si>
  <si>
    <t>TPNODL39000441</t>
  </si>
  <si>
    <t>TPNODL39000452</t>
  </si>
  <si>
    <t>TPNODL39000458</t>
  </si>
  <si>
    <t>TPNODL39000461</t>
  </si>
  <si>
    <t>TPNODL39000463</t>
  </si>
  <si>
    <t>TPNODL39000472</t>
  </si>
  <si>
    <t>TPNODL39000502</t>
  </si>
  <si>
    <t>TPNODL39000588</t>
  </si>
  <si>
    <t>TPNODL39000590</t>
  </si>
  <si>
    <t>TPNODL39000741</t>
  </si>
  <si>
    <t>TPNODL39000742</t>
  </si>
  <si>
    <t>TPNODL39000828</t>
  </si>
  <si>
    <t>TPNODL39000831</t>
  </si>
  <si>
    <t>TPNODL39000869</t>
  </si>
  <si>
    <t>TPNODL39000878</t>
  </si>
  <si>
    <t>TPNODL39000982</t>
  </si>
  <si>
    <t>TPNODL39000985</t>
  </si>
  <si>
    <t>TPNODL39001018</t>
  </si>
  <si>
    <t>TPNODL39001025</t>
  </si>
  <si>
    <t>TPNODL39001026</t>
  </si>
  <si>
    <t>TPNODL39001032</t>
  </si>
  <si>
    <t>TPNODL39001061</t>
  </si>
  <si>
    <t>TPNODL39001069</t>
  </si>
  <si>
    <t>TPNODL39001106</t>
  </si>
  <si>
    <t>TPNODL39001194</t>
  </si>
  <si>
    <t>TPNODL39001195</t>
  </si>
  <si>
    <t>TPNODL39001229</t>
  </si>
  <si>
    <t>TPNODL39001338</t>
  </si>
  <si>
    <t>TPNODL39001340</t>
  </si>
  <si>
    <t>TPNODL39001348</t>
  </si>
  <si>
    <t>TPNODL39001448</t>
  </si>
  <si>
    <t>TPNODL39001449</t>
  </si>
  <si>
    <t>TPNODL39001472</t>
  </si>
  <si>
    <t>TPNODL39001473</t>
  </si>
  <si>
    <t>TPNODL39001475</t>
  </si>
  <si>
    <t>TPNODL39001492</t>
  </si>
  <si>
    <t>TPNODL39001495</t>
  </si>
  <si>
    <t>TPNODL39001516</t>
  </si>
  <si>
    <t>TPNODL39001526</t>
  </si>
  <si>
    <t>TPNODL39001527</t>
  </si>
  <si>
    <t>TPNODL39001590</t>
  </si>
  <si>
    <t>TPNODL39001617</t>
  </si>
  <si>
    <t>TPNODL39001630</t>
  </si>
  <si>
    <t>TPNODL39001637</t>
  </si>
  <si>
    <t>TPNODL39001638</t>
  </si>
  <si>
    <t>TPNODL39001697</t>
  </si>
  <si>
    <t>TPNODL39001698</t>
  </si>
  <si>
    <t>TPNODL39001699</t>
  </si>
  <si>
    <t>TPNODL39001764</t>
  </si>
  <si>
    <t>TPNODL39001833</t>
  </si>
  <si>
    <t>TPNODL39001878</t>
  </si>
  <si>
    <t>TPNODL39001879</t>
  </si>
  <si>
    <t>TPNODL39001963</t>
  </si>
  <si>
    <t>TPNODL39002001</t>
  </si>
  <si>
    <t>TPNODL39002128</t>
  </si>
  <si>
    <t>TPNODL39002131</t>
  </si>
  <si>
    <t>TPNODL39002133</t>
  </si>
  <si>
    <t>TPNODL39002135</t>
  </si>
  <si>
    <t>TPNODL39002151</t>
  </si>
  <si>
    <t>TPNODL39002164</t>
  </si>
  <si>
    <t>TPNODL39002215</t>
  </si>
  <si>
    <t>TPNODL39002222</t>
  </si>
  <si>
    <t>TPNODL39002240</t>
  </si>
  <si>
    <t>TPNODL39004515</t>
  </si>
  <si>
    <t>TPNODL39004606</t>
  </si>
  <si>
    <t>TPNODL39004653</t>
  </si>
  <si>
    <t>TPNODL39004684</t>
  </si>
  <si>
    <t>TPNODL39004685</t>
  </si>
  <si>
    <t>TPNODL39004767</t>
  </si>
  <si>
    <t>TPNODL39004896</t>
  </si>
  <si>
    <t>TPNODL39004953</t>
  </si>
  <si>
    <t>TPNODL39005028</t>
  </si>
  <si>
    <t>TPNODL39005029</t>
  </si>
  <si>
    <t>TPNODL39005092</t>
  </si>
  <si>
    <t>TPNODL39005095</t>
  </si>
  <si>
    <t>TPNODL39005124</t>
  </si>
  <si>
    <t>TPNODL39005157</t>
  </si>
  <si>
    <t>TPNODL39005158</t>
  </si>
  <si>
    <t>TPNODL39005159</t>
  </si>
  <si>
    <t>TPNODL39005206</t>
  </si>
  <si>
    <t>TPNODL39005222</t>
  </si>
  <si>
    <t>TPNODL39005356</t>
  </si>
  <si>
    <t>TPNODL39005420</t>
  </si>
  <si>
    <t>TPNODL39005437</t>
  </si>
  <si>
    <t>TPNODL39005538</t>
  </si>
  <si>
    <t>TPNODL39005578</t>
  </si>
  <si>
    <t>TPNODL39005627</t>
  </si>
  <si>
    <t>TPNODL39005871</t>
  </si>
  <si>
    <t>TPNODL39006007</t>
  </si>
  <si>
    <t>TPNODL39006023</t>
  </si>
  <si>
    <t>TPNODL39006040</t>
  </si>
  <si>
    <t>TPNODL39006041</t>
  </si>
  <si>
    <t>TPNODL39006042</t>
  </si>
  <si>
    <t>TPNODL39006096</t>
  </si>
  <si>
    <t>TPNODL39006098</t>
  </si>
  <si>
    <t>TPNODL39006186</t>
  </si>
  <si>
    <t>TPNODL39006277</t>
  </si>
  <si>
    <t>TPNODL39006342</t>
  </si>
  <si>
    <t>TPNODL39006353</t>
  </si>
  <si>
    <t>TPNODL39006504</t>
  </si>
  <si>
    <t>TPNODL39006543</t>
  </si>
  <si>
    <t>TPNODL39006646</t>
  </si>
  <si>
    <t>TPNODL39006669</t>
  </si>
  <si>
    <t>TPNODL39006671</t>
  </si>
  <si>
    <t>TPNODL39006693</t>
  </si>
  <si>
    <t>TPNODL39006776</t>
  </si>
  <si>
    <t>TPNODL39006808</t>
  </si>
  <si>
    <t>TPNODL39006809</t>
  </si>
  <si>
    <t>TPNODL39006812</t>
  </si>
  <si>
    <t>TPNODL39006815</t>
  </si>
  <si>
    <t>TPNODL39006871</t>
  </si>
  <si>
    <t>TPNODL39006968</t>
  </si>
  <si>
    <t>TPNODL39006969</t>
  </si>
  <si>
    <t>TPNODL39007066</t>
  </si>
  <si>
    <t>TPNODL39007170</t>
  </si>
  <si>
    <t>TPNODL39007375</t>
  </si>
  <si>
    <t>TPNODL39007518</t>
  </si>
  <si>
    <t>TPNODL39007519</t>
  </si>
  <si>
    <t>TPNODL39007579</t>
  </si>
  <si>
    <t>TPNODL39007595</t>
  </si>
  <si>
    <t>TPNODL39008073</t>
  </si>
  <si>
    <t>TPNODL39008091</t>
  </si>
  <si>
    <t>TPNODL39008222</t>
  </si>
  <si>
    <t>TPNODL39008223</t>
  </si>
  <si>
    <t>TPNODL39008759</t>
  </si>
  <si>
    <t>TPNODL39009284</t>
  </si>
  <si>
    <t>TPNODL39009427</t>
  </si>
  <si>
    <t>TPNODL39009712</t>
  </si>
  <si>
    <t>TPNODL39009793</t>
  </si>
  <si>
    <t>TPNODL39000181</t>
  </si>
  <si>
    <t>TPNODL39000195</t>
  </si>
  <si>
    <t>TPNODL39000327</t>
  </si>
  <si>
    <t>TPNODL39000450</t>
  </si>
  <si>
    <t>TPNODL39000980</t>
  </si>
  <si>
    <t>TPNODL39001006</t>
  </si>
  <si>
    <t>TPNODL39001639</t>
  </si>
  <si>
    <t>TPNODL39002216</t>
  </si>
  <si>
    <t>TPNODL39004844</t>
  </si>
  <si>
    <t>TPNODL39005125</t>
  </si>
  <si>
    <t>TPNODL39005127</t>
  </si>
  <si>
    <t>TPNODL39005139</t>
  </si>
  <si>
    <t>TPNODL39005624</t>
  </si>
  <si>
    <t>TPNODL39006004</t>
  </si>
  <si>
    <t>TPNODL39006066</t>
  </si>
  <si>
    <t>TPNODL39006352</t>
  </si>
  <si>
    <t>TPNODL39006402</t>
  </si>
  <si>
    <t>TPNODL39006647</t>
  </si>
  <si>
    <t>TPNODL39006868</t>
  </si>
  <si>
    <t>TPNODL39008756</t>
  </si>
  <si>
    <t>TPNODL39009296</t>
  </si>
  <si>
    <t>TPNODL39009792</t>
  </si>
  <si>
    <t>TPNODL39006665</t>
  </si>
  <si>
    <t>TPNODL39003462</t>
  </si>
  <si>
    <t>TPNODL39002290</t>
  </si>
  <si>
    <t>TPNODL39007305</t>
  </si>
  <si>
    <t>TPNODL39002646</t>
  </si>
  <si>
    <t>TPNODL39004025</t>
  </si>
  <si>
    <t>TPNODL39004666</t>
  </si>
  <si>
    <t>TPNODL39004308</t>
  </si>
  <si>
    <t>TPNODL39004935</t>
  </si>
  <si>
    <t>TPNODL39003689</t>
  </si>
  <si>
    <t>TPNODL39004018</t>
  </si>
  <si>
    <t>TPNODL39006848</t>
  </si>
  <si>
    <t>TPNODL39002328</t>
  </si>
  <si>
    <t>TPNODL39002467</t>
  </si>
  <si>
    <t>TPNODL39002962</t>
  </si>
  <si>
    <t>TPNODL39002466</t>
  </si>
  <si>
    <t>TPNODL39002465</t>
  </si>
  <si>
    <t>TPNODL39002682</t>
  </si>
  <si>
    <t>TPNODL39002681</t>
  </si>
  <si>
    <t>TPNODL39007190</t>
  </si>
  <si>
    <t>TPNODL39003972</t>
  </si>
  <si>
    <t>TPNODL39007188</t>
  </si>
  <si>
    <t>TPNODL39003874</t>
  </si>
  <si>
    <t>TPNODL39002341</t>
  </si>
  <si>
    <t>TPNODL39002598</t>
  </si>
  <si>
    <t>TPNODL39002340</t>
  </si>
  <si>
    <t>TPNODL39002541</t>
  </si>
  <si>
    <t>TPNODL39003186</t>
  </si>
  <si>
    <t>TPNODL39003255</t>
  </si>
  <si>
    <t>TPNODL39003111</t>
  </si>
  <si>
    <t>TPNODL39004221</t>
  </si>
  <si>
    <t>TPNODL39004209</t>
  </si>
  <si>
    <t>TPNODL39004135</t>
  </si>
  <si>
    <t>TPNODL39002610</t>
  </si>
  <si>
    <t>TPNODL39003728</t>
  </si>
  <si>
    <t>TPNODL39003729</t>
  </si>
  <si>
    <t>TPNODL39002520</t>
  </si>
  <si>
    <t>TPNODL39004034</t>
  </si>
  <si>
    <t>TPNODL39003552</t>
  </si>
  <si>
    <t>TPNODL39002521</t>
  </si>
  <si>
    <t>TPNODL39003381</t>
  </si>
  <si>
    <t>TPNODL39002885</t>
  </si>
  <si>
    <t>TPNODL39004233</t>
  </si>
  <si>
    <t>TPNODL39002887</t>
  </si>
  <si>
    <t>TPNODL39003600</t>
  </si>
  <si>
    <t>TPNODL39004020</t>
  </si>
  <si>
    <t>TPNODL39007646</t>
  </si>
  <si>
    <t>TPNODL39004481</t>
  </si>
  <si>
    <t>TPNODL39004228</t>
  </si>
  <si>
    <t>TPNODL39002858</t>
  </si>
  <si>
    <t>TPNODL39003554</t>
  </si>
  <si>
    <t>TPNODL39009942</t>
  </si>
  <si>
    <t>TPNODL39004023</t>
  </si>
  <si>
    <t>TPNODL39003821</t>
  </si>
  <si>
    <t>TPNODL39002636</t>
  </si>
  <si>
    <t>TPNODL39003078</t>
  </si>
  <si>
    <t>TPNODL39003079</t>
  </si>
  <si>
    <t>TPNODL39004022</t>
  </si>
  <si>
    <t>TPNODL39008232</t>
  </si>
  <si>
    <t>TPNODL39003582</t>
  </si>
  <si>
    <t>TPNODL39006430</t>
  </si>
  <si>
    <t>TPNODL39003897</t>
  </si>
  <si>
    <t>TPNODL39003351</t>
  </si>
  <si>
    <t>TPNODL39009834</t>
  </si>
  <si>
    <t>TPNODL39003349</t>
  </si>
  <si>
    <t>TPNODL39003838</t>
  </si>
  <si>
    <t>TPNODL39003548</t>
  </si>
  <si>
    <t>TPNODL39004231</t>
  </si>
  <si>
    <t>TPNODL39003014</t>
  </si>
  <si>
    <t>TPNODL39003013</t>
  </si>
  <si>
    <t>TPNODL39006166</t>
  </si>
  <si>
    <t>TPNODL39004371</t>
  </si>
  <si>
    <t>TPNODL39004368</t>
  </si>
  <si>
    <t>TPNODL39008748</t>
  </si>
  <si>
    <t>TPNODL39002760</t>
  </si>
  <si>
    <t>TPNODL39003813</t>
  </si>
  <si>
    <t>TPNODL39003258</t>
  </si>
  <si>
    <t>TPNODL39004202</t>
  </si>
  <si>
    <t>TPNODL39002324</t>
  </si>
  <si>
    <t>TPNODL39002325</t>
  </si>
  <si>
    <t>TPNODL39002884</t>
  </si>
  <si>
    <t>TPNODL39002302</t>
  </si>
  <si>
    <t>TPNODL39004212</t>
  </si>
  <si>
    <t>TPNODL39005996</t>
  </si>
  <si>
    <t>TPNODL39005998</t>
  </si>
  <si>
    <t>TPNODL39006167</t>
  </si>
  <si>
    <t>TPNODL39002934</t>
  </si>
  <si>
    <t>TPNODL39002287</t>
  </si>
  <si>
    <t>TPNODL39003164</t>
  </si>
  <si>
    <t>TPNODL39003259</t>
  </si>
  <si>
    <t>TPNODL39002886</t>
  </si>
  <si>
    <t>TPNODL39003781</t>
  </si>
  <si>
    <t>TPNODL39003167</t>
  </si>
  <si>
    <t>TPNODL39003815</t>
  </si>
  <si>
    <t>TPNODL39002686</t>
  </si>
  <si>
    <t>TPNODL39003165</t>
  </si>
  <si>
    <t>TPNODL39003910</t>
  </si>
  <si>
    <t>TPNODL39003348</t>
  </si>
  <si>
    <t>TPNODL39003350</t>
  </si>
  <si>
    <t>TPNODL39003126</t>
  </si>
  <si>
    <t>TPNODL39004456</t>
  </si>
  <si>
    <t>TPNODL39003127</t>
  </si>
  <si>
    <t>TPNODL39004480</t>
  </si>
  <si>
    <t>TPNODL39004274</t>
  </si>
  <si>
    <t>TPNODL39003912</t>
  </si>
  <si>
    <t>TPNODL39003743</t>
  </si>
  <si>
    <t>TPNODL39003511</t>
  </si>
  <si>
    <t>TPNODL39004275</t>
  </si>
  <si>
    <t>TPNODL39003909</t>
  </si>
  <si>
    <t>TPNODL39004260</t>
  </si>
  <si>
    <t>TPNODL39004230</t>
  </si>
  <si>
    <t>TPNODL39004261</t>
  </si>
  <si>
    <t>TPNODL39003266</t>
  </si>
  <si>
    <t>TPNODL39004234</t>
  </si>
  <si>
    <t>TPNODL39002785</t>
  </si>
  <si>
    <t>TPNODL39004232</t>
  </si>
  <si>
    <t>TPNODL39004229</t>
  </si>
  <si>
    <t>TPNODL39006486</t>
  </si>
  <si>
    <t>TPNODL39003483</t>
  </si>
  <si>
    <t>TPNODL39002716</t>
  </si>
  <si>
    <t>TPNODL39007119</t>
  </si>
  <si>
    <t>TPNODL39003093</t>
  </si>
  <si>
    <t>TPNODL39003020</t>
  </si>
  <si>
    <t>TPNODL39003965</t>
  </si>
  <si>
    <t>TPNODL39003022</t>
  </si>
  <si>
    <t>TPNODL39006484</t>
  </si>
  <si>
    <t>TPNODL39002252</t>
  </si>
  <si>
    <t>TPNODL39003393</t>
  </si>
  <si>
    <t>TPNODL39003966</t>
  </si>
  <si>
    <t>TPNODL39003982</t>
  </si>
  <si>
    <t>TPNODL39005169</t>
  </si>
  <si>
    <t>TPNODL39003409</t>
  </si>
  <si>
    <t>TPNODL39003810</t>
  </si>
  <si>
    <t>TPNODL39002989</t>
  </si>
  <si>
    <t>TPNODL39006729</t>
  </si>
  <si>
    <t>TPNODL39004151</t>
  </si>
  <si>
    <t>TPNODL39003520</t>
  </si>
  <si>
    <t>TPNODL39004358</t>
  </si>
  <si>
    <t>TPNODL39002660</t>
  </si>
  <si>
    <t>TPNODL39002494</t>
  </si>
  <si>
    <t>TPNODL39002988</t>
  </si>
  <si>
    <t>TPNODL39006742</t>
  </si>
  <si>
    <t>TPNODL39003983</t>
  </si>
  <si>
    <t>TPNODL39003466</t>
  </si>
  <si>
    <t>TPNODL39006827</t>
  </si>
  <si>
    <t>TPNODL39003522</t>
  </si>
  <si>
    <t>TPNODL39003895</t>
  </si>
  <si>
    <t>TPNODL39003670</t>
  </si>
  <si>
    <t>TPNODL39004225</t>
  </si>
  <si>
    <t>TPNODL39004391</t>
  </si>
  <si>
    <t>TPNODL39003169</t>
  </si>
  <si>
    <t>TPNODL39003170</t>
  </si>
  <si>
    <t>TPNODL39002441</t>
  </si>
  <si>
    <t>TPNODL39002407</t>
  </si>
  <si>
    <t>TPNODL39003671</t>
  </si>
  <si>
    <t>TPNODL39006740</t>
  </si>
  <si>
    <t>TPNODL39002964</t>
  </si>
  <si>
    <t>TPNODL39003481</t>
  </si>
  <si>
    <t>TPNODL39004508</t>
  </si>
  <si>
    <t>TPNODL39003410</t>
  </si>
  <si>
    <t>TPNODL39004227</t>
  </si>
  <si>
    <t>TPNODL39004356</t>
  </si>
  <si>
    <t>TPNODL39003597</t>
  </si>
  <si>
    <t>TPNODL39002348</t>
  </si>
  <si>
    <t>TPNODL39006728</t>
  </si>
  <si>
    <t>TPNODL39003760</t>
  </si>
  <si>
    <t>TPNODL39007176</t>
  </si>
  <si>
    <t>TPNODL39002965</t>
  </si>
  <si>
    <t>TPNODL39006755</t>
  </si>
  <si>
    <t>TPNODL39005235</t>
  </si>
  <si>
    <t>TPNODL39007552</t>
  </si>
  <si>
    <t>TPNODL39002717</t>
  </si>
  <si>
    <t>TPNODL39002251</t>
  </si>
  <si>
    <t>TPNODL39005859</t>
  </si>
  <si>
    <t>TPNODL39002723</t>
  </si>
  <si>
    <t>TPNODL39005061</t>
  </si>
  <si>
    <t>TPNODL39005288</t>
  </si>
  <si>
    <t>TPNODL39003797</t>
  </si>
  <si>
    <t>TPNODL39003395</t>
  </si>
  <si>
    <t>TPNODL39003964</t>
  </si>
  <si>
    <t>TPNODL39007152</t>
  </si>
  <si>
    <t>TPNODL39003315</t>
  </si>
  <si>
    <t>TPNODL39003457</t>
  </si>
  <si>
    <t>TPNODL39002347</t>
  </si>
  <si>
    <t>TPNODL39003662</t>
  </si>
  <si>
    <t>TPNODL39002991</t>
  </si>
  <si>
    <t>TPNODL39005856</t>
  </si>
  <si>
    <t>TPNODL39002990</t>
  </si>
  <si>
    <t>TPNODL39004450</t>
  </si>
  <si>
    <t>TPNODL39006825</t>
  </si>
  <si>
    <t>TPNODL39003092</t>
  </si>
  <si>
    <t>TPNODL39006897</t>
  </si>
  <si>
    <t>TPNODL39002255</t>
  </si>
  <si>
    <t>TPNODL39002345</t>
  </si>
  <si>
    <t>TPNODL39002872</t>
  </si>
  <si>
    <t>TPNODL39005063</t>
  </si>
  <si>
    <t>TPNODL39004904</t>
  </si>
  <si>
    <t>TPNODL39006731</t>
  </si>
  <si>
    <t>TPNODL39006639</t>
  </si>
  <si>
    <t>TPNODL39006738</t>
  </si>
  <si>
    <t>TPNODL39006977</t>
  </si>
  <si>
    <t>TPNODL39008233</t>
  </si>
  <si>
    <t>TPNODL39005046</t>
  </si>
  <si>
    <t>TPNODL39006999</t>
  </si>
  <si>
    <t>TPNODL39006824</t>
  </si>
  <si>
    <t>TPNODL39006950</t>
  </si>
  <si>
    <t>TPNODL39005997</t>
  </si>
  <si>
    <t>TPNODL39006706</t>
  </si>
  <si>
    <t>TPNODL39002438</t>
  </si>
  <si>
    <t>TPNODL39003512</t>
  </si>
  <si>
    <t>TPNODL39007024</t>
  </si>
  <si>
    <t>TPNODL39007174</t>
  </si>
  <si>
    <t>TPNODL39004906</t>
  </si>
  <si>
    <t>TPNODL39004905</t>
  </si>
  <si>
    <t>TPNODL39005168</t>
  </si>
  <si>
    <t>TPNODL39002724</t>
  </si>
  <si>
    <t>TPNODL39002939</t>
  </si>
  <si>
    <t>TPNODL39004394</t>
  </si>
  <si>
    <t>TPNODL39002761</t>
  </si>
  <si>
    <t>TPNODL39003981</t>
  </si>
  <si>
    <t>TPNODL39006376</t>
  </si>
  <si>
    <t>TPNODL39004359</t>
  </si>
  <si>
    <t>TPNODL39000012</t>
  </si>
  <si>
    <t>TPNODL39000021</t>
  </si>
  <si>
    <t>TPNODL39000085</t>
  </si>
  <si>
    <t>TPNODL39000478</t>
  </si>
  <si>
    <t>TPNODL39000710</t>
  </si>
  <si>
    <t>TPNODL39000814</t>
  </si>
  <si>
    <t>TPNODL39000852</t>
  </si>
  <si>
    <t>TPNODL39000853</t>
  </si>
  <si>
    <t>TPNODL39000854</t>
  </si>
  <si>
    <t>TPNODL39000856</t>
  </si>
  <si>
    <t>TPNODL39000857</t>
  </si>
  <si>
    <t>TPNODL39000860</t>
  </si>
  <si>
    <t>TPNODL39000861</t>
  </si>
  <si>
    <t>TPNODL39000862</t>
  </si>
  <si>
    <t>TPNODL39000864</t>
  </si>
  <si>
    <t>TPNODL39000865</t>
  </si>
  <si>
    <t>TPNODL39000891</t>
  </si>
  <si>
    <t>TPNODL39000897</t>
  </si>
  <si>
    <t>TPNODL39000900</t>
  </si>
  <si>
    <t>TPNODL39000901</t>
  </si>
  <si>
    <t>TPNODL39000922</t>
  </si>
  <si>
    <t>TPNODL39000923</t>
  </si>
  <si>
    <t>TPNODL39000937</t>
  </si>
  <si>
    <t>TPNODL39000970</t>
  </si>
  <si>
    <t>TPNODL39001168</t>
  </si>
  <si>
    <t>TPNODL39001288</t>
  </si>
  <si>
    <t>TPNODL39001369</t>
  </si>
  <si>
    <t>TPNODL39001388</t>
  </si>
  <si>
    <t>TPNODL39001390</t>
  </si>
  <si>
    <t>TPNODL39001435</t>
  </si>
  <si>
    <t>TPNODL39001553</t>
  </si>
  <si>
    <t>TPNODL39001555</t>
  </si>
  <si>
    <t>TPNODL39001563</t>
  </si>
  <si>
    <t>TPNODL39001607</t>
  </si>
  <si>
    <t>TPNODL39002338</t>
  </si>
  <si>
    <t>TPNODL39002737</t>
  </si>
  <si>
    <t>TPNODL39002738</t>
  </si>
  <si>
    <t>TPNODL39002808</t>
  </si>
  <si>
    <t>TPNODL39002811</t>
  </si>
  <si>
    <t>TPNODL39002826</t>
  </si>
  <si>
    <t>TPNODL39002827</t>
  </si>
  <si>
    <t>TPNODL39003337</t>
  </si>
  <si>
    <t>TPNODL39003339</t>
  </si>
  <si>
    <t>TPNODL39003501</t>
  </si>
  <si>
    <t>TPNODL39003524</t>
  </si>
  <si>
    <t>TPNODL39003525</t>
  </si>
  <si>
    <t>TPNODL39003526</t>
  </si>
  <si>
    <t>TPNODL39003621</t>
  </si>
  <si>
    <t>TPNODL39003622</t>
  </si>
  <si>
    <t>TPNODL39003744</t>
  </si>
  <si>
    <t>TPNODL39003747</t>
  </si>
  <si>
    <t>TPNODL39004037</t>
  </si>
  <si>
    <t>TPNODL39004039</t>
  </si>
  <si>
    <t>TPNODL39004068</t>
  </si>
  <si>
    <t>TPNODL39004070</t>
  </si>
  <si>
    <t>TPNODL39004436</t>
  </si>
  <si>
    <t>TPNODL39004437</t>
  </si>
  <si>
    <t>TPNODL39004438</t>
  </si>
  <si>
    <t>TPNODL39004439</t>
  </si>
  <si>
    <t>TPNODL39004465</t>
  </si>
  <si>
    <t>TPNODL39004467</t>
  </si>
  <si>
    <t>TPNODL39004516</t>
  </si>
  <si>
    <t>TPNODL39004601</t>
  </si>
  <si>
    <t>TPNODL39004658</t>
  </si>
  <si>
    <t>TPNODL39004716</t>
  </si>
  <si>
    <t>TPNODL39004717</t>
  </si>
  <si>
    <t>TPNODL39004719</t>
  </si>
  <si>
    <t>TPNODL39004799</t>
  </si>
  <si>
    <t>TPNODL39004958</t>
  </si>
  <si>
    <t>TPNODL39005041</t>
  </si>
  <si>
    <t>TPNODL39005225</t>
  </si>
  <si>
    <t>TPNODL39005227</t>
  </si>
  <si>
    <t>TPNODL39005265</t>
  </si>
  <si>
    <t>TPNODL39005267</t>
  </si>
  <si>
    <t>TPNODL39005318</t>
  </si>
  <si>
    <t>TPNODL39005323</t>
  </si>
  <si>
    <t>TPNODL39005517</t>
  </si>
  <si>
    <t>TPNODL39005519</t>
  </si>
  <si>
    <t>TPNODL39005530</t>
  </si>
  <si>
    <t>TPNODL39005591</t>
  </si>
  <si>
    <t>TPNODL39005618</t>
  </si>
  <si>
    <t>TPNODL39005788</t>
  </si>
  <si>
    <t>TPNODL39005790</t>
  </si>
  <si>
    <t>TPNODL39005800</t>
  </si>
  <si>
    <t>TPNODL39005801</t>
  </si>
  <si>
    <t>TPNODL39005900</t>
  </si>
  <si>
    <t>TPNODL39005903</t>
  </si>
  <si>
    <t>TPNODL39005904</t>
  </si>
  <si>
    <t>TPNODL39006142</t>
  </si>
  <si>
    <t>TPNODL39006145</t>
  </si>
  <si>
    <t>TPNODL39006153</t>
  </si>
  <si>
    <t>TPNODL39006155</t>
  </si>
  <si>
    <t>TPNODL39006168</t>
  </si>
  <si>
    <t>TPNODL39006169</t>
  </si>
  <si>
    <t>TPNODL39006171</t>
  </si>
  <si>
    <t>TPNODL39006316</t>
  </si>
  <si>
    <t>TPNODL39006318</t>
  </si>
  <si>
    <t>TPNODL39006335</t>
  </si>
  <si>
    <t>TPNODL39006349</t>
  </si>
  <si>
    <t>TPNODL39006533</t>
  </si>
  <si>
    <t>TPNODL39006534</t>
  </si>
  <si>
    <t>TPNODL39006535</t>
  </si>
  <si>
    <t>TPNODL39006601</t>
  </si>
  <si>
    <t>TPNODL39006602</t>
  </si>
  <si>
    <t>TPNODL39006713</t>
  </si>
  <si>
    <t>TPNODL39006716</t>
  </si>
  <si>
    <t>TPNODL39006717</t>
  </si>
  <si>
    <t>TPNODL39006719</t>
  </si>
  <si>
    <t>TPNODL39006836</t>
  </si>
  <si>
    <t>TPNODL39006839</t>
  </si>
  <si>
    <t>TPNODL39007096</t>
  </si>
  <si>
    <t>TPNODL39007120</t>
  </si>
  <si>
    <t>TPNODL39007160</t>
  </si>
  <si>
    <t>TPNODL39007193</t>
  </si>
  <si>
    <t>TPNODL39007195</t>
  </si>
  <si>
    <t>TPNODL39007217</t>
  </si>
  <si>
    <t>TPNODL39007218</t>
  </si>
  <si>
    <t>TPNODL39007235</t>
  </si>
  <si>
    <t>TPNODL39007315</t>
  </si>
  <si>
    <t>TPNODL39007347</t>
  </si>
  <si>
    <t>TPNODL39007408</t>
  </si>
  <si>
    <t>TPNODL39007411</t>
  </si>
  <si>
    <t>TPNODL39007452</t>
  </si>
  <si>
    <t>TPNODL39007453</t>
  </si>
  <si>
    <t>TPNODL39007467</t>
  </si>
  <si>
    <t>TPNODL39007606</t>
  </si>
  <si>
    <t>TPNODL39007656</t>
  </si>
  <si>
    <t>TPNODL39007721</t>
  </si>
  <si>
    <t>TPNODL39007740</t>
  </si>
  <si>
    <t>TPNODL39007760</t>
  </si>
  <si>
    <t>TPNODL39007761</t>
  </si>
  <si>
    <t>TPNODL39007772</t>
  </si>
  <si>
    <t>TPNODL39007832</t>
  </si>
  <si>
    <t>TPNODL39007844</t>
  </si>
  <si>
    <t>TPNODL39007847</t>
  </si>
  <si>
    <t>TPNODL39007928</t>
  </si>
  <si>
    <t>TPNODL39007942</t>
  </si>
  <si>
    <t>TPNODL39007957</t>
  </si>
  <si>
    <t>TPNODL39007959</t>
  </si>
  <si>
    <t>TPNODL39007968</t>
  </si>
  <si>
    <t>TPNODL39007977</t>
  </si>
  <si>
    <t>TPNODL39007984</t>
  </si>
  <si>
    <t>TPNODL39007986</t>
  </si>
  <si>
    <t>TPNODL39008004</t>
  </si>
  <si>
    <t>TPNODL39008022</t>
  </si>
  <si>
    <t>TPNODL39008023</t>
  </si>
  <si>
    <t>TPNODL39008056</t>
  </si>
  <si>
    <t>TPNODL39008057</t>
  </si>
  <si>
    <t>TPNODL39008058</t>
  </si>
  <si>
    <t>TPNODL39008059</t>
  </si>
  <si>
    <t>TPNODL39008064</t>
  </si>
  <si>
    <t>TPNODL39008100</t>
  </si>
  <si>
    <t>TPNODL39008131</t>
  </si>
  <si>
    <t>TPNODL39008153</t>
  </si>
  <si>
    <t>TPNODL39008168</t>
  </si>
  <si>
    <t>TPNODL39008281</t>
  </si>
  <si>
    <t>TPNODL39008300</t>
  </si>
  <si>
    <t>TPNODL39008303</t>
  </si>
  <si>
    <t>TPNODL39008454</t>
  </si>
  <si>
    <t>TPNODL39008455</t>
  </si>
  <si>
    <t>TPNODL39008473</t>
  </si>
  <si>
    <t>TPNODL39008474</t>
  </si>
  <si>
    <t>TPNODL39008476</t>
  </si>
  <si>
    <t>TPNODL39008484</t>
  </si>
  <si>
    <t>TPNODL39008485</t>
  </si>
  <si>
    <t>TPNODL39008486</t>
  </si>
  <si>
    <t>TPNODL39008499</t>
  </si>
  <si>
    <t>TPNODL39008512</t>
  </si>
  <si>
    <t>TPNODL39008513</t>
  </si>
  <si>
    <t>TPNODL39008522</t>
  </si>
  <si>
    <t>TPNODL39008592</t>
  </si>
  <si>
    <t>TPNODL39008594</t>
  </si>
  <si>
    <t>TPNODL39008725</t>
  </si>
  <si>
    <t>TPNODL39008728</t>
  </si>
  <si>
    <t>TPNODL39008792</t>
  </si>
  <si>
    <t>TPNODL39008793</t>
  </si>
  <si>
    <t>TPNODL39008795</t>
  </si>
  <si>
    <t>TPNODL39008874</t>
  </si>
  <si>
    <t>TPNODL39008916</t>
  </si>
  <si>
    <t>TPNODL39008917</t>
  </si>
  <si>
    <t>TPNODL39008919</t>
  </si>
  <si>
    <t>TPNODL39008988</t>
  </si>
  <si>
    <t>TPNODL39008992</t>
  </si>
  <si>
    <t>TPNODL39008996</t>
  </si>
  <si>
    <t>TPNODL39009044</t>
  </si>
  <si>
    <t>TPNODL39009141</t>
  </si>
  <si>
    <t>TPNODL39009162</t>
  </si>
  <si>
    <t>TPNODL39009172</t>
  </si>
  <si>
    <t>TPNODL39009208</t>
  </si>
  <si>
    <t>TPNODL39009300</t>
  </si>
  <si>
    <t>TPNODL39009301</t>
  </si>
  <si>
    <t>TPNODL39009303</t>
  </si>
  <si>
    <t>TPNODL39009474</t>
  </si>
  <si>
    <t>TPNODL39009577</t>
  </si>
  <si>
    <t>TPNODL39009578</t>
  </si>
  <si>
    <t>TPNODL39009672</t>
  </si>
  <si>
    <t>TPNODL39009727</t>
  </si>
  <si>
    <t>TPNODL39009770</t>
  </si>
  <si>
    <t>TPNODL39009875</t>
  </si>
  <si>
    <t>TPNODL39009999</t>
  </si>
  <si>
    <t>TPNODL39000446</t>
  </si>
  <si>
    <t>TPNODL39000516</t>
  </si>
  <si>
    <t>TPNODL39001676</t>
  </si>
  <si>
    <t>TPNODL39001796</t>
  </si>
  <si>
    <t>TPNODL39004793</t>
  </si>
  <si>
    <t>TPNODL39006031</t>
  </si>
  <si>
    <t>TPNODL39006748</t>
  </si>
  <si>
    <t>TPNODL39008440</t>
  </si>
  <si>
    <t>TPNODL39008441</t>
  </si>
  <si>
    <t>TPNODL39008564</t>
  </si>
  <si>
    <t>TPNODL39009022</t>
  </si>
  <si>
    <t>TPNODL39000124</t>
  </si>
  <si>
    <t>TPNODL39000125</t>
  </si>
  <si>
    <t>TPNODL39000254</t>
  </si>
  <si>
    <t>TPNODL39000047</t>
  </si>
  <si>
    <t>TPNODL39000080</t>
  </si>
  <si>
    <t>TPNODL39000374</t>
  </si>
  <si>
    <t>TPNODL39000375</t>
  </si>
  <si>
    <t>TPNODL39000847</t>
  </si>
  <si>
    <t>TPNODL39000849</t>
  </si>
  <si>
    <t>TPNODL39000850</t>
  </si>
  <si>
    <t>TPNODL39000851</t>
  </si>
  <si>
    <t>TPNODL39000909</t>
  </si>
  <si>
    <t>TPNODL39000911</t>
  </si>
  <si>
    <t>TPNODL39000929</t>
  </si>
  <si>
    <t>TPNODL39000930</t>
  </si>
  <si>
    <t>TPNODL39000960</t>
  </si>
  <si>
    <t>TPNODL39000962</t>
  </si>
  <si>
    <t>TPNODL39000963</t>
  </si>
  <si>
    <t>TPNODL39000971</t>
  </si>
  <si>
    <t>TPNODL39001128</t>
  </si>
  <si>
    <t>TPNODL39001136</t>
  </si>
  <si>
    <t>TPNODL39001137</t>
  </si>
  <si>
    <t>TPNODL39001146</t>
  </si>
  <si>
    <t>TPNODL39001147</t>
  </si>
  <si>
    <t>TPNODL39001244</t>
  </si>
  <si>
    <t>TPNODL39001280</t>
  </si>
  <si>
    <t>TPNODL39001292</t>
  </si>
  <si>
    <t>TPNODL39001295</t>
  </si>
  <si>
    <t>TPNODL39001353</t>
  </si>
  <si>
    <t>TPNODL39001381</t>
  </si>
  <si>
    <t>TPNODL39001429</t>
  </si>
  <si>
    <t>TPNODL39001460</t>
  </si>
  <si>
    <t>TPNODL39001536</t>
  </si>
  <si>
    <t>TPNODL39001564</t>
  </si>
  <si>
    <t>TPNODL39001571</t>
  </si>
  <si>
    <t>TPNODL39001605</t>
  </si>
  <si>
    <t>TPNODL39001611</t>
  </si>
  <si>
    <t>TPNODL39001633</t>
  </si>
  <si>
    <t>TPNODL39001635</t>
  </si>
  <si>
    <t>TPNODL39001716</t>
  </si>
  <si>
    <t>TPNODL39001757</t>
  </si>
  <si>
    <t>TPNODL39002268</t>
  </si>
  <si>
    <t>TPNODL39002400</t>
  </si>
  <si>
    <t>TPNODL39002402</t>
  </si>
  <si>
    <t>TPNODL39002649</t>
  </si>
  <si>
    <t>TPNODL39002781</t>
  </si>
  <si>
    <t>TPNODL39002969</t>
  </si>
  <si>
    <t>TPNODL39002973</t>
  </si>
  <si>
    <t>TPNODL39002992</t>
  </si>
  <si>
    <t>TPNODL39003746</t>
  </si>
  <si>
    <t>TPNODL39003833</t>
  </si>
  <si>
    <t>TPNODL39003862</t>
  </si>
  <si>
    <t>TPNODL39003867</t>
  </si>
  <si>
    <t>TPNODL39004071</t>
  </si>
  <si>
    <t>TPNODL39004249</t>
  </si>
  <si>
    <t>TPNODL39004250</t>
  </si>
  <si>
    <t>TPNODL39004251</t>
  </si>
  <si>
    <t>TPNODL39004380</t>
  </si>
  <si>
    <t>TPNODL39004381</t>
  </si>
  <si>
    <t>TPNODL39004382</t>
  </si>
  <si>
    <t>TPNODL39004383</t>
  </si>
  <si>
    <t>TPNODL39004387</t>
  </si>
  <si>
    <t>TPNODL39004417</t>
  </si>
  <si>
    <t>TPNODL39004418</t>
  </si>
  <si>
    <t>TPNODL39004419</t>
  </si>
  <si>
    <t>TPNODL39004425</t>
  </si>
  <si>
    <t>TPNODL39004429</t>
  </si>
  <si>
    <t>TPNODL39004504</t>
  </si>
  <si>
    <t>TPNODL39004528</t>
  </si>
  <si>
    <t>TPNODL39004529</t>
  </si>
  <si>
    <t>TPNODL39004541</t>
  </si>
  <si>
    <t>TPNODL39004542</t>
  </si>
  <si>
    <t>TPNODL39004656</t>
  </si>
  <si>
    <t>TPNODL39004688</t>
  </si>
  <si>
    <t>TPNODL39004737</t>
  </si>
  <si>
    <t>TPNODL39004739</t>
  </si>
  <si>
    <t>TPNODL39004777</t>
  </si>
  <si>
    <t>TPNODL39004778</t>
  </si>
  <si>
    <t>TPNODL39004808</t>
  </si>
  <si>
    <t>TPNODL39004811</t>
  </si>
  <si>
    <t>TPNODL39004848</t>
  </si>
  <si>
    <t>TPNODL39004850</t>
  </si>
  <si>
    <t>TPNODL39004881</t>
  </si>
  <si>
    <t>TPNODL39004882</t>
  </si>
  <si>
    <t>TPNODL39004916</t>
  </si>
  <si>
    <t>TPNODL39004918</t>
  </si>
  <si>
    <t>TPNODL39005292</t>
  </si>
  <si>
    <t>TPNODL39005573</t>
  </si>
  <si>
    <t>TPNODL39005641</t>
  </si>
  <si>
    <t>TPNODL39005642</t>
  </si>
  <si>
    <t>TPNODL39005643</t>
  </si>
  <si>
    <t>TPNODL39005712</t>
  </si>
  <si>
    <t>TPNODL39005713</t>
  </si>
  <si>
    <t>TPNODL39005714</t>
  </si>
  <si>
    <t>TPNODL39005774</t>
  </si>
  <si>
    <t>TPNODL39005807</t>
  </si>
  <si>
    <t>TPNODL39006044</t>
  </si>
  <si>
    <t>TPNODL39006118</t>
  </si>
  <si>
    <t>TPNODL39006147</t>
  </si>
  <si>
    <t>TPNODL39006178</t>
  </si>
  <si>
    <t>TPNODL39006179</t>
  </si>
  <si>
    <t>TPNODL39006312</t>
  </si>
  <si>
    <t>TPNODL39006314</t>
  </si>
  <si>
    <t>TPNODL39006315</t>
  </si>
  <si>
    <t>TPNODL39006552</t>
  </si>
  <si>
    <t>TPNODL39006555</t>
  </si>
  <si>
    <t>TPNODL39006680</t>
  </si>
  <si>
    <t>TPNODL39006681</t>
  </si>
  <si>
    <t>TPNODL39006682</t>
  </si>
  <si>
    <t>TPNODL39006820</t>
  </si>
  <si>
    <t>TPNODL39006821</t>
  </si>
  <si>
    <t>TPNODL39006822</t>
  </si>
  <si>
    <t>TPNODL39007083</t>
  </si>
  <si>
    <t>TPNODL39007161</t>
  </si>
  <si>
    <t>TPNODL39007205</t>
  </si>
  <si>
    <t>TPNODL39007296</t>
  </si>
  <si>
    <t>TPNODL39007297</t>
  </si>
  <si>
    <t>TPNODL39007298</t>
  </si>
  <si>
    <t>TPNODL39007299</t>
  </si>
  <si>
    <t>TPNODL39007572</t>
  </si>
  <si>
    <t>TPNODL39007573</t>
  </si>
  <si>
    <t>TPNODL39007612</t>
  </si>
  <si>
    <t>TPNODL39007614</t>
  </si>
  <si>
    <t>TPNODL39007635</t>
  </si>
  <si>
    <t>TPNODL39007792</t>
  </si>
  <si>
    <t>TPNODL39007794</t>
  </si>
  <si>
    <t>TPNODL39007868</t>
  </si>
  <si>
    <t>TPNODL39007880</t>
  </si>
  <si>
    <t>TPNODL39007883</t>
  </si>
  <si>
    <t>TPNODL39008205</t>
  </si>
  <si>
    <t>TPNODL39008206</t>
  </si>
  <si>
    <t>TPNODL39008536</t>
  </si>
  <si>
    <t>TPNODL39008537</t>
  </si>
  <si>
    <t>TPNODL39009115</t>
  </si>
  <si>
    <t>TPNODL39009183</t>
  </si>
  <si>
    <t>TPNODL39009263</t>
  </si>
  <si>
    <t>Not Available</t>
  </si>
  <si>
    <t>1. Currently DT level data is available at division level. Feeder wise DT level data will be furnished after complete GIS mapping.
2. Non-communicating meter rectifcation is going on along with the field team and BA Staff.</t>
  </si>
  <si>
    <t>Period from 1st April, 2024 - 30th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</si>
</sst>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0%"/>
  </numFmts>
  <fonts count="45"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73">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wrapText="1"/>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textRotation="90"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0" fontId="44" fillId="0" borderId="4" xfId="0" applyFont="1" applyBorder="1" applyAlignment="1">
      <alignment horizontal="center" vertical="center" wrapText="1"/>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64" fontId="3" fillId="4" borderId="4" xfId="0" applyNumberFormat="1" applyFont="1" applyFill="1" applyBorder="1" applyAlignment="1" applyProtection="1">
      <alignment horizontal="center" vertical="center"/>
      <protection locked="0"/>
    </xf>
    <xf numFmtId="2" fontId="3" fillId="4" borderId="4" xfId="1"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42" fillId="0" borderId="4" xfId="0" applyFont="1" applyBorder="1" applyAlignment="1">
      <alignment horizontal="left" vertical="center"/>
    </xf>
    <xf numFmtId="2" fontId="0" fillId="0" borderId="2" xfId="0" applyNumberFormat="1" applyFill="1" applyBorder="1" applyAlignment="1" applyProtection="1">
      <alignment horizontal="center" vertical="center"/>
      <protection locked="0"/>
    </xf>
    <xf numFmtId="0" fontId="44" fillId="0" borderId="17" xfId="0" applyFont="1" applyBorder="1" applyAlignment="1">
      <alignment vertical="center" wrapText="1"/>
    </xf>
    <xf numFmtId="0" fontId="44" fillId="0" borderId="4" xfId="0" applyFont="1" applyBorder="1" applyAlignment="1">
      <alignment vertical="center" wrapText="1"/>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1" fillId="18" borderId="4" xfId="0" applyFont="1" applyFill="1" applyBorder="1" applyAlignment="1" applyProtection="1">
      <alignment horizontal="left" vertical="center" wrapText="1"/>
    </xf>
    <xf numFmtId="0" fontId="30"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2" fillId="18" borderId="4" xfId="0" applyFont="1" applyFill="1" applyBorder="1" applyAlignment="1" applyProtection="1">
      <alignment horizontal="left" vertical="center" wrapText="1"/>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2" fillId="0" borderId="5" xfId="0" applyNumberFormat="1" applyFont="1" applyFill="1" applyBorder="1" applyAlignment="1" applyProtection="1">
      <alignment horizontal="center" vertical="center" wrapText="1"/>
      <protection locked="0"/>
    </xf>
    <xf numFmtId="2" fontId="22" fillId="0" borderId="7"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4" borderId="53"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0" xfId="0" applyFill="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7" xfId="0" applyFont="1" applyBorder="1" applyAlignment="1">
      <alignment horizontal="left"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41" fillId="0" borderId="0" xfId="0" applyFont="1" applyFill="1" applyAlignment="1">
      <alignment horizontal="left"/>
    </xf>
    <xf numFmtId="0" fontId="6" fillId="0" borderId="4" xfId="0" applyFont="1" applyBorder="1" applyAlignment="1">
      <alignment horizontal="center"/>
    </xf>
  </cellXfs>
  <cellStyles count="4">
    <cellStyle name="Hyperlink" xfId="3" builtinId="8"/>
    <cellStyle name="Normal" xfId="0" builtinId="0"/>
    <cellStyle name="Normal_AMR Master Sep2016"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wagat.Mukherjee@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80" zoomScaleNormal="80" workbookViewId="0">
      <selection sqref="A1:F1"/>
    </sheetView>
  </sheetViews>
  <sheetFormatPr defaultColWidth="0" defaultRowHeight="18.75" zeroHeight="1" x14ac:dyDescent="0.25"/>
  <cols>
    <col min="1" max="1" width="9.140625" style="113" customWidth="1"/>
    <col min="2" max="2" width="37" style="114" customWidth="1"/>
    <col min="3" max="3" width="20.7109375" style="92" customWidth="1"/>
    <col min="4" max="4" width="12.42578125" style="115" customWidth="1"/>
    <col min="5" max="5" width="23" style="92" customWidth="1"/>
    <col min="6" max="6" width="22" style="92" customWidth="1"/>
    <col min="7" max="248" width="9.140625" style="92" hidden="1"/>
    <col min="249" max="249" width="9.5703125" style="92" hidden="1"/>
    <col min="250" max="250" width="12.42578125" style="92" hidden="1"/>
    <col min="251" max="251" width="12" style="92" hidden="1"/>
    <col min="252" max="252" width="12.85546875" style="92" hidden="1"/>
    <col min="253" max="253" width="11.140625" style="92" hidden="1"/>
    <col min="254" max="254" width="15.140625" style="92" hidden="1"/>
    <col min="255" max="255" width="14.140625" style="92" hidden="1"/>
    <col min="256" max="256" width="13.140625" style="92" hidden="1"/>
    <col min="257" max="257" width="13.42578125" style="92" hidden="1"/>
    <col min="258" max="258" width="14.28515625" style="92" hidden="1"/>
    <col min="259" max="259" width="13.42578125" style="92" hidden="1"/>
    <col min="260" max="260" width="12.85546875" style="92" hidden="1"/>
    <col min="261" max="261" width="14.42578125" style="92" hidden="1"/>
    <col min="262" max="504" width="9.140625" style="92" hidden="1"/>
    <col min="505" max="505" width="9.5703125" style="92" hidden="1"/>
    <col min="506" max="506" width="12.42578125" style="92" hidden="1"/>
    <col min="507" max="507" width="12" style="92" hidden="1"/>
    <col min="508" max="508" width="12.85546875" style="92" hidden="1"/>
    <col min="509" max="509" width="11.140625" style="92" hidden="1"/>
    <col min="510" max="510" width="15.140625" style="92" hidden="1"/>
    <col min="511" max="511" width="14.140625" style="92" hidden="1"/>
    <col min="512" max="512" width="13.140625" style="92" hidden="1"/>
    <col min="513" max="513" width="13.42578125" style="92" hidden="1"/>
    <col min="514" max="514" width="14.28515625" style="92" hidden="1"/>
    <col min="515" max="515" width="13.42578125" style="92" hidden="1"/>
    <col min="516" max="516" width="12.85546875" style="92" hidden="1"/>
    <col min="517" max="517" width="14.42578125" style="92" hidden="1"/>
    <col min="518" max="760" width="9.140625" style="92" hidden="1"/>
    <col min="761" max="761" width="9.5703125" style="92" hidden="1"/>
    <col min="762" max="762" width="12.42578125" style="92" hidden="1"/>
    <col min="763" max="763" width="12" style="92" hidden="1"/>
    <col min="764" max="764" width="12.85546875" style="92" hidden="1"/>
    <col min="765" max="765" width="11.140625" style="92" hidden="1"/>
    <col min="766" max="766" width="15.140625" style="92" hidden="1"/>
    <col min="767" max="767" width="14.140625" style="92" hidden="1"/>
    <col min="768" max="768" width="13.140625" style="92" hidden="1"/>
    <col min="769" max="769" width="13.42578125" style="92" hidden="1"/>
    <col min="770" max="770" width="14.28515625" style="92" hidden="1"/>
    <col min="771" max="771" width="13.42578125" style="92" hidden="1"/>
    <col min="772" max="772" width="12.85546875" style="92" hidden="1"/>
    <col min="773" max="773" width="14.42578125" style="92" hidden="1"/>
    <col min="774" max="1016" width="9.140625" style="92" hidden="1"/>
    <col min="1017" max="1017" width="9.5703125" style="92" hidden="1"/>
    <col min="1018" max="1018" width="12.42578125" style="92" hidden="1"/>
    <col min="1019" max="1019" width="12" style="92" hidden="1"/>
    <col min="1020" max="1020" width="12.85546875" style="92" hidden="1"/>
    <col min="1021" max="1021" width="11.140625" style="92" hidden="1"/>
    <col min="1022" max="1022" width="15.140625" style="92" hidden="1"/>
    <col min="1023" max="1023" width="14.140625" style="92" hidden="1"/>
    <col min="1024" max="1024" width="13.140625" style="92" hidden="1"/>
    <col min="1025" max="1025" width="13.42578125" style="92" hidden="1"/>
    <col min="1026" max="1026" width="14.28515625" style="92" hidden="1"/>
    <col min="1027" max="1027" width="13.42578125" style="92" hidden="1"/>
    <col min="1028" max="1028" width="12.85546875" style="92" hidden="1"/>
    <col min="1029" max="1029" width="14.42578125" style="92" hidden="1"/>
    <col min="1030" max="1272" width="9.140625" style="92" hidden="1"/>
    <col min="1273" max="1273" width="9.5703125" style="92" hidden="1"/>
    <col min="1274" max="1274" width="12.42578125" style="92" hidden="1"/>
    <col min="1275" max="1275" width="12" style="92" hidden="1"/>
    <col min="1276" max="1276" width="12.85546875" style="92" hidden="1"/>
    <col min="1277" max="1277" width="11.140625" style="92" hidden="1"/>
    <col min="1278" max="1278" width="15.140625" style="92" hidden="1"/>
    <col min="1279" max="1279" width="14.140625" style="92" hidden="1"/>
    <col min="1280" max="1280" width="13.140625" style="92" hidden="1"/>
    <col min="1281" max="1281" width="13.42578125" style="92" hidden="1"/>
    <col min="1282" max="1282" width="14.28515625" style="92" hidden="1"/>
    <col min="1283" max="1283" width="13.42578125" style="92" hidden="1"/>
    <col min="1284" max="1284" width="12.85546875" style="92" hidden="1"/>
    <col min="1285" max="1285" width="14.42578125" style="92" hidden="1"/>
    <col min="1286" max="1528" width="9.140625" style="92" hidden="1"/>
    <col min="1529" max="1529" width="9.5703125" style="92" hidden="1"/>
    <col min="1530" max="1530" width="12.42578125" style="92" hidden="1"/>
    <col min="1531" max="1531" width="12" style="92" hidden="1"/>
    <col min="1532" max="1532" width="12.85546875" style="92" hidden="1"/>
    <col min="1533" max="1533" width="11.140625" style="92" hidden="1"/>
    <col min="1534" max="1534" width="15.140625" style="92" hidden="1"/>
    <col min="1535" max="1535" width="14.140625" style="92" hidden="1"/>
    <col min="1536" max="1536" width="13.140625" style="92" hidden="1"/>
    <col min="1537" max="1537" width="13.42578125" style="92" hidden="1"/>
    <col min="1538" max="1538" width="14.28515625" style="92" hidden="1"/>
    <col min="1539" max="1539" width="13.42578125" style="92" hidden="1"/>
    <col min="1540" max="1540" width="12.85546875" style="92" hidden="1"/>
    <col min="1541" max="1541" width="14.42578125" style="92" hidden="1"/>
    <col min="1542" max="1784" width="9.140625" style="92" hidden="1"/>
    <col min="1785" max="1785" width="9.5703125" style="92" hidden="1"/>
    <col min="1786" max="1786" width="12.42578125" style="92" hidden="1"/>
    <col min="1787" max="1787" width="12" style="92" hidden="1"/>
    <col min="1788" max="1788" width="12.85546875" style="92" hidden="1"/>
    <col min="1789" max="1789" width="11.140625" style="92" hidden="1"/>
    <col min="1790" max="1790" width="15.140625" style="92" hidden="1"/>
    <col min="1791" max="1791" width="14.140625" style="92" hidden="1"/>
    <col min="1792" max="1792" width="13.140625" style="92" hidden="1"/>
    <col min="1793" max="1793" width="13.42578125" style="92" hidden="1"/>
    <col min="1794" max="1794" width="14.28515625" style="92" hidden="1"/>
    <col min="1795" max="1795" width="13.42578125" style="92" hidden="1"/>
    <col min="1796" max="1796" width="12.85546875" style="92" hidden="1"/>
    <col min="1797" max="1797" width="14.42578125" style="92" hidden="1"/>
    <col min="1798" max="2040" width="9.140625" style="92" hidden="1"/>
    <col min="2041" max="2041" width="9.5703125" style="92" hidden="1"/>
    <col min="2042" max="2042" width="12.42578125" style="92" hidden="1"/>
    <col min="2043" max="2043" width="12" style="92" hidden="1"/>
    <col min="2044" max="2044" width="12.85546875" style="92" hidden="1"/>
    <col min="2045" max="2045" width="11.140625" style="92" hidden="1"/>
    <col min="2046" max="2046" width="15.140625" style="92" hidden="1"/>
    <col min="2047" max="2047" width="14.140625" style="92" hidden="1"/>
    <col min="2048" max="2048" width="13.140625" style="92" hidden="1"/>
    <col min="2049" max="2049" width="13.42578125" style="92" hidden="1"/>
    <col min="2050" max="2050" width="14.28515625" style="92" hidden="1"/>
    <col min="2051" max="2051" width="13.42578125" style="92" hidden="1"/>
    <col min="2052" max="2052" width="12.85546875" style="92" hidden="1"/>
    <col min="2053" max="2053" width="14.42578125" style="92" hidden="1"/>
    <col min="2054" max="2296" width="9.140625" style="92" hidden="1"/>
    <col min="2297" max="2297" width="9.5703125" style="92" hidden="1"/>
    <col min="2298" max="2298" width="12.42578125" style="92" hidden="1"/>
    <col min="2299" max="2299" width="12" style="92" hidden="1"/>
    <col min="2300" max="2300" width="12.85546875" style="92" hidden="1"/>
    <col min="2301" max="2301" width="11.140625" style="92" hidden="1"/>
    <col min="2302" max="2302" width="15.140625" style="92" hidden="1"/>
    <col min="2303" max="2303" width="14.140625" style="92" hidden="1"/>
    <col min="2304" max="2304" width="13.140625" style="92" hidden="1"/>
    <col min="2305" max="2305" width="13.42578125" style="92" hidden="1"/>
    <col min="2306" max="2306" width="14.28515625" style="92" hidden="1"/>
    <col min="2307" max="2307" width="13.42578125" style="92" hidden="1"/>
    <col min="2308" max="2308" width="12.85546875" style="92" hidden="1"/>
    <col min="2309" max="2309" width="14.42578125" style="92" hidden="1"/>
    <col min="2310" max="2552" width="9.140625" style="92" hidden="1"/>
    <col min="2553" max="2553" width="9.5703125" style="92" hidden="1"/>
    <col min="2554" max="2554" width="12.42578125" style="92" hidden="1"/>
    <col min="2555" max="2555" width="12" style="92" hidden="1"/>
    <col min="2556" max="2556" width="12.85546875" style="92" hidden="1"/>
    <col min="2557" max="2557" width="11.140625" style="92" hidden="1"/>
    <col min="2558" max="2558" width="15.140625" style="92" hidden="1"/>
    <col min="2559" max="2559" width="14.140625" style="92" hidden="1"/>
    <col min="2560" max="2560" width="13.140625" style="92" hidden="1"/>
    <col min="2561" max="2561" width="13.42578125" style="92" hidden="1"/>
    <col min="2562" max="2562" width="14.28515625" style="92" hidden="1"/>
    <col min="2563" max="2563" width="13.42578125" style="92" hidden="1"/>
    <col min="2564" max="2564" width="12.85546875" style="92" hidden="1"/>
    <col min="2565" max="2565" width="14.42578125" style="92" hidden="1"/>
    <col min="2566" max="2808" width="9.140625" style="92" hidden="1"/>
    <col min="2809" max="2809" width="9.5703125" style="92" hidden="1"/>
    <col min="2810" max="2810" width="12.42578125" style="92" hidden="1"/>
    <col min="2811" max="2811" width="12" style="92" hidden="1"/>
    <col min="2812" max="2812" width="12.85546875" style="92" hidden="1"/>
    <col min="2813" max="2813" width="11.140625" style="92" hidden="1"/>
    <col min="2814" max="2814" width="15.140625" style="92" hidden="1"/>
    <col min="2815" max="2815" width="14.140625" style="92" hidden="1"/>
    <col min="2816" max="2816" width="13.140625" style="92" hidden="1"/>
    <col min="2817" max="2817" width="13.42578125" style="92" hidden="1"/>
    <col min="2818" max="2818" width="14.28515625" style="92" hidden="1"/>
    <col min="2819" max="2819" width="13.42578125" style="92" hidden="1"/>
    <col min="2820" max="2820" width="12.85546875" style="92" hidden="1"/>
    <col min="2821" max="2821" width="14.42578125" style="92" hidden="1"/>
    <col min="2822" max="3064" width="9.140625" style="92" hidden="1"/>
    <col min="3065" max="3065" width="9.5703125" style="92" hidden="1"/>
    <col min="3066" max="3066" width="12.42578125" style="92" hidden="1"/>
    <col min="3067" max="3067" width="12" style="92" hidden="1"/>
    <col min="3068" max="3068" width="12.85546875" style="92" hidden="1"/>
    <col min="3069" max="3069" width="11.140625" style="92" hidden="1"/>
    <col min="3070" max="3070" width="15.140625" style="92" hidden="1"/>
    <col min="3071" max="3071" width="14.140625" style="92" hidden="1"/>
    <col min="3072" max="3072" width="13.140625" style="92" hidden="1"/>
    <col min="3073" max="3073" width="13.42578125" style="92" hidden="1"/>
    <col min="3074" max="3074" width="14.28515625" style="92" hidden="1"/>
    <col min="3075" max="3075" width="13.42578125" style="92" hidden="1"/>
    <col min="3076" max="3076" width="12.85546875" style="92" hidden="1"/>
    <col min="3077" max="3077" width="14.42578125" style="92" hidden="1"/>
    <col min="3078" max="3320" width="9.140625" style="92" hidden="1"/>
    <col min="3321" max="3321" width="9.5703125" style="92" hidden="1"/>
    <col min="3322" max="3322" width="12.42578125" style="92" hidden="1"/>
    <col min="3323" max="3323" width="12" style="92" hidden="1"/>
    <col min="3324" max="3324" width="12.85546875" style="92" hidden="1"/>
    <col min="3325" max="3325" width="11.140625" style="92" hidden="1"/>
    <col min="3326" max="3326" width="15.140625" style="92" hidden="1"/>
    <col min="3327" max="3327" width="14.140625" style="92" hidden="1"/>
    <col min="3328" max="3328" width="13.140625" style="92" hidden="1"/>
    <col min="3329" max="3329" width="13.42578125" style="92" hidden="1"/>
    <col min="3330" max="3330" width="14.28515625" style="92" hidden="1"/>
    <col min="3331" max="3331" width="13.42578125" style="92" hidden="1"/>
    <col min="3332" max="3332" width="12.85546875" style="92" hidden="1"/>
    <col min="3333" max="3333" width="14.42578125" style="92" hidden="1"/>
    <col min="3334" max="3576" width="9.140625" style="92" hidden="1"/>
    <col min="3577" max="3577" width="9.5703125" style="92" hidden="1"/>
    <col min="3578" max="3578" width="12.42578125" style="92" hidden="1"/>
    <col min="3579" max="3579" width="12" style="92" hidden="1"/>
    <col min="3580" max="3580" width="12.85546875" style="92" hidden="1"/>
    <col min="3581" max="3581" width="11.140625" style="92" hidden="1"/>
    <col min="3582" max="3582" width="15.140625" style="92" hidden="1"/>
    <col min="3583" max="3583" width="14.140625" style="92" hidden="1"/>
    <col min="3584" max="3584" width="13.140625" style="92" hidden="1"/>
    <col min="3585" max="3585" width="13.42578125" style="92" hidden="1"/>
    <col min="3586" max="3586" width="14.28515625" style="92" hidden="1"/>
    <col min="3587" max="3587" width="13.42578125" style="92" hidden="1"/>
    <col min="3588" max="3588" width="12.85546875" style="92" hidden="1"/>
    <col min="3589" max="3589" width="14.42578125" style="92" hidden="1"/>
    <col min="3590" max="3832" width="9.140625" style="92" hidden="1"/>
    <col min="3833" max="3833" width="9.5703125" style="92" hidden="1"/>
    <col min="3834" max="3834" width="12.42578125" style="92" hidden="1"/>
    <col min="3835" max="3835" width="12" style="92" hidden="1"/>
    <col min="3836" max="3836" width="12.85546875" style="92" hidden="1"/>
    <col min="3837" max="3837" width="11.140625" style="92" hidden="1"/>
    <col min="3838" max="3838" width="15.140625" style="92" hidden="1"/>
    <col min="3839" max="3839" width="14.140625" style="92" hidden="1"/>
    <col min="3840" max="3840" width="13.140625" style="92" hidden="1"/>
    <col min="3841" max="3841" width="13.42578125" style="92" hidden="1"/>
    <col min="3842" max="3842" width="14.28515625" style="92" hidden="1"/>
    <col min="3843" max="3843" width="13.42578125" style="92" hidden="1"/>
    <col min="3844" max="3844" width="12.85546875" style="92" hidden="1"/>
    <col min="3845" max="3845" width="14.42578125" style="92" hidden="1"/>
    <col min="3846" max="4088" width="9.140625" style="92" hidden="1"/>
    <col min="4089" max="4089" width="9.5703125" style="92" hidden="1"/>
    <col min="4090" max="4090" width="12.42578125" style="92" hidden="1"/>
    <col min="4091" max="4091" width="12" style="92" hidden="1"/>
    <col min="4092" max="4092" width="12.85546875" style="92" hidden="1"/>
    <col min="4093" max="4093" width="11.140625" style="92" hidden="1"/>
    <col min="4094" max="4094" width="15.140625" style="92" hidden="1"/>
    <col min="4095" max="4095" width="14.140625" style="92" hidden="1"/>
    <col min="4096" max="4096" width="13.140625" style="92" hidden="1"/>
    <col min="4097" max="4097" width="13.42578125" style="92" hidden="1"/>
    <col min="4098" max="4098" width="14.28515625" style="92" hidden="1"/>
    <col min="4099" max="4099" width="13.42578125" style="92" hidden="1"/>
    <col min="4100" max="4100" width="12.85546875" style="92" hidden="1"/>
    <col min="4101" max="4101" width="14.42578125" style="92" hidden="1"/>
    <col min="4102" max="4344" width="9.140625" style="92" hidden="1"/>
    <col min="4345" max="4345" width="9.5703125" style="92" hidden="1"/>
    <col min="4346" max="4346" width="12.42578125" style="92" hidden="1"/>
    <col min="4347" max="4347" width="12" style="92" hidden="1"/>
    <col min="4348" max="4348" width="12.85546875" style="92" hidden="1"/>
    <col min="4349" max="4349" width="11.140625" style="92" hidden="1"/>
    <col min="4350" max="4350" width="15.140625" style="92" hidden="1"/>
    <col min="4351" max="4351" width="14.140625" style="92" hidden="1"/>
    <col min="4352" max="4352" width="13.140625" style="92" hidden="1"/>
    <col min="4353" max="4353" width="13.42578125" style="92" hidden="1"/>
    <col min="4354" max="4354" width="14.28515625" style="92" hidden="1"/>
    <col min="4355" max="4355" width="13.42578125" style="92" hidden="1"/>
    <col min="4356" max="4356" width="12.85546875" style="92" hidden="1"/>
    <col min="4357" max="4357" width="14.42578125" style="92" hidden="1"/>
    <col min="4358" max="4600" width="9.140625" style="92" hidden="1"/>
    <col min="4601" max="4601" width="9.5703125" style="92" hidden="1"/>
    <col min="4602" max="4602" width="12.42578125" style="92" hidden="1"/>
    <col min="4603" max="4603" width="12" style="92" hidden="1"/>
    <col min="4604" max="4604" width="12.85546875" style="92" hidden="1"/>
    <col min="4605" max="4605" width="11.140625" style="92" hidden="1"/>
    <col min="4606" max="4606" width="15.140625" style="92" hidden="1"/>
    <col min="4607" max="4607" width="14.140625" style="92" hidden="1"/>
    <col min="4608" max="4608" width="13.140625" style="92" hidden="1"/>
    <col min="4609" max="4609" width="13.42578125" style="92" hidden="1"/>
    <col min="4610" max="4610" width="14.28515625" style="92" hidden="1"/>
    <col min="4611" max="4611" width="13.42578125" style="92" hidden="1"/>
    <col min="4612" max="4612" width="12.85546875" style="92" hidden="1"/>
    <col min="4613" max="4613" width="14.42578125" style="92" hidden="1"/>
    <col min="4614" max="4856" width="9.140625" style="92" hidden="1"/>
    <col min="4857" max="4857" width="9.5703125" style="92" hidden="1"/>
    <col min="4858" max="4858" width="12.42578125" style="92" hidden="1"/>
    <col min="4859" max="4859" width="12" style="92" hidden="1"/>
    <col min="4860" max="4860" width="12.85546875" style="92" hidden="1"/>
    <col min="4861" max="4861" width="11.140625" style="92" hidden="1"/>
    <col min="4862" max="4862" width="15.140625" style="92" hidden="1"/>
    <col min="4863" max="4863" width="14.140625" style="92" hidden="1"/>
    <col min="4864" max="4864" width="13.140625" style="92" hidden="1"/>
    <col min="4865" max="4865" width="13.42578125" style="92" hidden="1"/>
    <col min="4866" max="4866" width="14.28515625" style="92" hidden="1"/>
    <col min="4867" max="4867" width="13.42578125" style="92" hidden="1"/>
    <col min="4868" max="4868" width="12.85546875" style="92" hidden="1"/>
    <col min="4869" max="4869" width="14.42578125" style="92" hidden="1"/>
    <col min="4870" max="5112" width="9.140625" style="92" hidden="1"/>
    <col min="5113" max="5113" width="9.5703125" style="92" hidden="1"/>
    <col min="5114" max="5114" width="12.42578125" style="92" hidden="1"/>
    <col min="5115" max="5115" width="12" style="92" hidden="1"/>
    <col min="5116" max="5116" width="12.85546875" style="92" hidden="1"/>
    <col min="5117" max="5117" width="11.140625" style="92" hidden="1"/>
    <col min="5118" max="5118" width="15.140625" style="92" hidden="1"/>
    <col min="5119" max="5119" width="14.140625" style="92" hidden="1"/>
    <col min="5120" max="5120" width="13.140625" style="92" hidden="1"/>
    <col min="5121" max="5121" width="13.42578125" style="92" hidden="1"/>
    <col min="5122" max="5122" width="14.28515625" style="92" hidden="1"/>
    <col min="5123" max="5123" width="13.42578125" style="92" hidden="1"/>
    <col min="5124" max="5124" width="12.85546875" style="92" hidden="1"/>
    <col min="5125" max="5125" width="14.42578125" style="92" hidden="1"/>
    <col min="5126" max="5368" width="9.140625" style="92" hidden="1"/>
    <col min="5369" max="5369" width="9.5703125" style="92" hidden="1"/>
    <col min="5370" max="5370" width="12.42578125" style="92" hidden="1"/>
    <col min="5371" max="5371" width="12" style="92" hidden="1"/>
    <col min="5372" max="5372" width="12.85546875" style="92" hidden="1"/>
    <col min="5373" max="5373" width="11.140625" style="92" hidden="1"/>
    <col min="5374" max="5374" width="15.140625" style="92" hidden="1"/>
    <col min="5375" max="5375" width="14.140625" style="92" hidden="1"/>
    <col min="5376" max="5376" width="13.140625" style="92" hidden="1"/>
    <col min="5377" max="5377" width="13.42578125" style="92" hidden="1"/>
    <col min="5378" max="5378" width="14.28515625" style="92" hidden="1"/>
    <col min="5379" max="5379" width="13.42578125" style="92" hidden="1"/>
    <col min="5380" max="5380" width="12.85546875" style="92" hidden="1"/>
    <col min="5381" max="5381" width="14.42578125" style="92" hidden="1"/>
    <col min="5382" max="5624" width="9.140625" style="92" hidden="1"/>
    <col min="5625" max="5625" width="9.5703125" style="92" hidden="1"/>
    <col min="5626" max="5626" width="12.42578125" style="92" hidden="1"/>
    <col min="5627" max="5627" width="12" style="92" hidden="1"/>
    <col min="5628" max="5628" width="12.85546875" style="92" hidden="1"/>
    <col min="5629" max="5629" width="11.140625" style="92" hidden="1"/>
    <col min="5630" max="5630" width="15.140625" style="92" hidden="1"/>
    <col min="5631" max="5631" width="14.140625" style="92" hidden="1"/>
    <col min="5632" max="5632" width="13.140625" style="92" hidden="1"/>
    <col min="5633" max="5633" width="13.42578125" style="92" hidden="1"/>
    <col min="5634" max="5634" width="14.28515625" style="92" hidden="1"/>
    <col min="5635" max="5635" width="13.42578125" style="92" hidden="1"/>
    <col min="5636" max="5636" width="12.85546875" style="92" hidden="1"/>
    <col min="5637" max="5637" width="14.42578125" style="92" hidden="1"/>
    <col min="5638" max="5880" width="9.140625" style="92" hidden="1"/>
    <col min="5881" max="5881" width="9.5703125" style="92" hidden="1"/>
    <col min="5882" max="5882" width="12.42578125" style="92" hidden="1"/>
    <col min="5883" max="5883" width="12" style="92" hidden="1"/>
    <col min="5884" max="5884" width="12.85546875" style="92" hidden="1"/>
    <col min="5885" max="5885" width="11.140625" style="92" hidden="1"/>
    <col min="5886" max="5886" width="15.140625" style="92" hidden="1"/>
    <col min="5887" max="5887" width="14.140625" style="92" hidden="1"/>
    <col min="5888" max="5888" width="13.140625" style="92" hidden="1"/>
    <col min="5889" max="5889" width="13.42578125" style="92" hidden="1"/>
    <col min="5890" max="5890" width="14.28515625" style="92" hidden="1"/>
    <col min="5891" max="5891" width="13.42578125" style="92" hidden="1"/>
    <col min="5892" max="5892" width="12.85546875" style="92" hidden="1"/>
    <col min="5893" max="5893" width="14.42578125" style="92" hidden="1"/>
    <col min="5894" max="6136" width="9.140625" style="92" hidden="1"/>
    <col min="6137" max="6137" width="9.5703125" style="92" hidden="1"/>
    <col min="6138" max="6138" width="12.42578125" style="92" hidden="1"/>
    <col min="6139" max="6139" width="12" style="92" hidden="1"/>
    <col min="6140" max="6140" width="12.85546875" style="92" hidden="1"/>
    <col min="6141" max="6141" width="11.140625" style="92" hidden="1"/>
    <col min="6142" max="6142" width="15.140625" style="92" hidden="1"/>
    <col min="6143" max="6143" width="14.140625" style="92" hidden="1"/>
    <col min="6144" max="6144" width="13.140625" style="92" hidden="1"/>
    <col min="6145" max="6145" width="13.42578125" style="92" hidden="1"/>
    <col min="6146" max="6146" width="14.28515625" style="92" hidden="1"/>
    <col min="6147" max="6147" width="13.42578125" style="92" hidden="1"/>
    <col min="6148" max="6148" width="12.85546875" style="92" hidden="1"/>
    <col min="6149" max="6149" width="14.42578125" style="92" hidden="1"/>
    <col min="6150" max="6392" width="9.140625" style="92" hidden="1"/>
    <col min="6393" max="6393" width="9.5703125" style="92" hidden="1"/>
    <col min="6394" max="6394" width="12.42578125" style="92" hidden="1"/>
    <col min="6395" max="6395" width="12" style="92" hidden="1"/>
    <col min="6396" max="6396" width="12.85546875" style="92" hidden="1"/>
    <col min="6397" max="6397" width="11.140625" style="92" hidden="1"/>
    <col min="6398" max="6398" width="15.140625" style="92" hidden="1"/>
    <col min="6399" max="6399" width="14.140625" style="92" hidden="1"/>
    <col min="6400" max="6400" width="13.140625" style="92" hidden="1"/>
    <col min="6401" max="6401" width="13.42578125" style="92" hidden="1"/>
    <col min="6402" max="6402" width="14.28515625" style="92" hidden="1"/>
    <col min="6403" max="6403" width="13.42578125" style="92" hidden="1"/>
    <col min="6404" max="6404" width="12.85546875" style="92" hidden="1"/>
    <col min="6405" max="6405" width="14.42578125" style="92" hidden="1"/>
    <col min="6406" max="6648" width="9.140625" style="92" hidden="1"/>
    <col min="6649" max="6649" width="9.5703125" style="92" hidden="1"/>
    <col min="6650" max="6650" width="12.42578125" style="92" hidden="1"/>
    <col min="6651" max="6651" width="12" style="92" hidden="1"/>
    <col min="6652" max="6652" width="12.85546875" style="92" hidden="1"/>
    <col min="6653" max="6653" width="11.140625" style="92" hidden="1"/>
    <col min="6654" max="6654" width="15.140625" style="92" hidden="1"/>
    <col min="6655" max="6655" width="14.140625" style="92" hidden="1"/>
    <col min="6656" max="6656" width="13.140625" style="92" hidden="1"/>
    <col min="6657" max="6657" width="13.42578125" style="92" hidden="1"/>
    <col min="6658" max="6658" width="14.28515625" style="92" hidden="1"/>
    <col min="6659" max="6659" width="13.42578125" style="92" hidden="1"/>
    <col min="6660" max="6660" width="12.85546875" style="92" hidden="1"/>
    <col min="6661" max="6661" width="14.42578125" style="92" hidden="1"/>
    <col min="6662" max="6904" width="9.140625" style="92" hidden="1"/>
    <col min="6905" max="6905" width="9.5703125" style="92" hidden="1"/>
    <col min="6906" max="6906" width="12.42578125" style="92" hidden="1"/>
    <col min="6907" max="6907" width="12" style="92" hidden="1"/>
    <col min="6908" max="6908" width="12.85546875" style="92" hidden="1"/>
    <col min="6909" max="6909" width="11.140625" style="92" hidden="1"/>
    <col min="6910" max="6910" width="15.140625" style="92" hidden="1"/>
    <col min="6911" max="6911" width="14.140625" style="92" hidden="1"/>
    <col min="6912" max="6912" width="13.140625" style="92" hidden="1"/>
    <col min="6913" max="6913" width="13.42578125" style="92" hidden="1"/>
    <col min="6914" max="6914" width="14.28515625" style="92" hidden="1"/>
    <col min="6915" max="6915" width="13.42578125" style="92" hidden="1"/>
    <col min="6916" max="6916" width="12.85546875" style="92" hidden="1"/>
    <col min="6917" max="6917" width="14.42578125" style="92" hidden="1"/>
    <col min="6918" max="7160" width="9.140625" style="92" hidden="1"/>
    <col min="7161" max="7161" width="9.5703125" style="92" hidden="1"/>
    <col min="7162" max="7162" width="12.42578125" style="92" hidden="1"/>
    <col min="7163" max="7163" width="12" style="92" hidden="1"/>
    <col min="7164" max="7164" width="12.85546875" style="92" hidden="1"/>
    <col min="7165" max="7165" width="11.140625" style="92" hidden="1"/>
    <col min="7166" max="7166" width="15.140625" style="92" hidden="1"/>
    <col min="7167" max="7167" width="14.140625" style="92" hidden="1"/>
    <col min="7168" max="7168" width="13.140625" style="92" hidden="1"/>
    <col min="7169" max="7169" width="13.42578125" style="92" hidden="1"/>
    <col min="7170" max="7170" width="14.28515625" style="92" hidden="1"/>
    <col min="7171" max="7171" width="13.42578125" style="92" hidden="1"/>
    <col min="7172" max="7172" width="12.85546875" style="92" hidden="1"/>
    <col min="7173" max="7173" width="14.42578125" style="92" hidden="1"/>
    <col min="7174" max="7416" width="9.140625" style="92" hidden="1"/>
    <col min="7417" max="7417" width="9.5703125" style="92" hidden="1"/>
    <col min="7418" max="7418" width="12.42578125" style="92" hidden="1"/>
    <col min="7419" max="7419" width="12" style="92" hidden="1"/>
    <col min="7420" max="7420" width="12.85546875" style="92" hidden="1"/>
    <col min="7421" max="7421" width="11.140625" style="92" hidden="1"/>
    <col min="7422" max="7422" width="15.140625" style="92" hidden="1"/>
    <col min="7423" max="7423" width="14.140625" style="92" hidden="1"/>
    <col min="7424" max="7424" width="13.140625" style="92" hidden="1"/>
    <col min="7425" max="7425" width="13.42578125" style="92" hidden="1"/>
    <col min="7426" max="7426" width="14.28515625" style="92" hidden="1"/>
    <col min="7427" max="7427" width="13.42578125" style="92" hidden="1"/>
    <col min="7428" max="7428" width="12.85546875" style="92" hidden="1"/>
    <col min="7429" max="7429" width="14.42578125" style="92" hidden="1"/>
    <col min="7430" max="7672" width="9.140625" style="92" hidden="1"/>
    <col min="7673" max="7673" width="9.5703125" style="92" hidden="1"/>
    <col min="7674" max="7674" width="12.42578125" style="92" hidden="1"/>
    <col min="7675" max="7675" width="12" style="92" hidden="1"/>
    <col min="7676" max="7676" width="12.85546875" style="92" hidden="1"/>
    <col min="7677" max="7677" width="11.140625" style="92" hidden="1"/>
    <col min="7678" max="7678" width="15.140625" style="92" hidden="1"/>
    <col min="7679" max="7679" width="14.140625" style="92" hidden="1"/>
    <col min="7680" max="7680" width="13.140625" style="92" hidden="1"/>
    <col min="7681" max="7681" width="13.42578125" style="92" hidden="1"/>
    <col min="7682" max="7682" width="14.28515625" style="92" hidden="1"/>
    <col min="7683" max="7683" width="13.42578125" style="92" hidden="1"/>
    <col min="7684" max="7684" width="12.85546875" style="92" hidden="1"/>
    <col min="7685" max="7685" width="14.42578125" style="92" hidden="1"/>
    <col min="7686" max="7928" width="9.140625" style="92" hidden="1"/>
    <col min="7929" max="7929" width="9.5703125" style="92" hidden="1"/>
    <col min="7930" max="7930" width="12.42578125" style="92" hidden="1"/>
    <col min="7931" max="7931" width="12" style="92" hidden="1"/>
    <col min="7932" max="7932" width="12.85546875" style="92" hidden="1"/>
    <col min="7933" max="7933" width="11.140625" style="92" hidden="1"/>
    <col min="7934" max="7934" width="15.140625" style="92" hidden="1"/>
    <col min="7935" max="7935" width="14.140625" style="92" hidden="1"/>
    <col min="7936" max="7936" width="13.140625" style="92" hidden="1"/>
    <col min="7937" max="7937" width="13.42578125" style="92" hidden="1"/>
    <col min="7938" max="7938" width="14.28515625" style="92" hidden="1"/>
    <col min="7939" max="7939" width="13.42578125" style="92" hidden="1"/>
    <col min="7940" max="7940" width="12.85546875" style="92" hidden="1"/>
    <col min="7941" max="7941" width="14.42578125" style="92" hidden="1"/>
    <col min="7942" max="8184" width="9.140625" style="92" hidden="1"/>
    <col min="8185" max="8185" width="9.5703125" style="92" hidden="1"/>
    <col min="8186" max="8186" width="12.42578125" style="92" hidden="1"/>
    <col min="8187" max="8187" width="12" style="92" hidden="1"/>
    <col min="8188" max="8188" width="12.85546875" style="92" hidden="1"/>
    <col min="8189" max="8189" width="11.140625" style="92" hidden="1"/>
    <col min="8190" max="8190" width="15.140625" style="92" hidden="1"/>
    <col min="8191" max="8191" width="14.140625" style="92" hidden="1"/>
    <col min="8192" max="8192" width="13.140625" style="92" hidden="1"/>
    <col min="8193" max="8193" width="13.42578125" style="92" hidden="1"/>
    <col min="8194" max="8194" width="14.28515625" style="92" hidden="1"/>
    <col min="8195" max="8195" width="13.42578125" style="92" hidden="1"/>
    <col min="8196" max="8196" width="12.85546875" style="92" hidden="1"/>
    <col min="8197" max="8197" width="14.42578125" style="92" hidden="1"/>
    <col min="8198" max="8440" width="9.140625" style="92" hidden="1"/>
    <col min="8441" max="8441" width="9.5703125" style="92" hidden="1"/>
    <col min="8442" max="8442" width="12.42578125" style="92" hidden="1"/>
    <col min="8443" max="8443" width="12" style="92" hidden="1"/>
    <col min="8444" max="8444" width="12.85546875" style="92" hidden="1"/>
    <col min="8445" max="8445" width="11.140625" style="92" hidden="1"/>
    <col min="8446" max="8446" width="15.140625" style="92" hidden="1"/>
    <col min="8447" max="8447" width="14.140625" style="92" hidden="1"/>
    <col min="8448" max="8448" width="13.140625" style="92" hidden="1"/>
    <col min="8449" max="8449" width="13.42578125" style="92" hidden="1"/>
    <col min="8450" max="8450" width="14.28515625" style="92" hidden="1"/>
    <col min="8451" max="8451" width="13.42578125" style="92" hidden="1"/>
    <col min="8452" max="8452" width="12.85546875" style="92" hidden="1"/>
    <col min="8453" max="8453" width="14.42578125" style="92" hidden="1"/>
    <col min="8454" max="8696" width="9.140625" style="92" hidden="1"/>
    <col min="8697" max="8697" width="9.5703125" style="92" hidden="1"/>
    <col min="8698" max="8698" width="12.42578125" style="92" hidden="1"/>
    <col min="8699" max="8699" width="12" style="92" hidden="1"/>
    <col min="8700" max="8700" width="12.85546875" style="92" hidden="1"/>
    <col min="8701" max="8701" width="11.140625" style="92" hidden="1"/>
    <col min="8702" max="8702" width="15.140625" style="92" hidden="1"/>
    <col min="8703" max="8703" width="14.140625" style="92" hidden="1"/>
    <col min="8704" max="8704" width="13.140625" style="92" hidden="1"/>
    <col min="8705" max="8705" width="13.42578125" style="92" hidden="1"/>
    <col min="8706" max="8706" width="14.28515625" style="92" hidden="1"/>
    <col min="8707" max="8707" width="13.42578125" style="92" hidden="1"/>
    <col min="8708" max="8708" width="12.85546875" style="92" hidden="1"/>
    <col min="8709" max="8709" width="14.42578125" style="92" hidden="1"/>
    <col min="8710" max="8952" width="9.140625" style="92" hidden="1"/>
    <col min="8953" max="8953" width="9.5703125" style="92" hidden="1"/>
    <col min="8954" max="8954" width="12.42578125" style="92" hidden="1"/>
    <col min="8955" max="8955" width="12" style="92" hidden="1"/>
    <col min="8956" max="8956" width="12.85546875" style="92" hidden="1"/>
    <col min="8957" max="8957" width="11.140625" style="92" hidden="1"/>
    <col min="8958" max="8958" width="15.140625" style="92" hidden="1"/>
    <col min="8959" max="8959" width="14.140625" style="92" hidden="1"/>
    <col min="8960" max="8960" width="13.140625" style="92" hidden="1"/>
    <col min="8961" max="8961" width="13.42578125" style="92" hidden="1"/>
    <col min="8962" max="8962" width="14.28515625" style="92" hidden="1"/>
    <col min="8963" max="8963" width="13.42578125" style="92" hidden="1"/>
    <col min="8964" max="8964" width="12.85546875" style="92" hidden="1"/>
    <col min="8965" max="8965" width="14.42578125" style="92" hidden="1"/>
    <col min="8966" max="9208" width="9.140625" style="92" hidden="1"/>
    <col min="9209" max="9209" width="9.5703125" style="92" hidden="1"/>
    <col min="9210" max="9210" width="12.42578125" style="92" hidden="1"/>
    <col min="9211" max="9211" width="12" style="92" hidden="1"/>
    <col min="9212" max="9212" width="12.85546875" style="92" hidden="1"/>
    <col min="9213" max="9213" width="11.140625" style="92" hidden="1"/>
    <col min="9214" max="9214" width="15.140625" style="92" hidden="1"/>
    <col min="9215" max="9215" width="14.140625" style="92" hidden="1"/>
    <col min="9216" max="9216" width="13.140625" style="92" hidden="1"/>
    <col min="9217" max="9217" width="13.42578125" style="92" hidden="1"/>
    <col min="9218" max="9218" width="14.28515625" style="92" hidden="1"/>
    <col min="9219" max="9219" width="13.42578125" style="92" hidden="1"/>
    <col min="9220" max="9220" width="12.85546875" style="92" hidden="1"/>
    <col min="9221" max="9221" width="14.42578125" style="92" hidden="1"/>
    <col min="9222" max="9464" width="9.140625" style="92" hidden="1"/>
    <col min="9465" max="9465" width="9.5703125" style="92" hidden="1"/>
    <col min="9466" max="9466" width="12.42578125" style="92" hidden="1"/>
    <col min="9467" max="9467" width="12" style="92" hidden="1"/>
    <col min="9468" max="9468" width="12.85546875" style="92" hidden="1"/>
    <col min="9469" max="9469" width="11.140625" style="92" hidden="1"/>
    <col min="9470" max="9470" width="15.140625" style="92" hidden="1"/>
    <col min="9471" max="9471" width="14.140625" style="92" hidden="1"/>
    <col min="9472" max="9472" width="13.140625" style="92" hidden="1"/>
    <col min="9473" max="9473" width="13.42578125" style="92" hidden="1"/>
    <col min="9474" max="9474" width="14.28515625" style="92" hidden="1"/>
    <col min="9475" max="9475" width="13.42578125" style="92" hidden="1"/>
    <col min="9476" max="9476" width="12.85546875" style="92" hidden="1"/>
    <col min="9477" max="9477" width="14.42578125" style="92" hidden="1"/>
    <col min="9478" max="9720" width="9.140625" style="92" hidden="1"/>
    <col min="9721" max="9721" width="9.5703125" style="92" hidden="1"/>
    <col min="9722" max="9722" width="12.42578125" style="92" hidden="1"/>
    <col min="9723" max="9723" width="12" style="92" hidden="1"/>
    <col min="9724" max="9724" width="12.85546875" style="92" hidden="1"/>
    <col min="9725" max="9725" width="11.140625" style="92" hidden="1"/>
    <col min="9726" max="9726" width="15.140625" style="92" hidden="1"/>
    <col min="9727" max="9727" width="14.140625" style="92" hidden="1"/>
    <col min="9728" max="9728" width="13.140625" style="92" hidden="1"/>
    <col min="9729" max="9729" width="13.42578125" style="92" hidden="1"/>
    <col min="9730" max="9730" width="14.28515625" style="92" hidden="1"/>
    <col min="9731" max="9731" width="13.42578125" style="92" hidden="1"/>
    <col min="9732" max="9732" width="12.85546875" style="92" hidden="1"/>
    <col min="9733" max="9733" width="14.42578125" style="92" hidden="1"/>
    <col min="9734" max="9976" width="9.140625" style="92" hidden="1"/>
    <col min="9977" max="9977" width="9.5703125" style="92" hidden="1"/>
    <col min="9978" max="9978" width="12.42578125" style="92" hidden="1"/>
    <col min="9979" max="9979" width="12" style="92" hidden="1"/>
    <col min="9980" max="9980" width="12.85546875" style="92" hidden="1"/>
    <col min="9981" max="9981" width="11.140625" style="92" hidden="1"/>
    <col min="9982" max="9982" width="15.140625" style="92" hidden="1"/>
    <col min="9983" max="9983" width="14.140625" style="92" hidden="1"/>
    <col min="9984" max="9984" width="13.140625" style="92" hidden="1"/>
    <col min="9985" max="9985" width="13.42578125" style="92" hidden="1"/>
    <col min="9986" max="9986" width="14.28515625" style="92" hidden="1"/>
    <col min="9987" max="9987" width="13.42578125" style="92" hidden="1"/>
    <col min="9988" max="9988" width="12.85546875" style="92" hidden="1"/>
    <col min="9989" max="9989" width="14.42578125" style="92" hidden="1"/>
    <col min="9990" max="10232" width="9.140625" style="92" hidden="1"/>
    <col min="10233" max="10233" width="9.5703125" style="92" hidden="1"/>
    <col min="10234" max="10234" width="12.42578125" style="92" hidden="1"/>
    <col min="10235" max="10235" width="12" style="92" hidden="1"/>
    <col min="10236" max="10236" width="12.85546875" style="92" hidden="1"/>
    <col min="10237" max="10237" width="11.140625" style="92" hidden="1"/>
    <col min="10238" max="10238" width="15.140625" style="92" hidden="1"/>
    <col min="10239" max="10239" width="14.140625" style="92" hidden="1"/>
    <col min="10240" max="10240" width="13.140625" style="92" hidden="1"/>
    <col min="10241" max="10241" width="13.42578125" style="92" hidden="1"/>
    <col min="10242" max="10242" width="14.28515625" style="92" hidden="1"/>
    <col min="10243" max="10243" width="13.42578125" style="92" hidden="1"/>
    <col min="10244" max="10244" width="12.85546875" style="92" hidden="1"/>
    <col min="10245" max="10245" width="14.42578125" style="92" hidden="1"/>
    <col min="10246" max="10488" width="9.140625" style="92" hidden="1"/>
    <col min="10489" max="10489" width="9.5703125" style="92" hidden="1"/>
    <col min="10490" max="10490" width="12.42578125" style="92" hidden="1"/>
    <col min="10491" max="10491" width="12" style="92" hidden="1"/>
    <col min="10492" max="10492" width="12.85546875" style="92" hidden="1"/>
    <col min="10493" max="10493" width="11.140625" style="92" hidden="1"/>
    <col min="10494" max="10494" width="15.140625" style="92" hidden="1"/>
    <col min="10495" max="10495" width="14.140625" style="92" hidden="1"/>
    <col min="10496" max="10496" width="13.140625" style="92" hidden="1"/>
    <col min="10497" max="10497" width="13.42578125" style="92" hidden="1"/>
    <col min="10498" max="10498" width="14.28515625" style="92" hidden="1"/>
    <col min="10499" max="10499" width="13.42578125" style="92" hidden="1"/>
    <col min="10500" max="10500" width="12.85546875" style="92" hidden="1"/>
    <col min="10501" max="10501" width="14.42578125" style="92" hidden="1"/>
    <col min="10502" max="10744" width="9.140625" style="92" hidden="1"/>
    <col min="10745" max="10745" width="9.5703125" style="92" hidden="1"/>
    <col min="10746" max="10746" width="12.42578125" style="92" hidden="1"/>
    <col min="10747" max="10747" width="12" style="92" hidden="1"/>
    <col min="10748" max="10748" width="12.85546875" style="92" hidden="1"/>
    <col min="10749" max="10749" width="11.140625" style="92" hidden="1"/>
    <col min="10750" max="10750" width="15.140625" style="92" hidden="1"/>
    <col min="10751" max="10751" width="14.140625" style="92" hidden="1"/>
    <col min="10752" max="10752" width="13.140625" style="92" hidden="1"/>
    <col min="10753" max="10753" width="13.42578125" style="92" hidden="1"/>
    <col min="10754" max="10754" width="14.28515625" style="92" hidden="1"/>
    <col min="10755" max="10755" width="13.42578125" style="92" hidden="1"/>
    <col min="10756" max="10756" width="12.85546875" style="92" hidden="1"/>
    <col min="10757" max="10757" width="14.42578125" style="92" hidden="1"/>
    <col min="10758" max="11000" width="9.140625" style="92" hidden="1"/>
    <col min="11001" max="11001" width="9.5703125" style="92" hidden="1"/>
    <col min="11002" max="11002" width="12.42578125" style="92" hidden="1"/>
    <col min="11003" max="11003" width="12" style="92" hidden="1"/>
    <col min="11004" max="11004" width="12.85546875" style="92" hidden="1"/>
    <col min="11005" max="11005" width="11.140625" style="92" hidden="1"/>
    <col min="11006" max="11006" width="15.140625" style="92" hidden="1"/>
    <col min="11007" max="11007" width="14.140625" style="92" hidden="1"/>
    <col min="11008" max="11008" width="13.140625" style="92" hidden="1"/>
    <col min="11009" max="11009" width="13.42578125" style="92" hidden="1"/>
    <col min="11010" max="11010" width="14.28515625" style="92" hidden="1"/>
    <col min="11011" max="11011" width="13.42578125" style="92" hidden="1"/>
    <col min="11012" max="11012" width="12.85546875" style="92" hidden="1"/>
    <col min="11013" max="11013" width="14.42578125" style="92" hidden="1"/>
    <col min="11014" max="11256" width="9.140625" style="92" hidden="1"/>
    <col min="11257" max="11257" width="9.5703125" style="92" hidden="1"/>
    <col min="11258" max="11258" width="12.42578125" style="92" hidden="1"/>
    <col min="11259" max="11259" width="12" style="92" hidden="1"/>
    <col min="11260" max="11260" width="12.85546875" style="92" hidden="1"/>
    <col min="11261" max="11261" width="11.140625" style="92" hidden="1"/>
    <col min="11262" max="11262" width="15.140625" style="92" hidden="1"/>
    <col min="11263" max="11263" width="14.140625" style="92" hidden="1"/>
    <col min="11264" max="11264" width="13.140625" style="92" hidden="1"/>
    <col min="11265" max="11265" width="13.42578125" style="92" hidden="1"/>
    <col min="11266" max="11266" width="14.28515625" style="92" hidden="1"/>
    <col min="11267" max="11267" width="13.42578125" style="92" hidden="1"/>
    <col min="11268" max="11268" width="12.85546875" style="92" hidden="1"/>
    <col min="11269" max="11269" width="14.42578125" style="92" hidden="1"/>
    <col min="11270" max="11512" width="9.140625" style="92" hidden="1"/>
    <col min="11513" max="11513" width="9.5703125" style="92" hidden="1"/>
    <col min="11514" max="11514" width="12.42578125" style="92" hidden="1"/>
    <col min="11515" max="11515" width="12" style="92" hidden="1"/>
    <col min="11516" max="11516" width="12.85546875" style="92" hidden="1"/>
    <col min="11517" max="11517" width="11.140625" style="92" hidden="1"/>
    <col min="11518" max="11518" width="15.140625" style="92" hidden="1"/>
    <col min="11519" max="11519" width="14.140625" style="92" hidden="1"/>
    <col min="11520" max="11520" width="13.140625" style="92" hidden="1"/>
    <col min="11521" max="11521" width="13.42578125" style="92" hidden="1"/>
    <col min="11522" max="11522" width="14.28515625" style="92" hidden="1"/>
    <col min="11523" max="11523" width="13.42578125" style="92" hidden="1"/>
    <col min="11524" max="11524" width="12.85546875" style="92" hidden="1"/>
    <col min="11525" max="11525" width="14.42578125" style="92" hidden="1"/>
    <col min="11526" max="11768" width="9.140625" style="92" hidden="1"/>
    <col min="11769" max="11769" width="9.5703125" style="92" hidden="1"/>
    <col min="11770" max="11770" width="12.42578125" style="92" hidden="1"/>
    <col min="11771" max="11771" width="12" style="92" hidden="1"/>
    <col min="11772" max="11772" width="12.85546875" style="92" hidden="1"/>
    <col min="11773" max="11773" width="11.140625" style="92" hidden="1"/>
    <col min="11774" max="11774" width="15.140625" style="92" hidden="1"/>
    <col min="11775" max="11775" width="14.140625" style="92" hidden="1"/>
    <col min="11776" max="11776" width="13.140625" style="92" hidden="1"/>
    <col min="11777" max="11777" width="13.42578125" style="92" hidden="1"/>
    <col min="11778" max="11778" width="14.28515625" style="92" hidden="1"/>
    <col min="11779" max="11779" width="13.42578125" style="92" hidden="1"/>
    <col min="11780" max="11780" width="12.85546875" style="92" hidden="1"/>
    <col min="11781" max="11781" width="14.42578125" style="92" hidden="1"/>
    <col min="11782" max="12024" width="9.140625" style="92" hidden="1"/>
    <col min="12025" max="12025" width="9.5703125" style="92" hidden="1"/>
    <col min="12026" max="12026" width="12.42578125" style="92" hidden="1"/>
    <col min="12027" max="12027" width="12" style="92" hidden="1"/>
    <col min="12028" max="12028" width="12.85546875" style="92" hidden="1"/>
    <col min="12029" max="12029" width="11.140625" style="92" hidden="1"/>
    <col min="12030" max="12030" width="15.140625" style="92" hidden="1"/>
    <col min="12031" max="12031" width="14.140625" style="92" hidden="1"/>
    <col min="12032" max="12032" width="13.140625" style="92" hidden="1"/>
    <col min="12033" max="12033" width="13.42578125" style="92" hidden="1"/>
    <col min="12034" max="12034" width="14.28515625" style="92" hidden="1"/>
    <col min="12035" max="12035" width="13.42578125" style="92" hidden="1"/>
    <col min="12036" max="12036" width="12.85546875" style="92" hidden="1"/>
    <col min="12037" max="12037" width="14.42578125" style="92" hidden="1"/>
    <col min="12038" max="12280" width="9.140625" style="92" hidden="1"/>
    <col min="12281" max="12281" width="9.5703125" style="92" hidden="1"/>
    <col min="12282" max="12282" width="12.42578125" style="92" hidden="1"/>
    <col min="12283" max="12283" width="12" style="92" hidden="1"/>
    <col min="12284" max="12284" width="12.85546875" style="92" hidden="1"/>
    <col min="12285" max="12285" width="11.140625" style="92" hidden="1"/>
    <col min="12286" max="12286" width="15.140625" style="92" hidden="1"/>
    <col min="12287" max="12287" width="14.140625" style="92" hidden="1"/>
    <col min="12288" max="12288" width="13.140625" style="92" hidden="1"/>
    <col min="12289" max="12289" width="13.42578125" style="92" hidden="1"/>
    <col min="12290" max="12290" width="14.28515625" style="92" hidden="1"/>
    <col min="12291" max="12291" width="13.42578125" style="92" hidden="1"/>
    <col min="12292" max="12292" width="12.85546875" style="92" hidden="1"/>
    <col min="12293" max="12293" width="14.42578125" style="92" hidden="1"/>
    <col min="12294" max="12536" width="9.140625" style="92" hidden="1"/>
    <col min="12537" max="12537" width="9.5703125" style="92" hidden="1"/>
    <col min="12538" max="12538" width="12.42578125" style="92" hidden="1"/>
    <col min="12539" max="12539" width="12" style="92" hidden="1"/>
    <col min="12540" max="12540" width="12.85546875" style="92" hidden="1"/>
    <col min="12541" max="12541" width="11.140625" style="92" hidden="1"/>
    <col min="12542" max="12542" width="15.140625" style="92" hidden="1"/>
    <col min="12543" max="12543" width="14.140625" style="92" hidden="1"/>
    <col min="12544" max="12544" width="13.140625" style="92" hidden="1"/>
    <col min="12545" max="12545" width="13.42578125" style="92" hidden="1"/>
    <col min="12546" max="12546" width="14.28515625" style="92" hidden="1"/>
    <col min="12547" max="12547" width="13.42578125" style="92" hidden="1"/>
    <col min="12548" max="12548" width="12.85546875" style="92" hidden="1"/>
    <col min="12549" max="12549" width="14.42578125" style="92" hidden="1"/>
    <col min="12550" max="12792" width="9.140625" style="92" hidden="1"/>
    <col min="12793" max="12793" width="9.5703125" style="92" hidden="1"/>
    <col min="12794" max="12794" width="12.42578125" style="92" hidden="1"/>
    <col min="12795" max="12795" width="12" style="92" hidden="1"/>
    <col min="12796" max="12796" width="12.85546875" style="92" hidden="1"/>
    <col min="12797" max="12797" width="11.140625" style="92" hidden="1"/>
    <col min="12798" max="12798" width="15.140625" style="92" hidden="1"/>
    <col min="12799" max="12799" width="14.140625" style="92" hidden="1"/>
    <col min="12800" max="12800" width="13.140625" style="92" hidden="1"/>
    <col min="12801" max="12801" width="13.42578125" style="92" hidden="1"/>
    <col min="12802" max="12802" width="14.28515625" style="92" hidden="1"/>
    <col min="12803" max="12803" width="13.42578125" style="92" hidden="1"/>
    <col min="12804" max="12804" width="12.85546875" style="92" hidden="1"/>
    <col min="12805" max="12805" width="14.42578125" style="92" hidden="1"/>
    <col min="12806" max="13048" width="9.140625" style="92" hidden="1"/>
    <col min="13049" max="13049" width="9.5703125" style="92" hidden="1"/>
    <col min="13050" max="13050" width="12.42578125" style="92" hidden="1"/>
    <col min="13051" max="13051" width="12" style="92" hidden="1"/>
    <col min="13052" max="13052" width="12.85546875" style="92" hidden="1"/>
    <col min="13053" max="13053" width="11.140625" style="92" hidden="1"/>
    <col min="13054" max="13054" width="15.140625" style="92" hidden="1"/>
    <col min="13055" max="13055" width="14.140625" style="92" hidden="1"/>
    <col min="13056" max="13056" width="13.140625" style="92" hidden="1"/>
    <col min="13057" max="13057" width="13.42578125" style="92" hidden="1"/>
    <col min="13058" max="13058" width="14.28515625" style="92" hidden="1"/>
    <col min="13059" max="13059" width="13.42578125" style="92" hidden="1"/>
    <col min="13060" max="13060" width="12.85546875" style="92" hidden="1"/>
    <col min="13061" max="13061" width="14.42578125" style="92" hidden="1"/>
    <col min="13062" max="13304" width="9.140625" style="92" hidden="1"/>
    <col min="13305" max="13305" width="9.5703125" style="92" hidden="1"/>
    <col min="13306" max="13306" width="12.42578125" style="92" hidden="1"/>
    <col min="13307" max="13307" width="12" style="92" hidden="1"/>
    <col min="13308" max="13308" width="12.85546875" style="92" hidden="1"/>
    <col min="13309" max="13309" width="11.140625" style="92" hidden="1"/>
    <col min="13310" max="13310" width="15.140625" style="92" hidden="1"/>
    <col min="13311" max="13311" width="14.140625" style="92" hidden="1"/>
    <col min="13312" max="13312" width="13.140625" style="92" hidden="1"/>
    <col min="13313" max="13313" width="13.42578125" style="92" hidden="1"/>
    <col min="13314" max="13314" width="14.28515625" style="92" hidden="1"/>
    <col min="13315" max="13315" width="13.42578125" style="92" hidden="1"/>
    <col min="13316" max="13316" width="12.85546875" style="92" hidden="1"/>
    <col min="13317" max="13317" width="14.42578125" style="92" hidden="1"/>
    <col min="13318" max="13560" width="9.140625" style="92" hidden="1"/>
    <col min="13561" max="13561" width="9.5703125" style="92" hidden="1"/>
    <col min="13562" max="13562" width="12.42578125" style="92" hidden="1"/>
    <col min="13563" max="13563" width="12" style="92" hidden="1"/>
    <col min="13564" max="13564" width="12.85546875" style="92" hidden="1"/>
    <col min="13565" max="13565" width="11.140625" style="92" hidden="1"/>
    <col min="13566" max="13566" width="15.140625" style="92" hidden="1"/>
    <col min="13567" max="13567" width="14.140625" style="92" hidden="1"/>
    <col min="13568" max="13568" width="13.140625" style="92" hidden="1"/>
    <col min="13569" max="13569" width="13.42578125" style="92" hidden="1"/>
    <col min="13570" max="13570" width="14.28515625" style="92" hidden="1"/>
    <col min="13571" max="13571" width="13.42578125" style="92" hidden="1"/>
    <col min="13572" max="13572" width="12.85546875" style="92" hidden="1"/>
    <col min="13573" max="13573" width="14.42578125" style="92" hidden="1"/>
    <col min="13574" max="13816" width="9.140625" style="92" hidden="1"/>
    <col min="13817" max="13817" width="9.5703125" style="92" hidden="1"/>
    <col min="13818" max="13818" width="12.42578125" style="92" hidden="1"/>
    <col min="13819" max="13819" width="12" style="92" hidden="1"/>
    <col min="13820" max="13820" width="12.85546875" style="92" hidden="1"/>
    <col min="13821" max="13821" width="11.140625" style="92" hidden="1"/>
    <col min="13822" max="13822" width="15.140625" style="92" hidden="1"/>
    <col min="13823" max="13823" width="14.140625" style="92" hidden="1"/>
    <col min="13824" max="13824" width="13.140625" style="92" hidden="1"/>
    <col min="13825" max="13825" width="13.42578125" style="92" hidden="1"/>
    <col min="13826" max="13826" width="14.28515625" style="92" hidden="1"/>
    <col min="13827" max="13827" width="13.42578125" style="92" hidden="1"/>
    <col min="13828" max="13828" width="12.85546875" style="92" hidden="1"/>
    <col min="13829" max="13829" width="14.42578125" style="92" hidden="1"/>
    <col min="13830" max="14072" width="9.140625" style="92" hidden="1"/>
    <col min="14073" max="14073" width="9.5703125" style="92" hidden="1"/>
    <col min="14074" max="14074" width="12.42578125" style="92" hidden="1"/>
    <col min="14075" max="14075" width="12" style="92" hidden="1"/>
    <col min="14076" max="14076" width="12.85546875" style="92" hidden="1"/>
    <col min="14077" max="14077" width="11.140625" style="92" hidden="1"/>
    <col min="14078" max="14078" width="15.140625" style="92" hidden="1"/>
    <col min="14079" max="14079" width="14.140625" style="92" hidden="1"/>
    <col min="14080" max="14080" width="13.140625" style="92" hidden="1"/>
    <col min="14081" max="14081" width="13.42578125" style="92" hidden="1"/>
    <col min="14082" max="14082" width="14.28515625" style="92" hidden="1"/>
    <col min="14083" max="14083" width="13.42578125" style="92" hidden="1"/>
    <col min="14084" max="14084" width="12.85546875" style="92" hidden="1"/>
    <col min="14085" max="14085" width="14.42578125" style="92" hidden="1"/>
    <col min="14086" max="14328" width="9.140625" style="92" hidden="1"/>
    <col min="14329" max="14329" width="9.5703125" style="92" hidden="1"/>
    <col min="14330" max="14330" width="12.42578125" style="92" hidden="1"/>
    <col min="14331" max="14331" width="12" style="92" hidden="1"/>
    <col min="14332" max="14332" width="12.85546875" style="92" hidden="1"/>
    <col min="14333" max="14333" width="11.140625" style="92" hidden="1"/>
    <col min="14334" max="14334" width="15.140625" style="92" hidden="1"/>
    <col min="14335" max="14335" width="14.140625" style="92" hidden="1"/>
    <col min="14336" max="14336" width="13.140625" style="92" hidden="1"/>
    <col min="14337" max="14337" width="13.42578125" style="92" hidden="1"/>
    <col min="14338" max="14338" width="14.28515625" style="92" hidden="1"/>
    <col min="14339" max="14339" width="13.42578125" style="92" hidden="1"/>
    <col min="14340" max="14340" width="12.85546875" style="92" hidden="1"/>
    <col min="14341" max="14341" width="14.42578125" style="92" hidden="1"/>
    <col min="14342" max="14584" width="9.140625" style="92" hidden="1"/>
    <col min="14585" max="14585" width="9.5703125" style="92" hidden="1"/>
    <col min="14586" max="14586" width="12.42578125" style="92" hidden="1"/>
    <col min="14587" max="14587" width="12" style="92" hidden="1"/>
    <col min="14588" max="14588" width="12.85546875" style="92" hidden="1"/>
    <col min="14589" max="14589" width="11.140625" style="92" hidden="1"/>
    <col min="14590" max="14590" width="15.140625" style="92" hidden="1"/>
    <col min="14591" max="14591" width="14.140625" style="92" hidden="1"/>
    <col min="14592" max="14592" width="13.140625" style="92" hidden="1"/>
    <col min="14593" max="14593" width="13.42578125" style="92" hidden="1"/>
    <col min="14594" max="14594" width="14.28515625" style="92" hidden="1"/>
    <col min="14595" max="14595" width="13.42578125" style="92" hidden="1"/>
    <col min="14596" max="14596" width="12.85546875" style="92" hidden="1"/>
    <col min="14597" max="14597" width="14.42578125" style="92" hidden="1"/>
    <col min="14598" max="14840" width="9.140625" style="92" hidden="1"/>
    <col min="14841" max="14841" width="9.5703125" style="92" hidden="1"/>
    <col min="14842" max="14842" width="12.42578125" style="92" hidden="1"/>
    <col min="14843" max="14843" width="12" style="92" hidden="1"/>
    <col min="14844" max="14844" width="12.85546875" style="92" hidden="1"/>
    <col min="14845" max="14845" width="11.140625" style="92" hidden="1"/>
    <col min="14846" max="14846" width="15.140625" style="92" hidden="1"/>
    <col min="14847" max="14847" width="14.140625" style="92" hidden="1"/>
    <col min="14848" max="14848" width="13.140625" style="92" hidden="1"/>
    <col min="14849" max="14849" width="13.42578125" style="92" hidden="1"/>
    <col min="14850" max="14850" width="14.28515625" style="92" hidden="1"/>
    <col min="14851" max="14851" width="13.42578125" style="92" hidden="1"/>
    <col min="14852" max="14852" width="12.85546875" style="92" hidden="1"/>
    <col min="14853" max="14853" width="14.42578125" style="92" hidden="1"/>
    <col min="14854" max="15096" width="9.140625" style="92" hidden="1"/>
    <col min="15097" max="15097" width="9.5703125" style="92" hidden="1"/>
    <col min="15098" max="15098" width="12.42578125" style="92" hidden="1"/>
    <col min="15099" max="15099" width="12" style="92" hidden="1"/>
    <col min="15100" max="15100" width="12.85546875" style="92" hidden="1"/>
    <col min="15101" max="15101" width="11.140625" style="92" hidden="1"/>
    <col min="15102" max="15102" width="15.140625" style="92" hidden="1"/>
    <col min="15103" max="15103" width="14.140625" style="92" hidden="1"/>
    <col min="15104" max="15104" width="13.140625" style="92" hidden="1"/>
    <col min="15105" max="15105" width="13.42578125" style="92" hidden="1"/>
    <col min="15106" max="15106" width="14.28515625" style="92" hidden="1"/>
    <col min="15107" max="15107" width="13.42578125" style="92" hidden="1"/>
    <col min="15108" max="15108" width="12.85546875" style="92" hidden="1"/>
    <col min="15109" max="15109" width="14.42578125" style="92" hidden="1"/>
    <col min="15110" max="15352" width="9.140625" style="92" hidden="1"/>
    <col min="15353" max="15353" width="9.5703125" style="92" hidden="1"/>
    <col min="15354" max="15354" width="12.42578125" style="92" hidden="1"/>
    <col min="15355" max="15355" width="12" style="92" hidden="1"/>
    <col min="15356" max="15356" width="12.85546875" style="92" hidden="1"/>
    <col min="15357" max="15357" width="11.140625" style="92" hidden="1"/>
    <col min="15358" max="15358" width="15.140625" style="92" hidden="1"/>
    <col min="15359" max="15359" width="14.140625" style="92" hidden="1"/>
    <col min="15360" max="15360" width="13.140625" style="92" hidden="1"/>
    <col min="15361" max="15361" width="13.42578125" style="92" hidden="1"/>
    <col min="15362" max="15362" width="14.28515625" style="92" hidden="1"/>
    <col min="15363" max="15363" width="13.42578125" style="92" hidden="1"/>
    <col min="15364" max="15364" width="12.85546875" style="92" hidden="1"/>
    <col min="15365" max="15365" width="14.42578125" style="92" hidden="1"/>
    <col min="15366" max="15608" width="9.140625" style="92" hidden="1"/>
    <col min="15609" max="15609" width="9.5703125" style="92" hidden="1"/>
    <col min="15610" max="15610" width="12.42578125" style="92" hidden="1"/>
    <col min="15611" max="15611" width="12" style="92" hidden="1"/>
    <col min="15612" max="15612" width="12.85546875" style="92" hidden="1"/>
    <col min="15613" max="15613" width="11.140625" style="92" hidden="1"/>
    <col min="15614" max="15614" width="15.140625" style="92" hidden="1"/>
    <col min="15615" max="15615" width="14.140625" style="92" hidden="1"/>
    <col min="15616" max="15616" width="13.140625" style="92" hidden="1"/>
    <col min="15617" max="15617" width="13.42578125" style="92" hidden="1"/>
    <col min="15618" max="15618" width="14.28515625" style="92" hidden="1"/>
    <col min="15619" max="15619" width="13.42578125" style="92" hidden="1"/>
    <col min="15620" max="15620" width="12.85546875" style="92" hidden="1"/>
    <col min="15621" max="15621" width="14.42578125" style="92" hidden="1"/>
    <col min="15622" max="15864" width="9.140625" style="92" hidden="1"/>
    <col min="15865" max="15865" width="9.5703125" style="92" hidden="1"/>
    <col min="15866" max="15866" width="12.42578125" style="92" hidden="1"/>
    <col min="15867" max="15867" width="12" style="92" hidden="1"/>
    <col min="15868" max="15868" width="12.85546875" style="92" hidden="1"/>
    <col min="15869" max="15869" width="11.140625" style="92" hidden="1"/>
    <col min="15870" max="15870" width="15.140625" style="92" hidden="1"/>
    <col min="15871" max="15871" width="14.140625" style="92" hidden="1"/>
    <col min="15872" max="15872" width="13.140625" style="92" hidden="1"/>
    <col min="15873" max="15873" width="13.42578125" style="92" hidden="1"/>
    <col min="15874" max="15874" width="14.28515625" style="92" hidden="1"/>
    <col min="15875" max="15875" width="13.42578125" style="92" hidden="1"/>
    <col min="15876" max="15876" width="12.85546875" style="92" hidden="1"/>
    <col min="15877" max="15877" width="14.42578125" style="92" hidden="1"/>
    <col min="15878" max="16120" width="9.140625" style="92" hidden="1"/>
    <col min="16121" max="16121" width="9.5703125" style="92" hidden="1"/>
    <col min="16122" max="16122" width="12.42578125" style="92" hidden="1"/>
    <col min="16123" max="16123" width="12" style="92" hidden="1"/>
    <col min="16124" max="16124" width="12.85546875" style="92" hidden="1"/>
    <col min="16125" max="16125" width="11.140625" style="92" hidden="1"/>
    <col min="16126" max="16126" width="15.140625" style="92" hidden="1"/>
    <col min="16127" max="16127" width="14.140625" style="92" hidden="1"/>
    <col min="16128" max="16128" width="13.140625" style="92" hidden="1"/>
    <col min="16129" max="16129" width="13.42578125" style="92" hidden="1"/>
    <col min="16130" max="16130" width="14.28515625" style="92" hidden="1"/>
    <col min="16131" max="16131" width="13.42578125" style="92" hidden="1"/>
    <col min="16132" max="16132" width="12.85546875" style="92" hidden="1"/>
    <col min="16133" max="16133" width="14.42578125" style="92" hidden="1"/>
    <col min="16134" max="16384" width="9.140625" style="92" hidden="1"/>
  </cols>
  <sheetData>
    <row r="1" spans="1:6" ht="29.25" customHeight="1" x14ac:dyDescent="0.25">
      <c r="A1" s="375" t="s">
        <v>430</v>
      </c>
      <c r="B1" s="375"/>
      <c r="C1" s="375"/>
      <c r="D1" s="375"/>
      <c r="E1" s="375"/>
      <c r="F1" s="375"/>
    </row>
    <row r="2" spans="1:6" x14ac:dyDescent="0.25">
      <c r="A2" s="93">
        <v>1</v>
      </c>
      <c r="B2" s="94" t="s">
        <v>431</v>
      </c>
      <c r="C2" s="368" t="s">
        <v>485</v>
      </c>
      <c r="D2" s="368"/>
      <c r="E2" s="368"/>
      <c r="F2" s="368"/>
    </row>
    <row r="3" spans="1:6" x14ac:dyDescent="0.25">
      <c r="A3" s="93">
        <v>2</v>
      </c>
      <c r="B3" s="94" t="s">
        <v>432</v>
      </c>
      <c r="C3" s="368" t="s">
        <v>486</v>
      </c>
      <c r="D3" s="368"/>
      <c r="E3" s="368"/>
      <c r="F3" s="368"/>
    </row>
    <row r="4" spans="1:6" x14ac:dyDescent="0.25">
      <c r="A4" s="93"/>
      <c r="B4" s="95" t="s">
        <v>433</v>
      </c>
      <c r="C4" s="368" t="s">
        <v>788</v>
      </c>
      <c r="D4" s="368"/>
      <c r="E4" s="368"/>
      <c r="F4" s="368"/>
    </row>
    <row r="5" spans="1:6" ht="18.75" customHeight="1" x14ac:dyDescent="0.25">
      <c r="A5" s="96">
        <v>3</v>
      </c>
      <c r="B5" s="367" t="s">
        <v>434</v>
      </c>
      <c r="C5" s="367"/>
      <c r="D5" s="367"/>
      <c r="E5" s="367"/>
      <c r="F5" s="367"/>
    </row>
    <row r="6" spans="1:6" x14ac:dyDescent="0.25">
      <c r="A6" s="93" t="s">
        <v>298</v>
      </c>
      <c r="B6" s="97" t="s">
        <v>435</v>
      </c>
      <c r="C6" s="372" t="s">
        <v>487</v>
      </c>
      <c r="D6" s="373"/>
      <c r="E6" s="373"/>
      <c r="F6" s="374"/>
    </row>
    <row r="7" spans="1:6" x14ac:dyDescent="0.25">
      <c r="A7" s="93" t="s">
        <v>300</v>
      </c>
      <c r="B7" s="97" t="s">
        <v>436</v>
      </c>
      <c r="C7" s="368" t="s">
        <v>471</v>
      </c>
      <c r="D7" s="368"/>
      <c r="E7" s="368"/>
      <c r="F7" s="368"/>
    </row>
    <row r="8" spans="1:6" x14ac:dyDescent="0.25">
      <c r="A8" s="93" t="s">
        <v>302</v>
      </c>
      <c r="B8" s="97" t="s">
        <v>437</v>
      </c>
      <c r="C8" s="368" t="s">
        <v>488</v>
      </c>
      <c r="D8" s="368"/>
      <c r="E8" s="97" t="s">
        <v>438</v>
      </c>
      <c r="F8" s="171">
        <v>756019</v>
      </c>
    </row>
    <row r="9" spans="1:6" x14ac:dyDescent="0.25">
      <c r="A9" s="93" t="s">
        <v>304</v>
      </c>
      <c r="B9" s="97" t="s">
        <v>439</v>
      </c>
      <c r="C9" s="368" t="s">
        <v>489</v>
      </c>
      <c r="D9" s="368"/>
      <c r="E9" s="97" t="s">
        <v>440</v>
      </c>
      <c r="F9" s="171" t="s">
        <v>490</v>
      </c>
    </row>
    <row r="10" spans="1:6" x14ac:dyDescent="0.25">
      <c r="A10" s="96">
        <v>4</v>
      </c>
      <c r="B10" s="367" t="s">
        <v>441</v>
      </c>
      <c r="C10" s="367"/>
      <c r="D10" s="367"/>
      <c r="E10" s="367"/>
      <c r="F10" s="367"/>
    </row>
    <row r="11" spans="1:6" ht="37.5" x14ac:dyDescent="0.25">
      <c r="A11" s="93" t="s">
        <v>298</v>
      </c>
      <c r="B11" s="97" t="s">
        <v>442</v>
      </c>
      <c r="C11" s="368" t="s">
        <v>1573</v>
      </c>
      <c r="D11" s="368"/>
      <c r="E11" s="368"/>
      <c r="F11" s="368"/>
    </row>
    <row r="12" spans="1:6" x14ac:dyDescent="0.25">
      <c r="A12" s="93" t="s">
        <v>300</v>
      </c>
      <c r="B12" s="97" t="s">
        <v>443</v>
      </c>
      <c r="C12" s="368" t="s">
        <v>789</v>
      </c>
      <c r="D12" s="368"/>
      <c r="E12" s="368"/>
      <c r="F12" s="368"/>
    </row>
    <row r="13" spans="1:6" ht="18.75" customHeight="1" x14ac:dyDescent="0.25">
      <c r="A13" s="93" t="s">
        <v>302</v>
      </c>
      <c r="B13" s="97" t="s">
        <v>444</v>
      </c>
      <c r="C13" s="372" t="s">
        <v>487</v>
      </c>
      <c r="D13" s="373"/>
      <c r="E13" s="373"/>
      <c r="F13" s="374"/>
    </row>
    <row r="14" spans="1:6" x14ac:dyDescent="0.25">
      <c r="A14" s="93" t="s">
        <v>304</v>
      </c>
      <c r="B14" s="97" t="s">
        <v>435</v>
      </c>
      <c r="C14" s="368" t="s">
        <v>491</v>
      </c>
      <c r="D14" s="368"/>
      <c r="E14" s="97" t="s">
        <v>445</v>
      </c>
      <c r="F14" s="171" t="s">
        <v>491</v>
      </c>
    </row>
    <row r="15" spans="1:6" x14ac:dyDescent="0.25">
      <c r="A15" s="93" t="s">
        <v>305</v>
      </c>
      <c r="B15" s="97" t="s">
        <v>436</v>
      </c>
      <c r="C15" s="368" t="s">
        <v>471</v>
      </c>
      <c r="D15" s="368"/>
      <c r="E15" s="368"/>
      <c r="F15" s="368"/>
    </row>
    <row r="16" spans="1:6" x14ac:dyDescent="0.25">
      <c r="A16" s="93" t="s">
        <v>306</v>
      </c>
      <c r="B16" s="97" t="s">
        <v>437</v>
      </c>
      <c r="C16" s="368" t="s">
        <v>488</v>
      </c>
      <c r="D16" s="368"/>
      <c r="E16" s="97" t="s">
        <v>438</v>
      </c>
      <c r="F16" s="171">
        <v>756019</v>
      </c>
    </row>
    <row r="17" spans="1:6" x14ac:dyDescent="0.25">
      <c r="A17" s="93" t="s">
        <v>318</v>
      </c>
      <c r="B17" s="97" t="s">
        <v>439</v>
      </c>
      <c r="C17" s="368">
        <v>9818100677</v>
      </c>
      <c r="D17" s="368"/>
      <c r="E17" s="97" t="s">
        <v>440</v>
      </c>
      <c r="F17" s="171" t="s">
        <v>490</v>
      </c>
    </row>
    <row r="18" spans="1:6" x14ac:dyDescent="0.25">
      <c r="A18" s="96">
        <v>5</v>
      </c>
      <c r="B18" s="371" t="s">
        <v>446</v>
      </c>
      <c r="C18" s="371"/>
      <c r="D18" s="371"/>
      <c r="E18" s="371"/>
      <c r="F18" s="371"/>
    </row>
    <row r="19" spans="1:6" ht="37.5" x14ac:dyDescent="0.25">
      <c r="A19" s="93" t="s">
        <v>298</v>
      </c>
      <c r="B19" s="97" t="s">
        <v>447</v>
      </c>
      <c r="C19" s="368" t="s">
        <v>1574</v>
      </c>
      <c r="D19" s="368"/>
      <c r="E19" s="368"/>
      <c r="F19" s="368"/>
    </row>
    <row r="20" spans="1:6" x14ac:dyDescent="0.25">
      <c r="A20" s="93" t="s">
        <v>300</v>
      </c>
      <c r="B20" s="97" t="s">
        <v>443</v>
      </c>
      <c r="C20" s="368" t="s">
        <v>891</v>
      </c>
      <c r="D20" s="368"/>
      <c r="E20" s="368"/>
      <c r="F20" s="368"/>
    </row>
    <row r="21" spans="1:6" x14ac:dyDescent="0.25">
      <c r="A21" s="93" t="s">
        <v>302</v>
      </c>
      <c r="B21" s="97" t="s">
        <v>444</v>
      </c>
      <c r="C21" s="368" t="s">
        <v>471</v>
      </c>
      <c r="D21" s="368"/>
      <c r="E21" s="368"/>
      <c r="F21" s="368"/>
    </row>
    <row r="22" spans="1:6" x14ac:dyDescent="0.25">
      <c r="A22" s="93" t="s">
        <v>304</v>
      </c>
      <c r="B22" s="97" t="s">
        <v>435</v>
      </c>
      <c r="C22" s="368" t="s">
        <v>491</v>
      </c>
      <c r="D22" s="368"/>
      <c r="E22" s="97" t="s">
        <v>445</v>
      </c>
      <c r="F22" s="171" t="s">
        <v>491</v>
      </c>
    </row>
    <row r="23" spans="1:6" x14ac:dyDescent="0.25">
      <c r="A23" s="93" t="s">
        <v>305</v>
      </c>
      <c r="B23" s="97" t="s">
        <v>436</v>
      </c>
      <c r="C23" s="368" t="s">
        <v>471</v>
      </c>
      <c r="D23" s="368"/>
      <c r="E23" s="368"/>
      <c r="F23" s="368"/>
    </row>
    <row r="24" spans="1:6" x14ac:dyDescent="0.25">
      <c r="A24" s="93" t="s">
        <v>306</v>
      </c>
      <c r="B24" s="97" t="s">
        <v>437</v>
      </c>
      <c r="C24" s="368" t="s">
        <v>492</v>
      </c>
      <c r="D24" s="368"/>
      <c r="E24" s="97" t="s">
        <v>438</v>
      </c>
      <c r="F24" s="171">
        <v>756019</v>
      </c>
    </row>
    <row r="25" spans="1:6" x14ac:dyDescent="0.25">
      <c r="A25" s="93" t="s">
        <v>318</v>
      </c>
      <c r="B25" s="97" t="s">
        <v>439</v>
      </c>
      <c r="C25" s="368">
        <v>9223548427</v>
      </c>
      <c r="D25" s="368"/>
      <c r="E25" s="97" t="s">
        <v>440</v>
      </c>
      <c r="F25" s="230" t="s">
        <v>496</v>
      </c>
    </row>
    <row r="26" spans="1:6" x14ac:dyDescent="0.25">
      <c r="A26" s="96">
        <v>6</v>
      </c>
      <c r="B26" s="367" t="s">
        <v>448</v>
      </c>
      <c r="C26" s="367"/>
      <c r="D26" s="367"/>
      <c r="E26" s="367"/>
      <c r="F26" s="367"/>
    </row>
    <row r="27" spans="1:6" x14ac:dyDescent="0.25">
      <c r="A27" s="93" t="s">
        <v>298</v>
      </c>
      <c r="B27" s="97" t="s">
        <v>449</v>
      </c>
      <c r="C27" s="368" t="s">
        <v>1531</v>
      </c>
      <c r="D27" s="368"/>
      <c r="E27" s="368"/>
      <c r="F27" s="368"/>
    </row>
    <row r="28" spans="1:6" x14ac:dyDescent="0.25">
      <c r="A28" s="93" t="s">
        <v>300</v>
      </c>
      <c r="B28" s="97" t="s">
        <v>443</v>
      </c>
      <c r="C28" s="369" t="s">
        <v>1575</v>
      </c>
      <c r="D28" s="370"/>
      <c r="E28" s="97" t="s">
        <v>450</v>
      </c>
      <c r="F28" s="171" t="s">
        <v>929</v>
      </c>
    </row>
    <row r="29" spans="1:6" x14ac:dyDescent="0.25">
      <c r="A29" s="93" t="s">
        <v>302</v>
      </c>
      <c r="B29" s="97" t="s">
        <v>451</v>
      </c>
      <c r="C29" s="368" t="s">
        <v>496</v>
      </c>
      <c r="D29" s="368"/>
      <c r="E29" s="368"/>
      <c r="F29" s="368"/>
    </row>
    <row r="30" spans="1:6" x14ac:dyDescent="0.25">
      <c r="A30" s="93" t="s">
        <v>304</v>
      </c>
      <c r="B30" s="97" t="s">
        <v>439</v>
      </c>
      <c r="C30" s="368">
        <v>9831196234</v>
      </c>
      <c r="D30" s="368"/>
      <c r="E30" s="97" t="s">
        <v>440</v>
      </c>
      <c r="F30" s="227" t="s">
        <v>496</v>
      </c>
    </row>
    <row r="31" spans="1:6" x14ac:dyDescent="0.25">
      <c r="A31" s="93" t="s">
        <v>305</v>
      </c>
      <c r="B31" s="97" t="s">
        <v>452</v>
      </c>
      <c r="C31" s="171">
        <v>9831196234</v>
      </c>
      <c r="D31" s="97" t="s">
        <v>453</v>
      </c>
      <c r="E31" s="365" t="s">
        <v>1530</v>
      </c>
      <c r="F31" s="366"/>
    </row>
    <row r="32" spans="1:6" x14ac:dyDescent="0.25">
      <c r="A32" s="96">
        <v>7</v>
      </c>
      <c r="B32" s="367" t="s">
        <v>454</v>
      </c>
      <c r="C32" s="367"/>
      <c r="D32" s="367"/>
      <c r="E32" s="367"/>
      <c r="F32" s="367"/>
    </row>
    <row r="33" spans="1:8" ht="56.25" x14ac:dyDescent="0.25">
      <c r="A33" s="93"/>
      <c r="B33" s="97" t="s">
        <v>455</v>
      </c>
      <c r="C33" s="368" t="s">
        <v>1666</v>
      </c>
      <c r="D33" s="368"/>
      <c r="E33" s="368"/>
      <c r="F33" s="368"/>
    </row>
    <row r="34" spans="1:8" hidden="1" x14ac:dyDescent="0.2">
      <c r="A34" s="98"/>
      <c r="B34" s="90"/>
      <c r="C34" s="99"/>
      <c r="D34" s="100"/>
      <c r="E34" s="100"/>
      <c r="F34" s="101"/>
      <c r="G34" s="102"/>
      <c r="H34" s="102"/>
    </row>
    <row r="35" spans="1:8" hidden="1" x14ac:dyDescent="0.2">
      <c r="A35" s="98"/>
      <c r="B35" s="90"/>
      <c r="C35" s="99"/>
      <c r="D35" s="100"/>
      <c r="E35" s="100"/>
      <c r="F35" s="101"/>
      <c r="G35" s="102"/>
      <c r="H35" s="102"/>
    </row>
    <row r="36" spans="1:8" hidden="1" x14ac:dyDescent="0.2">
      <c r="A36" s="98"/>
      <c r="B36" s="90"/>
      <c r="C36" s="99"/>
      <c r="D36" s="100"/>
      <c r="E36" s="100"/>
      <c r="F36" s="101"/>
      <c r="G36" s="102"/>
      <c r="H36" s="102"/>
    </row>
    <row r="37" spans="1:8" hidden="1" x14ac:dyDescent="0.2">
      <c r="A37" s="98"/>
      <c r="B37" s="90"/>
      <c r="C37" s="99"/>
      <c r="D37" s="100"/>
      <c r="E37" s="100"/>
      <c r="F37" s="101"/>
      <c r="G37" s="102"/>
      <c r="H37" s="102"/>
    </row>
    <row r="38" spans="1:8" hidden="1" x14ac:dyDescent="0.25">
      <c r="A38" s="363"/>
      <c r="B38" s="363"/>
      <c r="C38" s="99"/>
      <c r="D38" s="363"/>
      <c r="E38" s="363"/>
      <c r="F38" s="104"/>
    </row>
    <row r="39" spans="1:8" hidden="1" x14ac:dyDescent="0.2">
      <c r="A39" s="363"/>
      <c r="B39" s="363"/>
      <c r="C39" s="99"/>
      <c r="D39" s="105"/>
      <c r="E39" s="106"/>
      <c r="F39" s="104"/>
    </row>
    <row r="40" spans="1:8" hidden="1" x14ac:dyDescent="0.2">
      <c r="A40" s="363"/>
      <c r="B40" s="363"/>
      <c r="C40" s="90"/>
      <c r="D40" s="364"/>
      <c r="E40" s="364"/>
      <c r="F40" s="364"/>
    </row>
    <row r="41" spans="1:8" hidden="1" x14ac:dyDescent="0.2">
      <c r="A41" s="363"/>
      <c r="B41" s="363"/>
      <c r="C41" s="90"/>
      <c r="D41" s="107"/>
      <c r="E41" s="106"/>
      <c r="F41" s="104"/>
    </row>
    <row r="42" spans="1:8" hidden="1" x14ac:dyDescent="0.2">
      <c r="A42" s="108"/>
      <c r="B42" s="106"/>
      <c r="C42" s="106"/>
      <c r="D42" s="109"/>
      <c r="E42" s="106"/>
      <c r="F42" s="104"/>
    </row>
    <row r="43" spans="1:8" hidden="1" x14ac:dyDescent="0.2">
      <c r="A43" s="100"/>
      <c r="B43" s="106"/>
      <c r="C43" s="106"/>
      <c r="D43" s="110"/>
      <c r="E43" s="106"/>
      <c r="F43" s="102"/>
    </row>
    <row r="44" spans="1:8" hidden="1" x14ac:dyDescent="0.25">
      <c r="A44" s="111"/>
      <c r="B44" s="112"/>
      <c r="C44" s="102"/>
      <c r="D44" s="104"/>
      <c r="E44" s="102"/>
      <c r="F44" s="102"/>
    </row>
  </sheetData>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hyperlinks>
    <hyperlink ref="E31" r:id="rId1"/>
  </hyperlinks>
  <pageMargins left="0.49"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
  <sheetViews>
    <sheetView zoomScaleNormal="100" workbookViewId="0">
      <selection sqref="A1:D1"/>
    </sheetView>
  </sheetViews>
  <sheetFormatPr defaultColWidth="0" defaultRowHeight="14.25" customHeight="1" zeroHeight="1" x14ac:dyDescent="0.2"/>
  <cols>
    <col min="1" max="1" width="5" style="77" customWidth="1"/>
    <col min="2" max="2" width="56.140625" style="77" customWidth="1"/>
    <col min="3" max="3" width="11.85546875" style="77" customWidth="1"/>
    <col min="4" max="4" width="23.5703125" style="77" customWidth="1"/>
    <col min="5" max="16384" width="9.140625" style="77" hidden="1"/>
  </cols>
  <sheetData>
    <row r="1" spans="1:6" s="74" customFormat="1" ht="15" x14ac:dyDescent="0.2">
      <c r="A1" s="378" t="s">
        <v>412</v>
      </c>
      <c r="B1" s="378"/>
      <c r="C1" s="378"/>
      <c r="D1" s="378"/>
    </row>
    <row r="2" spans="1:6" ht="42.75" x14ac:dyDescent="0.2">
      <c r="A2" s="75">
        <v>1</v>
      </c>
      <c r="B2" s="76" t="s">
        <v>413</v>
      </c>
      <c r="C2" s="379" t="str">
        <f>'General Information'!C33:F33</f>
        <v>1st April, 2024 - 30th June, 2024</v>
      </c>
      <c r="D2" s="379"/>
    </row>
    <row r="3" spans="1:6" s="79" customFormat="1" ht="15" x14ac:dyDescent="0.25">
      <c r="A3" s="78">
        <v>2</v>
      </c>
      <c r="B3" s="380" t="s">
        <v>414</v>
      </c>
      <c r="C3" s="381"/>
      <c r="D3" s="381"/>
    </row>
    <row r="4" spans="1:6" s="79" customFormat="1" ht="15" x14ac:dyDescent="0.25">
      <c r="A4" s="78" t="s">
        <v>415</v>
      </c>
      <c r="B4" s="80" t="s">
        <v>416</v>
      </c>
      <c r="C4" s="80"/>
      <c r="D4" s="80"/>
    </row>
    <row r="5" spans="1:6" ht="28.5" x14ac:dyDescent="0.2">
      <c r="A5" s="81" t="s">
        <v>417</v>
      </c>
      <c r="B5" s="82" t="s">
        <v>418</v>
      </c>
      <c r="C5" s="82" t="s">
        <v>419</v>
      </c>
      <c r="D5" s="83">
        <f>'Form-Input Energy'!H4</f>
        <v>2486.1518390000001</v>
      </c>
    </row>
    <row r="6" spans="1:6" ht="28.5" x14ac:dyDescent="0.2">
      <c r="A6" s="81" t="s">
        <v>420</v>
      </c>
      <c r="B6" s="82" t="s">
        <v>421</v>
      </c>
      <c r="C6" s="82" t="s">
        <v>419</v>
      </c>
      <c r="D6" s="83">
        <f>'Division Wise Losses'!N672</f>
        <v>2142.3910000000001</v>
      </c>
    </row>
    <row r="7" spans="1:6" ht="28.5" x14ac:dyDescent="0.2">
      <c r="A7" s="81" t="s">
        <v>422</v>
      </c>
      <c r="B7" s="82" t="s">
        <v>423</v>
      </c>
      <c r="C7" s="82" t="s">
        <v>419</v>
      </c>
      <c r="D7" s="83">
        <f>'Division Wise Losses'!Q672</f>
        <v>1813.7549999999997</v>
      </c>
    </row>
    <row r="8" spans="1:6" x14ac:dyDescent="0.2">
      <c r="A8" s="382" t="s">
        <v>424</v>
      </c>
      <c r="B8" s="384" t="s">
        <v>425</v>
      </c>
      <c r="C8" s="82" t="s">
        <v>419</v>
      </c>
      <c r="D8" s="83">
        <f>'Division Wise Losses'!S672</f>
        <v>328.63600000000008</v>
      </c>
    </row>
    <row r="9" spans="1:6" x14ac:dyDescent="0.2">
      <c r="A9" s="383"/>
      <c r="B9" s="385"/>
      <c r="C9" s="84" t="s">
        <v>426</v>
      </c>
      <c r="D9" s="85">
        <f>'Division Wise Losses'!T672</f>
        <v>0.15339683559163572</v>
      </c>
    </row>
    <row r="10" spans="1:6" ht="15" x14ac:dyDescent="0.2">
      <c r="A10" s="75"/>
      <c r="B10" s="82" t="s">
        <v>278</v>
      </c>
      <c r="C10" s="84" t="s">
        <v>426</v>
      </c>
      <c r="D10" s="85">
        <f>'Division Wise Losses'!W672</f>
        <v>0.93995414215967599</v>
      </c>
    </row>
    <row r="11" spans="1:6" ht="15" x14ac:dyDescent="0.2">
      <c r="A11" s="75" t="s">
        <v>427</v>
      </c>
      <c r="B11" s="82" t="s">
        <v>428</v>
      </c>
      <c r="C11" s="84" t="s">
        <v>426</v>
      </c>
      <c r="D11" s="85">
        <f>'Division Wise Losses'!X672</f>
        <v>0.2042318488488688</v>
      </c>
    </row>
    <row r="12" spans="1:6" x14ac:dyDescent="0.2">
      <c r="A12" s="376" t="s">
        <v>244</v>
      </c>
      <c r="B12" s="376"/>
      <c r="C12" s="376"/>
      <c r="D12" s="376"/>
    </row>
    <row r="13" spans="1:6" x14ac:dyDescent="0.2">
      <c r="A13" s="376"/>
      <c r="B13" s="376"/>
      <c r="C13" s="376"/>
      <c r="D13" s="376"/>
    </row>
    <row r="14" spans="1:6" s="86" customFormat="1" ht="16.5" x14ac:dyDescent="0.25">
      <c r="A14" s="377"/>
      <c r="B14" s="377"/>
      <c r="C14" s="377"/>
      <c r="D14" s="377"/>
    </row>
    <row r="15" spans="1:6" s="86" customFormat="1" ht="16.5" x14ac:dyDescent="0.25">
      <c r="A15" s="60" t="s">
        <v>245</v>
      </c>
      <c r="B15" s="61"/>
      <c r="C15" s="61"/>
      <c r="D15" s="61"/>
    </row>
    <row r="16" spans="1:6" s="86" customFormat="1" ht="16.5" x14ac:dyDescent="0.3">
      <c r="A16" s="62"/>
      <c r="B16" s="63"/>
      <c r="C16" s="87" t="s">
        <v>246</v>
      </c>
      <c r="E16" s="88"/>
      <c r="F16" s="88"/>
    </row>
    <row r="17" spans="1:7" s="86" customFormat="1" ht="16.5" x14ac:dyDescent="0.3">
      <c r="A17" s="62"/>
      <c r="B17" s="63"/>
      <c r="C17" s="60" t="s">
        <v>429</v>
      </c>
      <c r="D17" s="89"/>
      <c r="F17" s="88"/>
      <c r="G17" s="88"/>
    </row>
    <row r="18" spans="1:7" s="86" customFormat="1" ht="16.5" x14ac:dyDescent="0.3">
      <c r="A18" s="87" t="s">
        <v>248</v>
      </c>
      <c r="B18" s="90"/>
      <c r="C18" s="60" t="s">
        <v>249</v>
      </c>
      <c r="D18" s="89"/>
      <c r="E18" s="88"/>
      <c r="G18" s="88"/>
    </row>
    <row r="19" spans="1:7" s="86" customFormat="1" ht="16.5" x14ac:dyDescent="0.3">
      <c r="A19" s="60" t="s">
        <v>250</v>
      </c>
      <c r="B19" s="90"/>
      <c r="C19" s="64"/>
      <c r="D19" s="91"/>
      <c r="F19" s="88"/>
      <c r="G19" s="88"/>
    </row>
    <row r="20" spans="1:7" s="86" customFormat="1" ht="16.5" x14ac:dyDescent="0.3">
      <c r="A20" s="60" t="s">
        <v>251</v>
      </c>
      <c r="B20" s="90"/>
      <c r="C20" s="63"/>
      <c r="D20" s="63"/>
      <c r="E20" s="88"/>
      <c r="F20" s="88"/>
      <c r="G20" s="88"/>
    </row>
    <row r="21" spans="1:7" s="86" customFormat="1" ht="35.1" customHeight="1" x14ac:dyDescent="0.3">
      <c r="A21" s="60"/>
      <c r="B21" s="63"/>
      <c r="C21" s="63"/>
      <c r="D21" s="63"/>
      <c r="E21" s="88"/>
      <c r="F21" s="88"/>
      <c r="G21" s="88"/>
    </row>
    <row r="22" spans="1:7" s="86" customFormat="1" ht="35.1" customHeight="1" x14ac:dyDescent="0.3">
      <c r="A22" s="65"/>
      <c r="B22" s="66"/>
      <c r="C22" s="66"/>
      <c r="D22" s="91"/>
      <c r="E22" s="88"/>
      <c r="F22" s="88"/>
      <c r="G22" s="88"/>
    </row>
    <row r="23" spans="1:7" s="86" customFormat="1" ht="16.5" x14ac:dyDescent="0.3">
      <c r="A23" s="60" t="s">
        <v>252</v>
      </c>
      <c r="B23" s="66"/>
      <c r="C23" s="66"/>
      <c r="D23" s="66"/>
      <c r="E23" s="88"/>
      <c r="F23" s="88"/>
      <c r="G23" s="88"/>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5118110236220472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zoomScale="90" zoomScaleNormal="90" zoomScaleSheetLayoutView="85" workbookViewId="0">
      <selection activeCell="F20" sqref="F20"/>
    </sheetView>
  </sheetViews>
  <sheetFormatPr defaultColWidth="0" defaultRowHeight="15.75" customHeight="1" x14ac:dyDescent="0.25"/>
  <cols>
    <col min="1" max="1" width="6.7109375" style="122" customWidth="1"/>
    <col min="2" max="2" width="41.85546875" style="122" customWidth="1"/>
    <col min="3" max="3" width="50" style="122" bestFit="1" customWidth="1"/>
    <col min="4" max="4" width="20.140625" style="122" customWidth="1"/>
    <col min="5" max="5" width="33.42578125" style="122" customWidth="1"/>
    <col min="6" max="6" width="21.5703125" style="122" customWidth="1"/>
    <col min="7" max="7" width="9.140625" style="122" hidden="1" customWidth="1"/>
    <col min="8" max="24" width="0" style="122" hidden="1" customWidth="1"/>
    <col min="25" max="16384" width="9.140625" style="122" hidden="1"/>
  </cols>
  <sheetData>
    <row r="1" spans="1:6" ht="21" x14ac:dyDescent="0.35">
      <c r="A1" s="405" t="s">
        <v>295</v>
      </c>
      <c r="B1" s="405"/>
      <c r="C1" s="405"/>
      <c r="D1" s="405"/>
      <c r="E1" s="405"/>
      <c r="F1" s="405"/>
    </row>
    <row r="2" spans="1:6" ht="31.5" x14ac:dyDescent="0.25">
      <c r="A2" s="123">
        <v>1</v>
      </c>
      <c r="B2" s="124" t="s">
        <v>43</v>
      </c>
      <c r="C2" s="123" t="s">
        <v>20</v>
      </c>
      <c r="D2" s="225" t="s">
        <v>296</v>
      </c>
      <c r="E2" s="123" t="s">
        <v>297</v>
      </c>
      <c r="F2" s="316" t="s">
        <v>18</v>
      </c>
    </row>
    <row r="3" spans="1:6" x14ac:dyDescent="0.25">
      <c r="A3" s="68" t="s">
        <v>298</v>
      </c>
      <c r="B3" s="125" t="s">
        <v>299</v>
      </c>
      <c r="C3" s="68">
        <v>5</v>
      </c>
      <c r="D3" s="68"/>
      <c r="E3" s="68"/>
      <c r="F3" s="71" t="s">
        <v>787</v>
      </c>
    </row>
    <row r="4" spans="1:6" x14ac:dyDescent="0.25">
      <c r="A4" s="71" t="s">
        <v>300</v>
      </c>
      <c r="B4" s="125" t="s">
        <v>301</v>
      </c>
      <c r="C4" s="68">
        <v>16</v>
      </c>
      <c r="D4" s="68"/>
      <c r="E4" s="71"/>
      <c r="F4" s="71" t="s">
        <v>787</v>
      </c>
    </row>
    <row r="5" spans="1:6" x14ac:dyDescent="0.25">
      <c r="A5" s="71" t="s">
        <v>302</v>
      </c>
      <c r="B5" s="125" t="s">
        <v>303</v>
      </c>
      <c r="C5" s="68">
        <v>50</v>
      </c>
      <c r="D5" s="68"/>
      <c r="E5" s="71"/>
      <c r="F5" s="71" t="s">
        <v>787</v>
      </c>
    </row>
    <row r="6" spans="1:6" x14ac:dyDescent="0.25">
      <c r="A6" s="71" t="s">
        <v>305</v>
      </c>
      <c r="B6" s="125" t="s">
        <v>468</v>
      </c>
      <c r="C6" s="67" t="s">
        <v>1679</v>
      </c>
      <c r="D6" s="67"/>
      <c r="E6" s="71"/>
      <c r="F6" s="71" t="s">
        <v>787</v>
      </c>
    </row>
    <row r="7" spans="1:6" x14ac:dyDescent="0.25">
      <c r="A7" s="71" t="s">
        <v>306</v>
      </c>
      <c r="B7" s="125" t="s">
        <v>469</v>
      </c>
      <c r="C7" s="67">
        <f>SUM(C20:F20)</f>
        <v>78498</v>
      </c>
      <c r="D7" s="67"/>
      <c r="E7" s="71"/>
      <c r="F7" s="71" t="s">
        <v>787</v>
      </c>
    </row>
    <row r="8" spans="1:6" x14ac:dyDescent="0.25">
      <c r="A8" s="71" t="s">
        <v>318</v>
      </c>
      <c r="B8" s="125" t="s">
        <v>307</v>
      </c>
      <c r="C8" s="67">
        <f>SUM(C16:F16)</f>
        <v>1973719</v>
      </c>
      <c r="D8" s="71"/>
      <c r="E8" s="71"/>
      <c r="F8" s="71" t="s">
        <v>787</v>
      </c>
    </row>
    <row r="9" spans="1:6" s="127" customFormat="1" x14ac:dyDescent="0.25">
      <c r="A9" s="123">
        <v>2</v>
      </c>
      <c r="B9" s="126" t="s">
        <v>43</v>
      </c>
      <c r="C9" s="123" t="s">
        <v>308</v>
      </c>
      <c r="D9" s="123" t="s">
        <v>309</v>
      </c>
      <c r="E9" s="123" t="s">
        <v>524</v>
      </c>
      <c r="F9" s="123" t="s">
        <v>310</v>
      </c>
    </row>
    <row r="10" spans="1:6" ht="31.5" x14ac:dyDescent="0.25">
      <c r="A10" s="68" t="s">
        <v>311</v>
      </c>
      <c r="B10" s="125" t="s">
        <v>312</v>
      </c>
      <c r="C10" s="333">
        <v>42</v>
      </c>
      <c r="D10" s="333">
        <v>173</v>
      </c>
      <c r="E10" s="333">
        <v>1585</v>
      </c>
      <c r="F10" s="333">
        <v>1841005</v>
      </c>
    </row>
    <row r="11" spans="1:6" x14ac:dyDescent="0.25">
      <c r="A11" s="68" t="s">
        <v>300</v>
      </c>
      <c r="B11" s="125" t="s">
        <v>313</v>
      </c>
      <c r="C11" s="333" t="s">
        <v>800</v>
      </c>
      <c r="D11" s="333">
        <v>25</v>
      </c>
      <c r="E11" s="333">
        <v>2515</v>
      </c>
      <c r="F11" s="333">
        <v>120212</v>
      </c>
    </row>
    <row r="12" spans="1:6" ht="31.5" x14ac:dyDescent="0.25">
      <c r="A12" s="68" t="s">
        <v>302</v>
      </c>
      <c r="B12" s="125" t="s">
        <v>314</v>
      </c>
      <c r="C12" s="333" t="s">
        <v>800</v>
      </c>
      <c r="D12" s="333" t="s">
        <v>800</v>
      </c>
      <c r="E12" s="333" t="s">
        <v>800</v>
      </c>
      <c r="F12" s="333">
        <v>6231</v>
      </c>
    </row>
    <row r="13" spans="1:6" x14ac:dyDescent="0.25">
      <c r="A13" s="68" t="s">
        <v>304</v>
      </c>
      <c r="B13" s="125" t="s">
        <v>315</v>
      </c>
      <c r="C13" s="333">
        <v>41</v>
      </c>
      <c r="D13" s="333">
        <v>172</v>
      </c>
      <c r="E13" s="333">
        <v>344</v>
      </c>
      <c r="F13" s="333">
        <v>338</v>
      </c>
    </row>
    <row r="14" spans="1:6" ht="31.5" x14ac:dyDescent="0.25">
      <c r="A14" s="68" t="s">
        <v>305</v>
      </c>
      <c r="B14" s="125" t="s">
        <v>316</v>
      </c>
      <c r="C14" s="333" t="s">
        <v>800</v>
      </c>
      <c r="D14" s="333" t="s">
        <v>800</v>
      </c>
      <c r="E14" s="333" t="s">
        <v>800</v>
      </c>
      <c r="F14" s="333" t="s">
        <v>800</v>
      </c>
    </row>
    <row r="15" spans="1:6" ht="16.5" thickBot="1" x14ac:dyDescent="0.3">
      <c r="A15" s="128" t="s">
        <v>306</v>
      </c>
      <c r="B15" s="129" t="s">
        <v>317</v>
      </c>
      <c r="C15" s="333" t="s">
        <v>800</v>
      </c>
      <c r="D15" s="333" t="s">
        <v>800</v>
      </c>
      <c r="E15" s="223" t="s">
        <v>800</v>
      </c>
      <c r="F15" s="223">
        <v>1249</v>
      </c>
    </row>
    <row r="16" spans="1:6" s="203" customFormat="1" ht="16.5" thickBot="1" x14ac:dyDescent="0.3">
      <c r="A16" s="201" t="s">
        <v>318</v>
      </c>
      <c r="B16" s="130" t="s">
        <v>319</v>
      </c>
      <c r="C16" s="224">
        <f>C10</f>
        <v>42</v>
      </c>
      <c r="D16" s="224">
        <f>D10+D11</f>
        <v>198</v>
      </c>
      <c r="E16" s="224">
        <f t="shared" ref="E16:F16" si="0">SUM(E10:E15)</f>
        <v>4444</v>
      </c>
      <c r="F16" s="224">
        <f t="shared" si="0"/>
        <v>1969035</v>
      </c>
    </row>
    <row r="17" spans="1:6" ht="31.5" x14ac:dyDescent="0.25">
      <c r="A17" s="131" t="s">
        <v>320</v>
      </c>
      <c r="B17" s="132" t="s">
        <v>321</v>
      </c>
      <c r="C17" s="199" t="s">
        <v>800</v>
      </c>
      <c r="D17" s="199" t="s">
        <v>800</v>
      </c>
      <c r="E17" s="199" t="s">
        <v>800</v>
      </c>
      <c r="F17" s="223" t="s">
        <v>800</v>
      </c>
    </row>
    <row r="18" spans="1:6" ht="16.5" customHeight="1" x14ac:dyDescent="0.25">
      <c r="A18" s="128" t="s">
        <v>300</v>
      </c>
      <c r="B18" s="129" t="s">
        <v>322</v>
      </c>
      <c r="C18" s="199" t="s">
        <v>800</v>
      </c>
      <c r="D18" s="199" t="s">
        <v>800</v>
      </c>
      <c r="E18" s="199" t="s">
        <v>800</v>
      </c>
      <c r="F18" s="223">
        <v>8329</v>
      </c>
    </row>
    <row r="19" spans="1:6" ht="16.5" thickBot="1" x14ac:dyDescent="0.3">
      <c r="A19" s="128" t="s">
        <v>302</v>
      </c>
      <c r="B19" s="129" t="s">
        <v>323</v>
      </c>
      <c r="C19" s="199" t="s">
        <v>800</v>
      </c>
      <c r="D19" s="199" t="s">
        <v>800</v>
      </c>
      <c r="E19" s="199" t="s">
        <v>800</v>
      </c>
      <c r="F19" s="223">
        <v>70119</v>
      </c>
    </row>
    <row r="20" spans="1:6" s="203" customFormat="1" ht="16.5" thickBot="1" x14ac:dyDescent="0.3">
      <c r="A20" s="201" t="s">
        <v>304</v>
      </c>
      <c r="B20" s="130" t="s">
        <v>324</v>
      </c>
      <c r="C20" s="224" t="s">
        <v>800</v>
      </c>
      <c r="D20" s="224" t="s">
        <v>800</v>
      </c>
      <c r="E20" s="224" t="s">
        <v>800</v>
      </c>
      <c r="F20" s="224">
        <v>78498</v>
      </c>
    </row>
    <row r="21" spans="1:6" x14ac:dyDescent="0.25">
      <c r="A21" s="131" t="s">
        <v>325</v>
      </c>
      <c r="B21" s="132" t="s">
        <v>326</v>
      </c>
      <c r="C21" s="200" t="s">
        <v>800</v>
      </c>
      <c r="D21" s="200">
        <v>123</v>
      </c>
      <c r="E21" s="200">
        <v>853</v>
      </c>
      <c r="F21" s="223" t="s">
        <v>800</v>
      </c>
    </row>
    <row r="22" spans="1:6" ht="31.5" x14ac:dyDescent="0.25">
      <c r="A22" s="68" t="s">
        <v>300</v>
      </c>
      <c r="B22" s="125" t="s">
        <v>327</v>
      </c>
      <c r="C22" s="198" t="s">
        <v>800</v>
      </c>
      <c r="D22" s="198">
        <v>123</v>
      </c>
      <c r="E22" s="198">
        <v>853</v>
      </c>
      <c r="F22" s="223">
        <v>8329</v>
      </c>
    </row>
    <row r="23" spans="1:6" ht="16.5" thickBot="1" x14ac:dyDescent="0.3">
      <c r="A23" s="128" t="s">
        <v>302</v>
      </c>
      <c r="B23" s="133" t="s">
        <v>328</v>
      </c>
      <c r="C23" s="199" t="s">
        <v>800</v>
      </c>
      <c r="D23" s="199" t="s">
        <v>800</v>
      </c>
      <c r="E23" s="199" t="s">
        <v>800</v>
      </c>
      <c r="F23" s="223">
        <v>70119</v>
      </c>
    </row>
    <row r="24" spans="1:6" s="203" customFormat="1" ht="16.5" thickBot="1" x14ac:dyDescent="0.3">
      <c r="A24" s="201" t="s">
        <v>304</v>
      </c>
      <c r="B24" s="130" t="s">
        <v>329</v>
      </c>
      <c r="C24" s="202" t="s">
        <v>800</v>
      </c>
      <c r="D24" s="202">
        <v>123</v>
      </c>
      <c r="E24" s="202">
        <v>853</v>
      </c>
      <c r="F24" s="224">
        <v>78498</v>
      </c>
    </row>
    <row r="25" spans="1:6" x14ac:dyDescent="0.25">
      <c r="A25" s="131" t="s">
        <v>330</v>
      </c>
      <c r="B25" s="132" t="s">
        <v>331</v>
      </c>
      <c r="C25" s="228" t="s">
        <v>800</v>
      </c>
      <c r="D25" s="229">
        <v>3229.5360000000001</v>
      </c>
      <c r="E25" s="229">
        <v>41275.774369999992</v>
      </c>
      <c r="F25" s="229">
        <v>68260.479899999991</v>
      </c>
    </row>
    <row r="26" spans="1:6" x14ac:dyDescent="0.25">
      <c r="A26" s="68" t="s">
        <v>332</v>
      </c>
      <c r="B26" s="125" t="s">
        <v>83</v>
      </c>
      <c r="C26" s="228" t="s">
        <v>800</v>
      </c>
      <c r="D26" s="228" t="s">
        <v>800</v>
      </c>
      <c r="E26" s="228" t="s">
        <v>800</v>
      </c>
      <c r="F26" s="341">
        <v>47339.849800000004</v>
      </c>
    </row>
    <row r="27" spans="1:6" x14ac:dyDescent="0.25">
      <c r="A27" s="68" t="s">
        <v>333</v>
      </c>
      <c r="B27" s="125" t="s">
        <v>85</v>
      </c>
      <c r="C27" s="228" t="s">
        <v>800</v>
      </c>
      <c r="D27" s="406">
        <v>401</v>
      </c>
      <c r="E27" s="407"/>
      <c r="F27" s="228" t="s">
        <v>800</v>
      </c>
    </row>
    <row r="28" spans="1:6" ht="31.5" x14ac:dyDescent="0.25">
      <c r="A28" s="123">
        <v>3</v>
      </c>
      <c r="B28" s="126" t="s">
        <v>411</v>
      </c>
      <c r="C28" s="123" t="s">
        <v>335</v>
      </c>
      <c r="D28" s="123" t="s">
        <v>336</v>
      </c>
      <c r="E28" s="123" t="s">
        <v>337</v>
      </c>
      <c r="F28" s="123" t="s">
        <v>18</v>
      </c>
    </row>
    <row r="29" spans="1:6" ht="31.5" x14ac:dyDescent="0.25">
      <c r="A29" s="397" t="s">
        <v>298</v>
      </c>
      <c r="B29" s="398" t="s">
        <v>308</v>
      </c>
      <c r="C29" s="134" t="s">
        <v>338</v>
      </c>
      <c r="D29" s="137"/>
      <c r="E29" s="135" t="s">
        <v>339</v>
      </c>
      <c r="F29" s="69"/>
    </row>
    <row r="30" spans="1:6" x14ac:dyDescent="0.25">
      <c r="A30" s="397"/>
      <c r="B30" s="398"/>
      <c r="C30" s="134" t="s">
        <v>340</v>
      </c>
      <c r="D30" s="73"/>
      <c r="E30" s="70"/>
      <c r="F30" s="69"/>
    </row>
    <row r="31" spans="1:6" x14ac:dyDescent="0.25">
      <c r="A31" s="397"/>
      <c r="B31" s="398"/>
      <c r="C31" s="134" t="s">
        <v>341</v>
      </c>
      <c r="D31" s="222"/>
      <c r="E31" s="70"/>
      <c r="F31" s="69"/>
    </row>
    <row r="32" spans="1:6" x14ac:dyDescent="0.25">
      <c r="A32" s="397"/>
      <c r="B32" s="398"/>
      <c r="C32" s="134" t="s">
        <v>342</v>
      </c>
      <c r="D32" s="73"/>
      <c r="E32" s="70"/>
      <c r="F32" s="69"/>
    </row>
    <row r="33" spans="1:6" x14ac:dyDescent="0.25">
      <c r="A33" s="397"/>
      <c r="B33" s="398"/>
      <c r="C33" s="134" t="s">
        <v>343</v>
      </c>
      <c r="D33" s="73"/>
      <c r="E33" s="70"/>
      <c r="F33" s="69"/>
    </row>
    <row r="34" spans="1:6" ht="31.5" x14ac:dyDescent="0.25">
      <c r="A34" s="397"/>
      <c r="B34" s="398"/>
      <c r="C34" s="134" t="s">
        <v>344</v>
      </c>
      <c r="D34" s="73"/>
      <c r="E34" s="135" t="s">
        <v>345</v>
      </c>
      <c r="F34" s="69"/>
    </row>
    <row r="35" spans="1:6" ht="63" x14ac:dyDescent="0.25">
      <c r="A35" s="397"/>
      <c r="B35" s="398"/>
      <c r="C35" s="134" t="s">
        <v>346</v>
      </c>
      <c r="D35" s="73"/>
      <c r="E35" s="135" t="s">
        <v>347</v>
      </c>
      <c r="F35" s="69"/>
    </row>
    <row r="36" spans="1:6" x14ac:dyDescent="0.25">
      <c r="A36" s="397"/>
      <c r="B36" s="398"/>
      <c r="C36" s="134" t="s">
        <v>348</v>
      </c>
      <c r="D36" s="73"/>
      <c r="E36" s="70"/>
      <c r="F36" s="69"/>
    </row>
    <row r="37" spans="1:6" x14ac:dyDescent="0.25">
      <c r="A37" s="397"/>
      <c r="B37" s="398"/>
      <c r="C37" s="134" t="s">
        <v>349</v>
      </c>
      <c r="D37" s="73"/>
      <c r="E37" s="135" t="s">
        <v>350</v>
      </c>
      <c r="F37" s="69"/>
    </row>
    <row r="38" spans="1:6" x14ac:dyDescent="0.25">
      <c r="A38" s="397"/>
      <c r="B38" s="398"/>
      <c r="C38" s="136" t="s">
        <v>351</v>
      </c>
      <c r="D38" s="137"/>
      <c r="E38" s="135" t="s">
        <v>352</v>
      </c>
      <c r="F38" s="69"/>
    </row>
    <row r="39" spans="1:6" x14ac:dyDescent="0.25">
      <c r="A39" s="397"/>
      <c r="B39" s="398"/>
      <c r="C39" s="136" t="s">
        <v>353</v>
      </c>
      <c r="D39" s="72">
        <f>D38-D37</f>
        <v>0</v>
      </c>
      <c r="E39" s="70"/>
      <c r="F39" s="69"/>
    </row>
    <row r="40" spans="1:6" x14ac:dyDescent="0.25">
      <c r="A40" s="397" t="s">
        <v>300</v>
      </c>
      <c r="B40" s="398" t="s">
        <v>354</v>
      </c>
      <c r="C40" s="134" t="s">
        <v>338</v>
      </c>
      <c r="D40" s="72"/>
      <c r="E40" s="70"/>
      <c r="F40" s="69"/>
    </row>
    <row r="41" spans="1:6" x14ac:dyDescent="0.25">
      <c r="A41" s="397"/>
      <c r="B41" s="398"/>
      <c r="C41" s="134" t="s">
        <v>340</v>
      </c>
      <c r="D41" s="72"/>
      <c r="E41" s="70"/>
      <c r="F41" s="69"/>
    </row>
    <row r="42" spans="1:6" x14ac:dyDescent="0.25">
      <c r="A42" s="397"/>
      <c r="B42" s="398"/>
      <c r="C42" s="134" t="s">
        <v>341</v>
      </c>
      <c r="D42" s="72">
        <f>D60</f>
        <v>2142.39</v>
      </c>
      <c r="E42" s="70"/>
      <c r="F42" s="69"/>
    </row>
    <row r="43" spans="1:6" x14ac:dyDescent="0.25">
      <c r="A43" s="397"/>
      <c r="B43" s="398"/>
      <c r="C43" s="134" t="s">
        <v>342</v>
      </c>
      <c r="D43" s="72"/>
      <c r="E43" s="70"/>
      <c r="F43" s="69"/>
    </row>
    <row r="44" spans="1:6" x14ac:dyDescent="0.25">
      <c r="A44" s="397"/>
      <c r="B44" s="398"/>
      <c r="C44" s="134" t="s">
        <v>343</v>
      </c>
      <c r="D44" s="72"/>
      <c r="E44" s="70"/>
      <c r="F44" s="69"/>
    </row>
    <row r="45" spans="1:6" x14ac:dyDescent="0.25">
      <c r="A45" s="397"/>
      <c r="B45" s="398"/>
      <c r="C45" s="134" t="s">
        <v>344</v>
      </c>
      <c r="D45" s="72"/>
      <c r="E45" s="70"/>
      <c r="F45" s="69"/>
    </row>
    <row r="46" spans="1:6" x14ac:dyDescent="0.25">
      <c r="A46" s="397"/>
      <c r="B46" s="398"/>
      <c r="C46" s="134" t="s">
        <v>346</v>
      </c>
      <c r="D46" s="72"/>
      <c r="E46" s="70"/>
      <c r="F46" s="69"/>
    </row>
    <row r="47" spans="1:6" x14ac:dyDescent="0.25">
      <c r="A47" s="397"/>
      <c r="B47" s="398"/>
      <c r="C47" s="134" t="s">
        <v>348</v>
      </c>
      <c r="D47" s="72"/>
      <c r="E47" s="70"/>
      <c r="F47" s="69"/>
    </row>
    <row r="48" spans="1:6" x14ac:dyDescent="0.25">
      <c r="A48" s="397"/>
      <c r="B48" s="398"/>
      <c r="C48" s="134" t="s">
        <v>355</v>
      </c>
      <c r="D48" s="259">
        <v>0</v>
      </c>
      <c r="E48" s="70"/>
      <c r="F48" s="69"/>
    </row>
    <row r="49" spans="1:6" x14ac:dyDescent="0.25">
      <c r="A49" s="397"/>
      <c r="B49" s="398"/>
      <c r="C49" s="136" t="s">
        <v>356</v>
      </c>
      <c r="D49" s="328">
        <f>SUM(D40:D47)</f>
        <v>2142.39</v>
      </c>
      <c r="E49" s="70"/>
      <c r="F49" s="69"/>
    </row>
    <row r="50" spans="1:6" x14ac:dyDescent="0.25">
      <c r="A50" s="71" t="s">
        <v>302</v>
      </c>
      <c r="B50" s="138"/>
      <c r="C50" s="136" t="s">
        <v>357</v>
      </c>
      <c r="D50" s="259">
        <f>D39+D49-D48</f>
        <v>2142.39</v>
      </c>
      <c r="E50" s="70"/>
      <c r="F50" s="69"/>
    </row>
    <row r="51" spans="1:6" x14ac:dyDescent="0.25">
      <c r="A51" s="71" t="s">
        <v>304</v>
      </c>
      <c r="B51" s="138" t="s">
        <v>358</v>
      </c>
      <c r="C51" s="134" t="s">
        <v>359</v>
      </c>
      <c r="D51" s="72"/>
      <c r="E51" s="70"/>
      <c r="F51" s="69"/>
    </row>
    <row r="52" spans="1:6" ht="31.5" x14ac:dyDescent="0.25">
      <c r="A52" s="71"/>
      <c r="B52" s="138"/>
      <c r="C52" s="135" t="s">
        <v>360</v>
      </c>
      <c r="D52" s="72"/>
      <c r="E52" s="70"/>
      <c r="F52" s="69"/>
    </row>
    <row r="53" spans="1:6" x14ac:dyDescent="0.25">
      <c r="A53" s="71"/>
      <c r="B53" s="138"/>
      <c r="C53" s="134" t="s">
        <v>346</v>
      </c>
      <c r="D53" s="72"/>
      <c r="E53" s="70"/>
      <c r="F53" s="69"/>
    </row>
    <row r="54" spans="1:6" x14ac:dyDescent="0.25">
      <c r="A54" s="71" t="s">
        <v>305</v>
      </c>
      <c r="B54" s="138" t="s">
        <v>361</v>
      </c>
      <c r="C54" s="134" t="s">
        <v>359</v>
      </c>
      <c r="D54" s="72"/>
      <c r="E54" s="70"/>
      <c r="F54" s="69"/>
    </row>
    <row r="55" spans="1:6" ht="31.5" x14ac:dyDescent="0.25">
      <c r="A55" s="71"/>
      <c r="B55" s="138"/>
      <c r="C55" s="135" t="s">
        <v>360</v>
      </c>
      <c r="D55" s="72"/>
      <c r="E55" s="70"/>
      <c r="F55" s="69"/>
    </row>
    <row r="56" spans="1:6" x14ac:dyDescent="0.25">
      <c r="A56" s="71"/>
      <c r="B56" s="138"/>
      <c r="C56" s="134" t="s">
        <v>362</v>
      </c>
      <c r="D56" s="72"/>
      <c r="E56" s="70"/>
      <c r="F56" s="69"/>
    </row>
    <row r="57" spans="1:6" x14ac:dyDescent="0.25">
      <c r="A57" s="71" t="s">
        <v>306</v>
      </c>
      <c r="B57" s="138" t="s">
        <v>310</v>
      </c>
      <c r="C57" s="134" t="s">
        <v>359</v>
      </c>
      <c r="D57" s="72"/>
      <c r="E57" s="70"/>
      <c r="F57" s="69"/>
    </row>
    <row r="58" spans="1:6" x14ac:dyDescent="0.25">
      <c r="A58" s="71"/>
      <c r="B58" s="138"/>
      <c r="C58" s="134" t="s">
        <v>362</v>
      </c>
      <c r="D58" s="72"/>
      <c r="E58" s="70"/>
      <c r="F58" s="69"/>
    </row>
    <row r="59" spans="1:6" x14ac:dyDescent="0.25">
      <c r="A59" s="71" t="s">
        <v>318</v>
      </c>
      <c r="B59" s="138"/>
      <c r="C59" s="139" t="s">
        <v>363</v>
      </c>
      <c r="D59" s="259">
        <f>SUM(D51:D58)</f>
        <v>0</v>
      </c>
      <c r="E59" s="70"/>
      <c r="F59" s="69"/>
    </row>
    <row r="60" spans="1:6" x14ac:dyDescent="0.25">
      <c r="A60" s="71" t="s">
        <v>364</v>
      </c>
      <c r="B60" s="138"/>
      <c r="C60" s="136" t="s">
        <v>365</v>
      </c>
      <c r="D60" s="259">
        <f>D87</f>
        <v>2142.39</v>
      </c>
      <c r="E60" s="70"/>
      <c r="F60" s="70" t="s">
        <v>773</v>
      </c>
    </row>
    <row r="61" spans="1:6" x14ac:dyDescent="0.25">
      <c r="A61" s="123">
        <v>4</v>
      </c>
      <c r="B61" s="126" t="s">
        <v>334</v>
      </c>
      <c r="C61" s="123" t="s">
        <v>366</v>
      </c>
      <c r="D61" s="140" t="s">
        <v>336</v>
      </c>
      <c r="E61" s="123" t="s">
        <v>337</v>
      </c>
      <c r="F61" s="69"/>
    </row>
    <row r="62" spans="1:6" ht="47.25" x14ac:dyDescent="0.25">
      <c r="A62" s="397" t="s">
        <v>298</v>
      </c>
      <c r="B62" s="398" t="s">
        <v>367</v>
      </c>
      <c r="C62" s="134" t="s">
        <v>368</v>
      </c>
      <c r="D62" s="259">
        <v>777.08199999999999</v>
      </c>
      <c r="E62" s="135" t="s">
        <v>369</v>
      </c>
      <c r="F62" s="69"/>
    </row>
    <row r="63" spans="1:6" x14ac:dyDescent="0.25">
      <c r="A63" s="397"/>
      <c r="B63" s="398"/>
      <c r="C63" s="134" t="s">
        <v>370</v>
      </c>
      <c r="D63" s="72"/>
      <c r="E63" s="135" t="s">
        <v>371</v>
      </c>
      <c r="F63" s="69"/>
    </row>
    <row r="64" spans="1:6" ht="31.5" x14ac:dyDescent="0.25">
      <c r="A64" s="397"/>
      <c r="B64" s="398"/>
      <c r="C64" s="134" t="s">
        <v>372</v>
      </c>
      <c r="D64" s="72"/>
      <c r="E64" s="135" t="s">
        <v>373</v>
      </c>
      <c r="F64" s="69"/>
    </row>
    <row r="65" spans="1:6" s="203" customFormat="1" x14ac:dyDescent="0.25">
      <c r="A65" s="397"/>
      <c r="B65" s="398"/>
      <c r="C65" s="136" t="s">
        <v>374</v>
      </c>
      <c r="D65" s="259">
        <f>D62+D63</f>
        <v>777.08199999999999</v>
      </c>
      <c r="E65" s="139"/>
      <c r="F65" s="165"/>
    </row>
    <row r="66" spans="1:6" x14ac:dyDescent="0.25">
      <c r="A66" s="397"/>
      <c r="B66" s="398"/>
      <c r="C66" s="134" t="s">
        <v>375</v>
      </c>
      <c r="D66" s="72">
        <f>D67-D65</f>
        <v>319.9899999999999</v>
      </c>
      <c r="E66" s="70"/>
      <c r="F66" s="69"/>
    </row>
    <row r="67" spans="1:6" s="203" customFormat="1" x14ac:dyDescent="0.25">
      <c r="A67" s="397"/>
      <c r="B67" s="398"/>
      <c r="C67" s="136" t="s">
        <v>376</v>
      </c>
      <c r="D67" s="259">
        <v>1097.0719999999999</v>
      </c>
      <c r="E67" s="260"/>
      <c r="F67" s="165"/>
    </row>
    <row r="68" spans="1:6" ht="47.25" x14ac:dyDescent="0.25">
      <c r="A68" s="397" t="s">
        <v>300</v>
      </c>
      <c r="B68" s="398" t="s">
        <v>377</v>
      </c>
      <c r="C68" s="134" t="s">
        <v>368</v>
      </c>
      <c r="D68" s="72">
        <v>72.027000000000015</v>
      </c>
      <c r="E68" s="135" t="s">
        <v>369</v>
      </c>
      <c r="F68" s="69"/>
    </row>
    <row r="69" spans="1:6" x14ac:dyDescent="0.25">
      <c r="A69" s="397"/>
      <c r="B69" s="398"/>
      <c r="C69" s="134" t="s">
        <v>370</v>
      </c>
      <c r="D69" s="72"/>
      <c r="E69" s="135" t="s">
        <v>371</v>
      </c>
      <c r="F69" s="69"/>
    </row>
    <row r="70" spans="1:6" ht="31.5" x14ac:dyDescent="0.25">
      <c r="A70" s="397"/>
      <c r="B70" s="398"/>
      <c r="C70" s="134" t="s">
        <v>378</v>
      </c>
      <c r="D70" s="72"/>
      <c r="E70" s="135" t="s">
        <v>379</v>
      </c>
      <c r="F70" s="69"/>
    </row>
    <row r="71" spans="1:6" x14ac:dyDescent="0.25">
      <c r="A71" s="397"/>
      <c r="B71" s="398"/>
      <c r="C71" s="136" t="s">
        <v>380</v>
      </c>
      <c r="D71" s="72">
        <f>D68+D69</f>
        <v>72.027000000000015</v>
      </c>
      <c r="E71" s="135"/>
      <c r="F71" s="69"/>
    </row>
    <row r="72" spans="1:6" x14ac:dyDescent="0.25">
      <c r="A72" s="397"/>
      <c r="B72" s="398"/>
      <c r="C72" s="138" t="s">
        <v>381</v>
      </c>
      <c r="D72" s="72">
        <f>D73-D71</f>
        <v>3.0529999999999831</v>
      </c>
      <c r="E72" s="226"/>
      <c r="F72" s="69"/>
    </row>
    <row r="73" spans="1:6" s="203" customFormat="1" x14ac:dyDescent="0.25">
      <c r="A73" s="397"/>
      <c r="B73" s="398"/>
      <c r="C73" s="136" t="s">
        <v>382</v>
      </c>
      <c r="D73" s="259">
        <v>75.08</v>
      </c>
      <c r="E73" s="260"/>
      <c r="F73" s="165"/>
    </row>
    <row r="74" spans="1:6" ht="47.25" x14ac:dyDescent="0.25">
      <c r="A74" s="397" t="s">
        <v>302</v>
      </c>
      <c r="B74" s="398" t="s">
        <v>383</v>
      </c>
      <c r="C74" s="134" t="s">
        <v>368</v>
      </c>
      <c r="D74" s="259">
        <v>139.833</v>
      </c>
      <c r="E74" s="135" t="s">
        <v>369</v>
      </c>
      <c r="F74" s="69"/>
    </row>
    <row r="75" spans="1:6" x14ac:dyDescent="0.25">
      <c r="A75" s="397"/>
      <c r="B75" s="398"/>
      <c r="C75" s="134" t="s">
        <v>370</v>
      </c>
      <c r="D75" s="72"/>
      <c r="E75" s="135" t="s">
        <v>371</v>
      </c>
      <c r="F75" s="69"/>
    </row>
    <row r="76" spans="1:6" ht="47.25" x14ac:dyDescent="0.25">
      <c r="A76" s="397"/>
      <c r="B76" s="398"/>
      <c r="C76" s="134" t="s">
        <v>384</v>
      </c>
      <c r="D76" s="72"/>
      <c r="E76" s="135" t="s">
        <v>385</v>
      </c>
      <c r="F76" s="69"/>
    </row>
    <row r="77" spans="1:6" x14ac:dyDescent="0.25">
      <c r="A77" s="397"/>
      <c r="B77" s="398"/>
      <c r="C77" s="136" t="s">
        <v>386</v>
      </c>
      <c r="D77" s="72">
        <f>D74</f>
        <v>139.833</v>
      </c>
      <c r="E77" s="135"/>
      <c r="F77" s="345"/>
    </row>
    <row r="78" spans="1:6" x14ac:dyDescent="0.25">
      <c r="A78" s="397"/>
      <c r="B78" s="398"/>
      <c r="C78" s="138" t="s">
        <v>387</v>
      </c>
      <c r="D78" s="72">
        <f>D79-D77</f>
        <v>5.5869999999999891</v>
      </c>
      <c r="E78" s="70"/>
      <c r="F78" s="69"/>
    </row>
    <row r="79" spans="1:6" s="203" customFormat="1" x14ac:dyDescent="0.25">
      <c r="A79" s="397"/>
      <c r="B79" s="398"/>
      <c r="C79" s="136" t="s">
        <v>388</v>
      </c>
      <c r="D79" s="259">
        <v>145.41999999999999</v>
      </c>
      <c r="E79" s="260"/>
      <c r="F79" s="346"/>
    </row>
    <row r="80" spans="1:6" ht="47.25" x14ac:dyDescent="0.25">
      <c r="A80" s="399" t="s">
        <v>304</v>
      </c>
      <c r="B80" s="402" t="s">
        <v>389</v>
      </c>
      <c r="C80" s="134" t="s">
        <v>368</v>
      </c>
      <c r="D80" s="72">
        <v>824.81799999999998</v>
      </c>
      <c r="E80" s="135" t="s">
        <v>369</v>
      </c>
      <c r="F80" s="69"/>
    </row>
    <row r="81" spans="1:6" x14ac:dyDescent="0.25">
      <c r="A81" s="400"/>
      <c r="B81" s="403"/>
      <c r="C81" s="134" t="s">
        <v>370</v>
      </c>
      <c r="D81" s="72"/>
      <c r="E81" s="135" t="s">
        <v>371</v>
      </c>
      <c r="F81" s="69"/>
    </row>
    <row r="82" spans="1:6" x14ac:dyDescent="0.25">
      <c r="A82" s="400"/>
      <c r="B82" s="403"/>
      <c r="C82" s="134" t="s">
        <v>390</v>
      </c>
      <c r="D82" s="72"/>
      <c r="E82" s="135"/>
      <c r="F82" s="69"/>
    </row>
    <row r="83" spans="1:6" x14ac:dyDescent="0.25">
      <c r="A83" s="400"/>
      <c r="B83" s="403"/>
      <c r="C83" s="134" t="s">
        <v>391</v>
      </c>
      <c r="D83" s="72"/>
      <c r="E83" s="135"/>
      <c r="F83" s="69"/>
    </row>
    <row r="84" spans="1:6" x14ac:dyDescent="0.25">
      <c r="A84" s="400"/>
      <c r="B84" s="403"/>
      <c r="C84" s="134" t="s">
        <v>342</v>
      </c>
      <c r="D84" s="72"/>
      <c r="E84" s="135"/>
      <c r="F84" s="69"/>
    </row>
    <row r="85" spans="1:6" x14ac:dyDescent="0.25">
      <c r="A85" s="400"/>
      <c r="B85" s="403"/>
      <c r="C85" s="134" t="s">
        <v>392</v>
      </c>
      <c r="D85" s="72">
        <v>824.81799999999998</v>
      </c>
      <c r="E85" s="135"/>
      <c r="F85" s="69"/>
    </row>
    <row r="86" spans="1:6" x14ac:dyDescent="0.25">
      <c r="A86" s="401"/>
      <c r="B86" s="404"/>
      <c r="C86" s="136" t="s">
        <v>393</v>
      </c>
      <c r="D86" s="72">
        <f>SUM(D80:D83)</f>
        <v>824.81799999999998</v>
      </c>
      <c r="E86" s="135"/>
      <c r="F86" s="69"/>
    </row>
    <row r="87" spans="1:6" x14ac:dyDescent="0.25">
      <c r="A87" s="386" t="s">
        <v>394</v>
      </c>
      <c r="B87" s="387"/>
      <c r="C87" s="388"/>
      <c r="D87" s="141">
        <f>D67+D73+D79+D85</f>
        <v>2142.39</v>
      </c>
      <c r="E87" s="135"/>
      <c r="F87" s="69"/>
    </row>
    <row r="88" spans="1:6" x14ac:dyDescent="0.25">
      <c r="A88" s="386" t="s">
        <v>395</v>
      </c>
      <c r="B88" s="387"/>
      <c r="C88" s="388"/>
      <c r="D88" s="141">
        <f>D65+D71+D77+D86</f>
        <v>1813.76</v>
      </c>
      <c r="E88" s="135"/>
      <c r="F88" s="69"/>
    </row>
    <row r="89" spans="1:6" x14ac:dyDescent="0.25">
      <c r="A89" s="389"/>
      <c r="B89" s="390"/>
      <c r="C89" s="390"/>
      <c r="D89" s="390"/>
      <c r="E89" s="390"/>
      <c r="F89" s="391"/>
    </row>
    <row r="90" spans="1:6" x14ac:dyDescent="0.25">
      <c r="A90" s="392" t="s">
        <v>396</v>
      </c>
      <c r="B90" s="393"/>
      <c r="C90" s="393"/>
      <c r="D90" s="393"/>
      <c r="E90" s="393"/>
      <c r="F90" s="394"/>
    </row>
    <row r="91" spans="1:6" ht="31.5" x14ac:dyDescent="0.25">
      <c r="A91" s="123">
        <v>5</v>
      </c>
      <c r="B91" s="123" t="s">
        <v>397</v>
      </c>
      <c r="C91" s="123" t="s">
        <v>398</v>
      </c>
      <c r="D91" s="123" t="s">
        <v>399</v>
      </c>
      <c r="E91" s="123" t="s">
        <v>400</v>
      </c>
      <c r="F91" s="123" t="s">
        <v>401</v>
      </c>
    </row>
    <row r="92" spans="1:6" x14ac:dyDescent="0.25">
      <c r="A92" s="71" t="s">
        <v>298</v>
      </c>
      <c r="B92" s="134" t="s">
        <v>310</v>
      </c>
      <c r="C92" s="72">
        <f>D67</f>
        <v>1097.0719999999999</v>
      </c>
      <c r="D92" s="72">
        <f>D65</f>
        <v>777.08199999999999</v>
      </c>
      <c r="E92" s="72">
        <f>C92-D92</f>
        <v>319.9899999999999</v>
      </c>
      <c r="F92" s="261">
        <f>E92/C92</f>
        <v>0.2916763895168229</v>
      </c>
    </row>
    <row r="93" spans="1:6" x14ac:dyDescent="0.25">
      <c r="A93" s="71" t="s">
        <v>300</v>
      </c>
      <c r="B93" s="134" t="s">
        <v>402</v>
      </c>
      <c r="C93" s="72">
        <f>D73</f>
        <v>75.08</v>
      </c>
      <c r="D93" s="72">
        <f>D71</f>
        <v>72.027000000000015</v>
      </c>
      <c r="E93" s="72">
        <f t="shared" ref="E93:E95" si="1">C93-D93</f>
        <v>3.0529999999999831</v>
      </c>
      <c r="F93" s="261">
        <f t="shared" ref="F93:F95" si="2">E93/C93</f>
        <v>4.0663292488012565E-2</v>
      </c>
    </row>
    <row r="94" spans="1:6" x14ac:dyDescent="0.25">
      <c r="A94" s="71" t="s">
        <v>302</v>
      </c>
      <c r="B94" s="134" t="s">
        <v>403</v>
      </c>
      <c r="C94" s="258">
        <f>D79</f>
        <v>145.41999999999999</v>
      </c>
      <c r="D94" s="258">
        <f>D77</f>
        <v>139.833</v>
      </c>
      <c r="E94" s="72">
        <f t="shared" ref="E94" si="3">C94-D94</f>
        <v>5.5869999999999891</v>
      </c>
      <c r="F94" s="261">
        <f t="shared" ref="F94" si="4">E94/C94</f>
        <v>3.8419749690551432E-2</v>
      </c>
    </row>
    <row r="95" spans="1:6" x14ac:dyDescent="0.25">
      <c r="A95" s="71" t="s">
        <v>304</v>
      </c>
      <c r="B95" s="134" t="s">
        <v>404</v>
      </c>
      <c r="C95" s="72">
        <f>D85</f>
        <v>824.81799999999998</v>
      </c>
      <c r="D95" s="72">
        <f>D86</f>
        <v>824.81799999999998</v>
      </c>
      <c r="E95" s="72">
        <f t="shared" si="1"/>
        <v>0</v>
      </c>
      <c r="F95" s="261">
        <f t="shared" si="2"/>
        <v>0</v>
      </c>
    </row>
    <row r="96" spans="1:6" ht="31.5" x14ac:dyDescent="0.25">
      <c r="A96" s="123">
        <v>6</v>
      </c>
      <c r="B96" s="123" t="s">
        <v>405</v>
      </c>
      <c r="C96" s="140" t="s">
        <v>398</v>
      </c>
      <c r="D96" s="140" t="s">
        <v>399</v>
      </c>
      <c r="E96" s="140" t="s">
        <v>400</v>
      </c>
      <c r="F96" s="142" t="s">
        <v>401</v>
      </c>
    </row>
    <row r="97" spans="1:6" x14ac:dyDescent="0.25">
      <c r="A97" s="71" t="s">
        <v>298</v>
      </c>
      <c r="B97" s="134" t="s">
        <v>310</v>
      </c>
      <c r="C97" s="198" t="s">
        <v>800</v>
      </c>
      <c r="D97" s="198" t="s">
        <v>800</v>
      </c>
      <c r="E97" s="198" t="s">
        <v>800</v>
      </c>
      <c r="F97" s="198" t="s">
        <v>800</v>
      </c>
    </row>
    <row r="98" spans="1:6" x14ac:dyDescent="0.25">
      <c r="A98" s="71" t="s">
        <v>300</v>
      </c>
      <c r="B98" s="134" t="s">
        <v>402</v>
      </c>
      <c r="C98" s="198" t="s">
        <v>800</v>
      </c>
      <c r="D98" s="198" t="s">
        <v>800</v>
      </c>
      <c r="E98" s="198" t="s">
        <v>800</v>
      </c>
      <c r="F98" s="198" t="s">
        <v>800</v>
      </c>
    </row>
    <row r="99" spans="1:6" x14ac:dyDescent="0.25">
      <c r="A99" s="71" t="s">
        <v>302</v>
      </c>
      <c r="B99" s="134" t="s">
        <v>403</v>
      </c>
      <c r="C99" s="198" t="s">
        <v>800</v>
      </c>
      <c r="D99" s="198" t="s">
        <v>800</v>
      </c>
      <c r="E99" s="198" t="s">
        <v>800</v>
      </c>
      <c r="F99" s="198" t="s">
        <v>800</v>
      </c>
    </row>
    <row r="100" spans="1:6" x14ac:dyDescent="0.25">
      <c r="A100" s="71" t="s">
        <v>304</v>
      </c>
      <c r="B100" s="134" t="s">
        <v>404</v>
      </c>
      <c r="C100" s="258">
        <f>'Form-Input Energy'!T167</f>
        <v>342.43270699999999</v>
      </c>
      <c r="D100" s="258">
        <f>'Form-Input Energy'!T167</f>
        <v>342.43270699999999</v>
      </c>
      <c r="E100" s="72">
        <f t="shared" ref="E100" si="5">C100-D100</f>
        <v>0</v>
      </c>
      <c r="F100" s="261">
        <f t="shared" ref="F100" si="6">E100/C100</f>
        <v>0</v>
      </c>
    </row>
    <row r="102" spans="1:6" ht="15.75" customHeight="1" x14ac:dyDescent="0.25">
      <c r="E102" s="396" t="s">
        <v>899</v>
      </c>
      <c r="F102" s="396"/>
    </row>
    <row r="103" spans="1:6" ht="15.75" customHeight="1" x14ac:dyDescent="0.25">
      <c r="B103" s="395" t="s">
        <v>406</v>
      </c>
      <c r="C103" s="395"/>
      <c r="E103" s="396"/>
      <c r="F103" s="396"/>
    </row>
    <row r="104" spans="1:6" x14ac:dyDescent="0.25">
      <c r="B104" s="134" t="s">
        <v>407</v>
      </c>
      <c r="C104" s="143">
        <f>D87-D88</f>
        <v>328.62999999999988</v>
      </c>
      <c r="E104" s="396"/>
      <c r="F104" s="396"/>
    </row>
    <row r="105" spans="1:6" x14ac:dyDescent="0.25">
      <c r="B105" s="134" t="s">
        <v>408</v>
      </c>
      <c r="C105" s="143">
        <f>C104-D37-D48</f>
        <v>328.62999999999988</v>
      </c>
      <c r="E105" s="396"/>
      <c r="F105" s="396"/>
    </row>
    <row r="106" spans="1:6" x14ac:dyDescent="0.25">
      <c r="B106" s="134" t="s">
        <v>409</v>
      </c>
      <c r="C106" s="144">
        <f>C104/D60</f>
        <v>0.15339410658190147</v>
      </c>
      <c r="E106" s="262"/>
      <c r="F106" s="262"/>
    </row>
    <row r="107" spans="1:6" x14ac:dyDescent="0.25">
      <c r="B107" s="134" t="s">
        <v>410</v>
      </c>
      <c r="C107" s="144">
        <f>C105/D87</f>
        <v>0.15339410658190147</v>
      </c>
      <c r="E107" s="262"/>
      <c r="F107" s="262"/>
    </row>
  </sheetData>
  <mergeCells count="20">
    <mergeCell ref="A62:A67"/>
    <mergeCell ref="B62:B67"/>
    <mergeCell ref="A1:F1"/>
    <mergeCell ref="A29:A39"/>
    <mergeCell ref="B29:B39"/>
    <mergeCell ref="A40:A49"/>
    <mergeCell ref="B40:B49"/>
    <mergeCell ref="D27:E27"/>
    <mergeCell ref="A68:A73"/>
    <mergeCell ref="B68:B73"/>
    <mergeCell ref="A74:A79"/>
    <mergeCell ref="B74:B79"/>
    <mergeCell ref="A80:A86"/>
    <mergeCell ref="B80:B86"/>
    <mergeCell ref="A87:C87"/>
    <mergeCell ref="A88:C88"/>
    <mergeCell ref="A89:F89"/>
    <mergeCell ref="A90:F90"/>
    <mergeCell ref="B103:C103"/>
    <mergeCell ref="E102:F105"/>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1"/>
  <sheetViews>
    <sheetView zoomScale="80" zoomScaleNormal="80" workbookViewId="0">
      <pane xSplit="4" ySplit="6" topLeftCell="E7" activePane="bottomRight" state="frozen"/>
      <selection sqref="A1:Q1"/>
      <selection pane="topRight" sqref="A1:Q1"/>
      <selection pane="bottomLeft" sqref="A1:Q1"/>
      <selection pane="bottomRight" activeCell="A3" sqref="A3:A6"/>
    </sheetView>
  </sheetViews>
  <sheetFormatPr defaultColWidth="9.140625" defaultRowHeight="15" x14ac:dyDescent="0.25"/>
  <cols>
    <col min="1" max="1" width="4.85546875" style="10" customWidth="1"/>
    <col min="2" max="2" width="17.28515625" style="10" customWidth="1"/>
    <col min="3" max="3" width="8.7109375" style="10" customWidth="1"/>
    <col min="4" max="4" width="18.28515625" style="10" customWidth="1"/>
    <col min="5" max="5" width="27" style="10" bestFit="1" customWidth="1"/>
    <col min="6" max="6" width="15.85546875" style="10" customWidth="1"/>
    <col min="7" max="7" width="15.7109375" style="10" customWidth="1"/>
    <col min="8" max="8" width="13.7109375" style="10" customWidth="1"/>
    <col min="9" max="9" width="12" style="10" customWidth="1"/>
    <col min="10" max="10" width="10.28515625" style="10" customWidth="1"/>
    <col min="11" max="12" width="12.140625" style="10" customWidth="1"/>
    <col min="13" max="13" width="10.5703125" style="10" customWidth="1"/>
    <col min="14" max="14" width="9.28515625" style="10" customWidth="1"/>
    <col min="15" max="15" width="10.42578125" style="10" customWidth="1"/>
    <col min="16" max="17" width="11.85546875" style="10" customWidth="1"/>
    <col min="18" max="18" width="12.85546875" style="10" customWidth="1"/>
    <col min="19" max="19" width="8.85546875" style="10" customWidth="1"/>
    <col min="20" max="20" width="9.85546875" style="10" customWidth="1"/>
    <col min="21" max="24" width="11.140625" style="10" customWidth="1"/>
    <col min="25" max="16384" width="9.140625" style="145"/>
  </cols>
  <sheetData>
    <row r="1" spans="1:24" ht="21" x14ac:dyDescent="0.35">
      <c r="A1" s="470" t="s">
        <v>253</v>
      </c>
      <c r="B1" s="471"/>
      <c r="C1" s="471"/>
      <c r="D1" s="471"/>
      <c r="E1" s="471"/>
      <c r="F1" s="471"/>
      <c r="G1" s="471"/>
      <c r="H1" s="471"/>
      <c r="I1" s="471"/>
      <c r="J1" s="471"/>
      <c r="K1" s="471"/>
      <c r="L1" s="471"/>
      <c r="M1" s="471"/>
      <c r="N1" s="471"/>
      <c r="O1" s="471"/>
      <c r="P1" s="471"/>
      <c r="Q1" s="471"/>
      <c r="R1" s="471"/>
      <c r="S1" s="471"/>
      <c r="T1" s="471"/>
      <c r="U1" s="471"/>
      <c r="V1" s="471"/>
      <c r="W1" s="471"/>
      <c r="X1" s="472"/>
    </row>
    <row r="2" spans="1:24" ht="15.75" x14ac:dyDescent="0.25">
      <c r="A2" s="473" t="s">
        <v>254</v>
      </c>
      <c r="B2" s="474"/>
      <c r="C2" s="474"/>
      <c r="D2" s="474"/>
      <c r="E2" s="474"/>
      <c r="F2" s="474"/>
      <c r="G2" s="474"/>
      <c r="H2" s="474"/>
      <c r="I2" s="474"/>
      <c r="J2" s="474"/>
      <c r="K2" s="474"/>
      <c r="L2" s="474"/>
      <c r="M2" s="474"/>
      <c r="N2" s="474"/>
      <c r="O2" s="474"/>
      <c r="P2" s="474"/>
      <c r="Q2" s="474"/>
      <c r="R2" s="474"/>
      <c r="S2" s="474"/>
      <c r="T2" s="474"/>
      <c r="U2" s="474"/>
      <c r="V2" s="474"/>
      <c r="W2" s="474"/>
      <c r="X2" s="475"/>
    </row>
    <row r="3" spans="1:24" x14ac:dyDescent="0.25">
      <c r="A3" s="476" t="s">
        <v>13</v>
      </c>
      <c r="B3" s="467" t="s">
        <v>255</v>
      </c>
      <c r="C3" s="467" t="s">
        <v>256</v>
      </c>
      <c r="D3" s="467" t="s">
        <v>257</v>
      </c>
      <c r="E3" s="477" t="s">
        <v>1667</v>
      </c>
      <c r="F3" s="477"/>
      <c r="G3" s="477"/>
      <c r="H3" s="477"/>
      <c r="I3" s="477"/>
      <c r="J3" s="477"/>
      <c r="K3" s="477"/>
      <c r="L3" s="477"/>
      <c r="M3" s="477"/>
      <c r="N3" s="477"/>
      <c r="O3" s="477"/>
      <c r="P3" s="477"/>
      <c r="Q3" s="477"/>
      <c r="R3" s="477"/>
      <c r="S3" s="477"/>
      <c r="T3" s="477"/>
      <c r="U3" s="477"/>
      <c r="V3" s="477"/>
      <c r="W3" s="477"/>
      <c r="X3" s="478"/>
    </row>
    <row r="4" spans="1:24" x14ac:dyDescent="0.25">
      <c r="A4" s="476"/>
      <c r="B4" s="467"/>
      <c r="C4" s="467"/>
      <c r="D4" s="467"/>
      <c r="E4" s="468" t="s">
        <v>258</v>
      </c>
      <c r="F4" s="468"/>
      <c r="G4" s="468"/>
      <c r="H4" s="468"/>
      <c r="I4" s="468"/>
      <c r="J4" s="468"/>
      <c r="K4" s="468"/>
      <c r="L4" s="468"/>
      <c r="M4" s="468"/>
      <c r="N4" s="468" t="s">
        <v>259</v>
      </c>
      <c r="O4" s="468"/>
      <c r="P4" s="468"/>
      <c r="Q4" s="468"/>
      <c r="R4" s="468"/>
      <c r="S4" s="468" t="s">
        <v>260</v>
      </c>
      <c r="T4" s="468"/>
      <c r="U4" s="468" t="s">
        <v>261</v>
      </c>
      <c r="V4" s="468"/>
      <c r="W4" s="468"/>
      <c r="X4" s="469" t="s">
        <v>262</v>
      </c>
    </row>
    <row r="5" spans="1:24" x14ac:dyDescent="0.25">
      <c r="A5" s="476"/>
      <c r="B5" s="467"/>
      <c r="C5" s="467"/>
      <c r="D5" s="467"/>
      <c r="E5" s="467" t="s">
        <v>263</v>
      </c>
      <c r="F5" s="467" t="s">
        <v>264</v>
      </c>
      <c r="G5" s="467" t="s">
        <v>265</v>
      </c>
      <c r="H5" s="467" t="s">
        <v>266</v>
      </c>
      <c r="I5" s="467" t="s">
        <v>267</v>
      </c>
      <c r="J5" s="467" t="s">
        <v>268</v>
      </c>
      <c r="K5" s="467" t="s">
        <v>269</v>
      </c>
      <c r="L5" s="467" t="s">
        <v>270</v>
      </c>
      <c r="M5" s="467" t="s">
        <v>271</v>
      </c>
      <c r="N5" s="285"/>
      <c r="O5" s="468" t="s">
        <v>272</v>
      </c>
      <c r="P5" s="468"/>
      <c r="Q5" s="468"/>
      <c r="R5" s="467" t="s">
        <v>273</v>
      </c>
      <c r="S5" s="467" t="s">
        <v>274</v>
      </c>
      <c r="T5" s="467" t="s">
        <v>275</v>
      </c>
      <c r="U5" s="467" t="s">
        <v>276</v>
      </c>
      <c r="V5" s="467" t="s">
        <v>277</v>
      </c>
      <c r="W5" s="467" t="s">
        <v>278</v>
      </c>
      <c r="X5" s="469"/>
    </row>
    <row r="6" spans="1:24" s="146" customFormat="1" ht="60" x14ac:dyDescent="0.25">
      <c r="A6" s="476"/>
      <c r="B6" s="467"/>
      <c r="C6" s="467"/>
      <c r="D6" s="467"/>
      <c r="E6" s="467"/>
      <c r="F6" s="467"/>
      <c r="G6" s="467"/>
      <c r="H6" s="467"/>
      <c r="I6" s="467"/>
      <c r="J6" s="467"/>
      <c r="K6" s="467"/>
      <c r="L6" s="467"/>
      <c r="M6" s="467"/>
      <c r="N6" s="284" t="s">
        <v>279</v>
      </c>
      <c r="O6" s="284" t="s">
        <v>280</v>
      </c>
      <c r="P6" s="284" t="s">
        <v>281</v>
      </c>
      <c r="Q6" s="284" t="s">
        <v>282</v>
      </c>
      <c r="R6" s="467"/>
      <c r="S6" s="467"/>
      <c r="T6" s="467"/>
      <c r="U6" s="467"/>
      <c r="V6" s="467"/>
      <c r="W6" s="467"/>
      <c r="X6" s="469"/>
    </row>
    <row r="7" spans="1:24" x14ac:dyDescent="0.25">
      <c r="A7" s="463">
        <v>1</v>
      </c>
      <c r="B7" s="445" t="s">
        <v>471</v>
      </c>
      <c r="C7" s="445">
        <v>1</v>
      </c>
      <c r="D7" s="445" t="s">
        <v>826</v>
      </c>
      <c r="E7" s="172" t="s">
        <v>283</v>
      </c>
      <c r="F7" s="237">
        <v>53361</v>
      </c>
      <c r="G7" s="237">
        <v>26</v>
      </c>
      <c r="H7" s="173">
        <f>F7+G7</f>
        <v>53387</v>
      </c>
      <c r="I7" s="217">
        <f>IFERROR((H7/$H$12),0)</f>
        <v>0.80859990306555196</v>
      </c>
      <c r="J7" s="279">
        <v>124.723</v>
      </c>
      <c r="K7" s="279">
        <v>2.5999999999999999E-2</v>
      </c>
      <c r="L7" s="283">
        <f>J7+K7</f>
        <v>124.749</v>
      </c>
      <c r="M7" s="217">
        <f>IFERROR((L7/$L$12),0)</f>
        <v>0.5622870278554043</v>
      </c>
      <c r="N7" s="446">
        <v>111.86799999999999</v>
      </c>
      <c r="O7" s="279">
        <v>37.553999999999995</v>
      </c>
      <c r="P7" s="279">
        <v>0.251</v>
      </c>
      <c r="Q7" s="283">
        <f>O7+P7</f>
        <v>37.804999999999993</v>
      </c>
      <c r="R7" s="217">
        <f>IFERROR((Q7/$Q$12),)</f>
        <v>0.39648247003177728</v>
      </c>
      <c r="S7" s="460">
        <f>N12-Q12</f>
        <v>16.516999999999996</v>
      </c>
      <c r="T7" s="448">
        <f>IFERROR((S7/N12),0)</f>
        <v>0.14764722708906924</v>
      </c>
      <c r="U7" s="348">
        <v>19.111000000000001</v>
      </c>
      <c r="V7" s="348">
        <v>16.395399999999999</v>
      </c>
      <c r="W7" s="174">
        <f t="shared" ref="W7:W70" si="0">IFERROR(((V7/U7)*1),0)</f>
        <v>0.85790382502223839</v>
      </c>
      <c r="X7" s="449"/>
    </row>
    <row r="8" spans="1:24" x14ac:dyDescent="0.25">
      <c r="A8" s="463"/>
      <c r="B8" s="445"/>
      <c r="C8" s="445"/>
      <c r="D8" s="445"/>
      <c r="E8" s="172" t="s">
        <v>284</v>
      </c>
      <c r="F8" s="237">
        <v>74</v>
      </c>
      <c r="G8" s="237">
        <v>0</v>
      </c>
      <c r="H8" s="173">
        <f>F8+G8</f>
        <v>74</v>
      </c>
      <c r="I8" s="217">
        <f>IFERROR((H8/$H$12),0)</f>
        <v>1.1208045559190597E-3</v>
      </c>
      <c r="J8" s="279">
        <v>0.223</v>
      </c>
      <c r="K8" s="279">
        <v>0</v>
      </c>
      <c r="L8" s="283">
        <f>J8+K8</f>
        <v>0.223</v>
      </c>
      <c r="M8" s="217">
        <f>IFERROR((L8/$L$12),0)</f>
        <v>1.0051383755521502E-3</v>
      </c>
      <c r="N8" s="446"/>
      <c r="O8" s="279">
        <v>7.9000000000000001E-2</v>
      </c>
      <c r="P8" s="279">
        <v>0</v>
      </c>
      <c r="Q8" s="283">
        <f>O8+P8</f>
        <v>7.9000000000000001E-2</v>
      </c>
      <c r="R8" s="217">
        <f>IFERROR((Q8/$Q$12),)</f>
        <v>8.2851779215739737E-4</v>
      </c>
      <c r="S8" s="460"/>
      <c r="T8" s="448"/>
      <c r="U8" s="348">
        <v>1.5699999999999999E-2</v>
      </c>
      <c r="V8" s="348">
        <v>1.5100000000000001E-2</v>
      </c>
      <c r="W8" s="174">
        <f t="shared" si="0"/>
        <v>0.96178343949044598</v>
      </c>
      <c r="X8" s="450"/>
    </row>
    <row r="9" spans="1:24" x14ac:dyDescent="0.25">
      <c r="A9" s="463"/>
      <c r="B9" s="445"/>
      <c r="C9" s="445"/>
      <c r="D9" s="445"/>
      <c r="E9" s="172" t="s">
        <v>285</v>
      </c>
      <c r="F9" s="237">
        <v>11750</v>
      </c>
      <c r="G9" s="237">
        <v>1</v>
      </c>
      <c r="H9" s="173">
        <f>F9+G9</f>
        <v>11751</v>
      </c>
      <c r="I9" s="217">
        <f>IFERROR((H9/$H$12),0)</f>
        <v>0.17798073427844421</v>
      </c>
      <c r="J9" s="279">
        <v>40.564</v>
      </c>
      <c r="K9" s="279">
        <v>8.0000000000000002E-3</v>
      </c>
      <c r="L9" s="283">
        <f>J9+K9</f>
        <v>40.572000000000003</v>
      </c>
      <c r="M9" s="217">
        <f>IFERROR((L9/$L$12),0)</f>
        <v>0.18287208149283335</v>
      </c>
      <c r="N9" s="446"/>
      <c r="O9" s="279">
        <v>14.331999999999999</v>
      </c>
      <c r="P9" s="279">
        <v>0.16500000000000001</v>
      </c>
      <c r="Q9" s="283">
        <f>O9+P9</f>
        <v>14.496999999999998</v>
      </c>
      <c r="R9" s="217">
        <f>IFERROR((Q9/$Q$12),)</f>
        <v>0.15203825864437706</v>
      </c>
      <c r="S9" s="460"/>
      <c r="T9" s="448"/>
      <c r="U9" s="348">
        <v>10.876199999999999</v>
      </c>
      <c r="V9" s="348">
        <v>9.7266999999999992</v>
      </c>
      <c r="W9" s="174">
        <f t="shared" si="0"/>
        <v>0.89431051286294849</v>
      </c>
      <c r="X9" s="450"/>
    </row>
    <row r="10" spans="1:24" x14ac:dyDescent="0.25">
      <c r="A10" s="463"/>
      <c r="B10" s="445"/>
      <c r="C10" s="445"/>
      <c r="D10" s="445"/>
      <c r="E10" s="172" t="s">
        <v>286</v>
      </c>
      <c r="F10" s="237">
        <v>53</v>
      </c>
      <c r="G10" s="237">
        <v>0</v>
      </c>
      <c r="H10" s="173">
        <f>F10+G10</f>
        <v>53</v>
      </c>
      <c r="I10" s="217">
        <f>IFERROR((H10/$H$12),0)</f>
        <v>8.0273839815824552E-4</v>
      </c>
      <c r="J10" s="279">
        <v>21.992999999999999</v>
      </c>
      <c r="K10" s="279">
        <v>0</v>
      </c>
      <c r="L10" s="283">
        <f>J10+K10</f>
        <v>21.992999999999999</v>
      </c>
      <c r="M10" s="217">
        <f>IFERROR((L10/$L$12),0)</f>
        <v>9.9130082033714956E-2</v>
      </c>
      <c r="N10" s="446"/>
      <c r="O10" s="279">
        <v>17.808</v>
      </c>
      <c r="P10" s="279">
        <v>0</v>
      </c>
      <c r="Q10" s="283">
        <f>O10+P10</f>
        <v>17.808</v>
      </c>
      <c r="R10" s="217">
        <f>IFERROR((Q10/$Q$12),)</f>
        <v>0.18676259294606246</v>
      </c>
      <c r="S10" s="460"/>
      <c r="T10" s="448"/>
      <c r="U10" s="348">
        <v>12.1637</v>
      </c>
      <c r="V10" s="348">
        <v>12.2324</v>
      </c>
      <c r="W10" s="174">
        <f t="shared" si="0"/>
        <v>1.0056479525144486</v>
      </c>
      <c r="X10" s="450"/>
    </row>
    <row r="11" spans="1:24" ht="15.75" thickBot="1" x14ac:dyDescent="0.3">
      <c r="A11" s="464"/>
      <c r="B11" s="465"/>
      <c r="C11" s="465"/>
      <c r="D11" s="465"/>
      <c r="E11" s="288" t="s">
        <v>287</v>
      </c>
      <c r="F11" s="289">
        <v>747</v>
      </c>
      <c r="G11" s="289">
        <v>12</v>
      </c>
      <c r="H11" s="290">
        <f>F11+G11</f>
        <v>759</v>
      </c>
      <c r="I11" s="280">
        <f>IFERROR((H11/$H$12),0)</f>
        <v>1.1495819701926572E-2</v>
      </c>
      <c r="J11" s="291">
        <v>34.26</v>
      </c>
      <c r="K11" s="291">
        <v>6.3E-2</v>
      </c>
      <c r="L11" s="292">
        <f>J11+K11</f>
        <v>34.323</v>
      </c>
      <c r="M11" s="280">
        <f>IFERROR((L11/$L$12),0)</f>
        <v>0.15470567024249529</v>
      </c>
      <c r="N11" s="466"/>
      <c r="O11" s="291">
        <v>24.504999999999999</v>
      </c>
      <c r="P11" s="291">
        <v>0.65699999999999992</v>
      </c>
      <c r="Q11" s="292">
        <f>O11+P11</f>
        <v>25.161999999999999</v>
      </c>
      <c r="R11" s="280">
        <f>IFERROR((Q11/$Q$12),)</f>
        <v>0.26388816058562575</v>
      </c>
      <c r="S11" s="461"/>
      <c r="T11" s="449"/>
      <c r="U11" s="360">
        <v>15.327</v>
      </c>
      <c r="V11" s="360">
        <v>14.437999999999999</v>
      </c>
      <c r="W11" s="174">
        <f t="shared" si="0"/>
        <v>0.94199778169243809</v>
      </c>
      <c r="X11" s="450"/>
    </row>
    <row r="12" spans="1:24" ht="15.75" thickBot="1" x14ac:dyDescent="0.3">
      <c r="A12" s="451" t="s">
        <v>288</v>
      </c>
      <c r="B12" s="452"/>
      <c r="C12" s="453"/>
      <c r="D12" s="282"/>
      <c r="E12" s="175"/>
      <c r="F12" s="238">
        <f>SUM(F7:F11)</f>
        <v>65985</v>
      </c>
      <c r="G12" s="238">
        <f>SUM(G7:G11)</f>
        <v>39</v>
      </c>
      <c r="H12" s="176">
        <f>SUM(H7:H11)</f>
        <v>66024</v>
      </c>
      <c r="I12" s="218">
        <v>1</v>
      </c>
      <c r="J12" s="205">
        <f>SUM(J7:J11)</f>
        <v>221.76299999999998</v>
      </c>
      <c r="K12" s="205">
        <f>SUM(K7:K11)</f>
        <v>9.7000000000000003E-2</v>
      </c>
      <c r="L12" s="205">
        <f>SUM(L7:L11)</f>
        <v>221.85999999999999</v>
      </c>
      <c r="M12" s="218">
        <v>1</v>
      </c>
      <c r="N12" s="205">
        <f>N7</f>
        <v>111.86799999999999</v>
      </c>
      <c r="O12" s="205">
        <f>SUM(O7:O11)</f>
        <v>94.277999999999992</v>
      </c>
      <c r="P12" s="205">
        <f>SUM(P7:P11)</f>
        <v>1.073</v>
      </c>
      <c r="Q12" s="205">
        <f>SUM(Q7:Q11)</f>
        <v>95.350999999999999</v>
      </c>
      <c r="R12" s="218">
        <v>1</v>
      </c>
      <c r="S12" s="205">
        <f>S7</f>
        <v>16.516999999999996</v>
      </c>
      <c r="T12" s="215">
        <f>T7</f>
        <v>0.14764722708906924</v>
      </c>
      <c r="U12" s="208">
        <f>SUM(U7:U11)</f>
        <v>57.493599999999994</v>
      </c>
      <c r="V12" s="209">
        <f>SUM(V7:V11)</f>
        <v>52.807599999999994</v>
      </c>
      <c r="W12" s="177">
        <f t="shared" si="0"/>
        <v>0.91849527599593694</v>
      </c>
      <c r="X12" s="215">
        <f>IFERROR(((1-(1-T12)*W12)*1),0)</f>
        <v>0.21711800459927244</v>
      </c>
    </row>
    <row r="13" spans="1:24" x14ac:dyDescent="0.25">
      <c r="A13" s="462">
        <f>A7+1</f>
        <v>2</v>
      </c>
      <c r="B13" s="456" t="s">
        <v>471</v>
      </c>
      <c r="C13" s="456">
        <v>1</v>
      </c>
      <c r="D13" s="456" t="s">
        <v>827</v>
      </c>
      <c r="E13" s="293" t="s">
        <v>283</v>
      </c>
      <c r="F13" s="294">
        <v>72440</v>
      </c>
      <c r="G13" s="294">
        <v>60</v>
      </c>
      <c r="H13" s="295">
        <f>F13+G13</f>
        <v>72500</v>
      </c>
      <c r="I13" s="281">
        <f>IFERROR((H13/$H$18),0)</f>
        <v>0.87204407130313455</v>
      </c>
      <c r="J13" s="296">
        <v>96.081000000000003</v>
      </c>
      <c r="K13" s="296">
        <v>6.2E-2</v>
      </c>
      <c r="L13" s="297">
        <f>J13+K13</f>
        <v>96.143000000000001</v>
      </c>
      <c r="M13" s="281">
        <f>IFERROR((L13/$L$18),0)</f>
        <v>0.73745694978177678</v>
      </c>
      <c r="N13" s="457">
        <v>51.935000000000002</v>
      </c>
      <c r="O13" s="296">
        <v>18.669</v>
      </c>
      <c r="P13" s="296">
        <v>0.13500000000000001</v>
      </c>
      <c r="Q13" s="297">
        <f>O13+P13</f>
        <v>18.804000000000002</v>
      </c>
      <c r="R13" s="281">
        <f>IFERROR((Q13/$Q$18),)</f>
        <v>0.53722644420318844</v>
      </c>
      <c r="S13" s="459">
        <f>N18-Q18</f>
        <v>16.933</v>
      </c>
      <c r="T13" s="447">
        <f>IFERROR((S13/N18),0)</f>
        <v>0.3260421680947338</v>
      </c>
      <c r="U13" s="348">
        <v>8.4588999999999999</v>
      </c>
      <c r="V13" s="348">
        <v>7.5049000000000001</v>
      </c>
      <c r="W13" s="298">
        <f t="shared" si="0"/>
        <v>0.88721937840617582</v>
      </c>
      <c r="X13" s="450"/>
    </row>
    <row r="14" spans="1:24" x14ac:dyDescent="0.25">
      <c r="A14" s="463"/>
      <c r="B14" s="445"/>
      <c r="C14" s="445"/>
      <c r="D14" s="445"/>
      <c r="E14" s="172" t="s">
        <v>284</v>
      </c>
      <c r="F14" s="237">
        <v>3555</v>
      </c>
      <c r="G14" s="237">
        <v>160</v>
      </c>
      <c r="H14" s="173">
        <f>F14+G14</f>
        <v>3715</v>
      </c>
      <c r="I14" s="217">
        <f>IFERROR((H14/$H$18),0)</f>
        <v>4.4684741032981305E-2</v>
      </c>
      <c r="J14" s="279">
        <v>11.371</v>
      </c>
      <c r="K14" s="279">
        <v>0.5</v>
      </c>
      <c r="L14" s="283">
        <f>J14+K14</f>
        <v>11.871</v>
      </c>
      <c r="M14" s="217">
        <f>IFERROR((L14/$L$18),0)</f>
        <v>9.1055526152288485E-2</v>
      </c>
      <c r="N14" s="446"/>
      <c r="O14" s="279">
        <v>6.6310000000000002</v>
      </c>
      <c r="P14" s="279">
        <v>0.22400000000000003</v>
      </c>
      <c r="Q14" s="283">
        <f>O14+P14</f>
        <v>6.8550000000000004</v>
      </c>
      <c r="R14" s="217">
        <f>IFERROR((Q14/$Q$18),)</f>
        <v>0.19584595165990515</v>
      </c>
      <c r="S14" s="460"/>
      <c r="T14" s="448"/>
      <c r="U14" s="348">
        <v>1.3511000000000002</v>
      </c>
      <c r="V14" s="348">
        <v>0.79830000000000001</v>
      </c>
      <c r="W14" s="174">
        <f t="shared" si="0"/>
        <v>0.59085189845311226</v>
      </c>
      <c r="X14" s="450"/>
    </row>
    <row r="15" spans="1:24" x14ac:dyDescent="0.25">
      <c r="A15" s="463"/>
      <c r="B15" s="445"/>
      <c r="C15" s="445"/>
      <c r="D15" s="445"/>
      <c r="E15" s="172" t="s">
        <v>285</v>
      </c>
      <c r="F15" s="237">
        <v>5443</v>
      </c>
      <c r="G15" s="237">
        <v>3</v>
      </c>
      <c r="H15" s="173">
        <f>F15+G15</f>
        <v>5446</v>
      </c>
      <c r="I15" s="217">
        <f>IFERROR((H15/$H$18),0)</f>
        <v>6.5505544997474074E-2</v>
      </c>
      <c r="J15" s="279">
        <v>15.577</v>
      </c>
      <c r="K15" s="279">
        <v>1.4999999999999999E-2</v>
      </c>
      <c r="L15" s="283">
        <f>J15+K15</f>
        <v>15.592000000000001</v>
      </c>
      <c r="M15" s="217">
        <f>IFERROR((L15/$L$18),0)</f>
        <v>0.11959714967285671</v>
      </c>
      <c r="N15" s="446"/>
      <c r="O15" s="279">
        <v>5.0050000000000008</v>
      </c>
      <c r="P15" s="279">
        <v>4.5000000000000005E-2</v>
      </c>
      <c r="Q15" s="283">
        <f>O15+P15</f>
        <v>5.0500000000000007</v>
      </c>
      <c r="R15" s="217">
        <f>IFERROR((Q15/$Q$18),)</f>
        <v>0.14427746985886522</v>
      </c>
      <c r="S15" s="460"/>
      <c r="T15" s="448"/>
      <c r="U15" s="348">
        <v>3.7982999999999998</v>
      </c>
      <c r="V15" s="348">
        <v>3.6157999999999997</v>
      </c>
      <c r="W15" s="174">
        <f t="shared" si="0"/>
        <v>0.95195218913724555</v>
      </c>
      <c r="X15" s="450"/>
    </row>
    <row r="16" spans="1:24" x14ac:dyDescent="0.25">
      <c r="A16" s="463"/>
      <c r="B16" s="445"/>
      <c r="C16" s="445"/>
      <c r="D16" s="445"/>
      <c r="E16" s="172" t="s">
        <v>286</v>
      </c>
      <c r="F16" s="237">
        <v>2</v>
      </c>
      <c r="G16" s="237">
        <v>0</v>
      </c>
      <c r="H16" s="173">
        <f>F16+G16</f>
        <v>2</v>
      </c>
      <c r="I16" s="217">
        <f>IFERROR((H16/$H$18),0)</f>
        <v>2.4056388173879573E-5</v>
      </c>
      <c r="J16" s="279">
        <v>0.752</v>
      </c>
      <c r="K16" s="279">
        <v>0</v>
      </c>
      <c r="L16" s="283">
        <f>J16+K16</f>
        <v>0.752</v>
      </c>
      <c r="M16" s="217">
        <f>IFERROR((L16/$L$18),0)</f>
        <v>5.7681539606200772E-3</v>
      </c>
      <c r="N16" s="446"/>
      <c r="O16" s="279">
        <v>0.66199999999999992</v>
      </c>
      <c r="P16" s="279">
        <v>0</v>
      </c>
      <c r="Q16" s="283">
        <f>O16+P16</f>
        <v>0.66199999999999992</v>
      </c>
      <c r="R16" s="217">
        <f>IFERROR((Q16/$Q$18),)</f>
        <v>1.8913204959716583E-2</v>
      </c>
      <c r="S16" s="460"/>
      <c r="T16" s="448"/>
      <c r="U16" s="348">
        <v>0.47499999999999998</v>
      </c>
      <c r="V16" s="348">
        <v>0.45240000000000002</v>
      </c>
      <c r="W16" s="174">
        <f t="shared" si="0"/>
        <v>0.95242105263157906</v>
      </c>
      <c r="X16" s="450"/>
    </row>
    <row r="17" spans="1:24" ht="15.75" thickBot="1" x14ac:dyDescent="0.3">
      <c r="A17" s="464"/>
      <c r="B17" s="465"/>
      <c r="C17" s="465"/>
      <c r="D17" s="465"/>
      <c r="E17" s="288" t="s">
        <v>287</v>
      </c>
      <c r="F17" s="289">
        <v>1402</v>
      </c>
      <c r="G17" s="289">
        <v>73</v>
      </c>
      <c r="H17" s="290">
        <f>F17+G17</f>
        <v>1475</v>
      </c>
      <c r="I17" s="280">
        <f>IFERROR((H17/$H$18),0)</f>
        <v>1.7741586278236184E-2</v>
      </c>
      <c r="J17" s="291">
        <v>5.734</v>
      </c>
      <c r="K17" s="291">
        <v>0.27900000000000003</v>
      </c>
      <c r="L17" s="292">
        <f>J17+K17</f>
        <v>6.0129999999999999</v>
      </c>
      <c r="M17" s="280">
        <f>IFERROR((L17/$L$18),0)</f>
        <v>4.6122220432458144E-2</v>
      </c>
      <c r="N17" s="466"/>
      <c r="O17" s="291">
        <v>3.2879999999999998</v>
      </c>
      <c r="P17" s="291">
        <v>0.34300000000000003</v>
      </c>
      <c r="Q17" s="292">
        <f>O17+P17</f>
        <v>3.6309999999999998</v>
      </c>
      <c r="R17" s="280">
        <f>IFERROR((Q17/$Q$18),)</f>
        <v>0.10373692931832465</v>
      </c>
      <c r="S17" s="461"/>
      <c r="T17" s="449"/>
      <c r="U17" s="360">
        <v>1.8835</v>
      </c>
      <c r="V17" s="360">
        <v>0.87400000000000011</v>
      </c>
      <c r="W17" s="174">
        <f t="shared" si="0"/>
        <v>0.46402973188213442</v>
      </c>
      <c r="X17" s="450"/>
    </row>
    <row r="18" spans="1:24" ht="15.75" thickBot="1" x14ac:dyDescent="0.3">
      <c r="A18" s="451" t="s">
        <v>288</v>
      </c>
      <c r="B18" s="452"/>
      <c r="C18" s="453"/>
      <c r="D18" s="282"/>
      <c r="E18" s="175"/>
      <c r="F18" s="238">
        <f>SUM(F13:F17)</f>
        <v>82842</v>
      </c>
      <c r="G18" s="238">
        <f>SUM(G13:G17)</f>
        <v>296</v>
      </c>
      <c r="H18" s="176">
        <f>SUM(H13:H17)</f>
        <v>83138</v>
      </c>
      <c r="I18" s="218">
        <v>1</v>
      </c>
      <c r="J18" s="205">
        <f>SUM(J13:J17)</f>
        <v>129.51499999999999</v>
      </c>
      <c r="K18" s="205">
        <f>SUM(K13:K17)</f>
        <v>0.85600000000000009</v>
      </c>
      <c r="L18" s="205">
        <f>SUM(L13:L17)</f>
        <v>130.37099999999998</v>
      </c>
      <c r="M18" s="218">
        <v>1</v>
      </c>
      <c r="N18" s="205">
        <f>N13</f>
        <v>51.935000000000002</v>
      </c>
      <c r="O18" s="205">
        <f>SUM(O13:O17)</f>
        <v>34.254999999999995</v>
      </c>
      <c r="P18" s="205">
        <f>SUM(P13:P17)</f>
        <v>0.74700000000000011</v>
      </c>
      <c r="Q18" s="205">
        <f>SUM(Q13:Q17)</f>
        <v>35.002000000000002</v>
      </c>
      <c r="R18" s="218">
        <v>1</v>
      </c>
      <c r="S18" s="205">
        <f>S13</f>
        <v>16.933</v>
      </c>
      <c r="T18" s="215">
        <f>T13</f>
        <v>0.3260421680947338</v>
      </c>
      <c r="U18" s="208">
        <f>SUM(U13:U17)</f>
        <v>15.966799999999999</v>
      </c>
      <c r="V18" s="209">
        <f>SUM(V13:V17)</f>
        <v>13.245400000000002</v>
      </c>
      <c r="W18" s="177">
        <f t="shared" si="0"/>
        <v>0.82955883458175728</v>
      </c>
      <c r="X18" s="215">
        <f>IFERROR(((1-(1-T18)*W18)*1),0)</f>
        <v>0.44091232640741951</v>
      </c>
    </row>
    <row r="19" spans="1:24" x14ac:dyDescent="0.25">
      <c r="A19" s="462">
        <f>A13+1</f>
        <v>3</v>
      </c>
      <c r="B19" s="456" t="s">
        <v>471</v>
      </c>
      <c r="C19" s="456">
        <v>1</v>
      </c>
      <c r="D19" s="456" t="s">
        <v>828</v>
      </c>
      <c r="E19" s="293" t="s">
        <v>283</v>
      </c>
      <c r="F19" s="294">
        <v>99970</v>
      </c>
      <c r="G19" s="294">
        <v>231</v>
      </c>
      <c r="H19" s="295">
        <f>F19+G19</f>
        <v>100201</v>
      </c>
      <c r="I19" s="281">
        <f>IFERROR((H19/$H$24),0)</f>
        <v>0.87216245386811508</v>
      </c>
      <c r="J19" s="296">
        <v>99.316999999999993</v>
      </c>
      <c r="K19" s="296">
        <v>0.16300000000000001</v>
      </c>
      <c r="L19" s="297">
        <f>J19+K19</f>
        <v>99.47999999999999</v>
      </c>
      <c r="M19" s="281">
        <f>IFERROR((L19/$L$24),0)</f>
        <v>0.57715402957711326</v>
      </c>
      <c r="N19" s="457">
        <v>81.210999999999999</v>
      </c>
      <c r="O19" s="296">
        <v>25.003</v>
      </c>
      <c r="P19" s="296">
        <v>0.21300000000000002</v>
      </c>
      <c r="Q19" s="297">
        <f>O19+P19</f>
        <v>25.216000000000001</v>
      </c>
      <c r="R19" s="281">
        <f>IFERROR((Q19/$Q$24),0)</f>
        <v>0.38106176235020328</v>
      </c>
      <c r="S19" s="459">
        <f>N24-Q24</f>
        <v>15.037999999999997</v>
      </c>
      <c r="T19" s="447">
        <f>IFERROR((S19/N24),0)</f>
        <v>0.18517195946361942</v>
      </c>
      <c r="U19" s="348">
        <v>11.2476</v>
      </c>
      <c r="V19" s="348">
        <v>9.9965000000000011</v>
      </c>
      <c r="W19" s="298">
        <f t="shared" si="0"/>
        <v>0.88876738148582812</v>
      </c>
      <c r="X19" s="450"/>
    </row>
    <row r="20" spans="1:24" x14ac:dyDescent="0.25">
      <c r="A20" s="463"/>
      <c r="B20" s="445"/>
      <c r="C20" s="445"/>
      <c r="D20" s="445"/>
      <c r="E20" s="172" t="s">
        <v>284</v>
      </c>
      <c r="F20" s="237">
        <v>3668</v>
      </c>
      <c r="G20" s="237">
        <v>456</v>
      </c>
      <c r="H20" s="173">
        <f>F20+G20</f>
        <v>4124</v>
      </c>
      <c r="I20" s="217">
        <f>IFERROR((H20/$H$24),0)</f>
        <v>3.5895828981268717E-2</v>
      </c>
      <c r="J20" s="279">
        <v>15.943</v>
      </c>
      <c r="K20" s="279">
        <v>2.0169999999999999</v>
      </c>
      <c r="L20" s="283">
        <f>J20+K20</f>
        <v>17.96</v>
      </c>
      <c r="M20" s="217">
        <f>IFERROR((L20/$L$24),0)</f>
        <v>0.10419869693611737</v>
      </c>
      <c r="N20" s="446"/>
      <c r="O20" s="279">
        <v>7.9890000000000008</v>
      </c>
      <c r="P20" s="279">
        <v>1.2989999999999999</v>
      </c>
      <c r="Q20" s="283">
        <f>O20+P20</f>
        <v>9.2880000000000003</v>
      </c>
      <c r="R20" s="217">
        <f>IFERROR((Q20/$Q$24),0)</f>
        <v>0.14035936106871383</v>
      </c>
      <c r="S20" s="460"/>
      <c r="T20" s="448"/>
      <c r="U20" s="348">
        <v>1.7598000000000003</v>
      </c>
      <c r="V20" s="348">
        <v>0.86909999999999998</v>
      </c>
      <c r="W20" s="174">
        <f t="shared" si="0"/>
        <v>0.49386293897033745</v>
      </c>
      <c r="X20" s="450"/>
    </row>
    <row r="21" spans="1:24" x14ac:dyDescent="0.25">
      <c r="A21" s="463"/>
      <c r="B21" s="445"/>
      <c r="C21" s="445"/>
      <c r="D21" s="445"/>
      <c r="E21" s="172" t="s">
        <v>285</v>
      </c>
      <c r="F21" s="237">
        <v>8573</v>
      </c>
      <c r="G21" s="237">
        <v>9</v>
      </c>
      <c r="H21" s="173">
        <f>F21+G21</f>
        <v>8582</v>
      </c>
      <c r="I21" s="217">
        <f>IFERROR((H21/$H$24),0)</f>
        <v>7.4698837128333681E-2</v>
      </c>
      <c r="J21" s="279">
        <v>22.251000000000001</v>
      </c>
      <c r="K21" s="279">
        <v>1.2999999999999999E-2</v>
      </c>
      <c r="L21" s="283">
        <f>J21+K21</f>
        <v>22.264000000000003</v>
      </c>
      <c r="M21" s="217">
        <f>IFERROR((L21/$L$24),0)</f>
        <v>0.12916925326201098</v>
      </c>
      <c r="N21" s="446"/>
      <c r="O21" s="279">
        <v>6.3860000000000001</v>
      </c>
      <c r="P21" s="279">
        <v>8.7000000000000008E-2</v>
      </c>
      <c r="Q21" s="283">
        <f>O21+P21</f>
        <v>6.4729999999999999</v>
      </c>
      <c r="R21" s="217">
        <f>IFERROR((Q21/$Q$24),0)</f>
        <v>9.7819352303809712E-2</v>
      </c>
      <c r="S21" s="460"/>
      <c r="T21" s="448"/>
      <c r="U21" s="348">
        <v>4.8501000000000003</v>
      </c>
      <c r="V21" s="348">
        <v>4.3490000000000002</v>
      </c>
      <c r="W21" s="174">
        <f t="shared" si="0"/>
        <v>0.89668254262798708</v>
      </c>
      <c r="X21" s="450"/>
    </row>
    <row r="22" spans="1:24" x14ac:dyDescent="0.25">
      <c r="A22" s="463"/>
      <c r="B22" s="445"/>
      <c r="C22" s="445"/>
      <c r="D22" s="445"/>
      <c r="E22" s="172" t="s">
        <v>286</v>
      </c>
      <c r="F22" s="237">
        <v>6</v>
      </c>
      <c r="G22" s="237">
        <v>0</v>
      </c>
      <c r="H22" s="173">
        <f>F22+G22</f>
        <v>6</v>
      </c>
      <c r="I22" s="217">
        <f>IFERROR((H22/$H$24),0)</f>
        <v>5.2224775433465635E-5</v>
      </c>
      <c r="J22" s="279">
        <v>0.78800000000000003</v>
      </c>
      <c r="K22" s="279">
        <v>0</v>
      </c>
      <c r="L22" s="283">
        <f>J22+K22</f>
        <v>0.78800000000000003</v>
      </c>
      <c r="M22" s="217">
        <f>IFERROR((L22/$L$24),0)</f>
        <v>4.5717468366180672E-3</v>
      </c>
      <c r="N22" s="446"/>
      <c r="O22" s="279">
        <v>0.39</v>
      </c>
      <c r="P22" s="279">
        <v>0</v>
      </c>
      <c r="Q22" s="283">
        <f>O22+P22</f>
        <v>0.39</v>
      </c>
      <c r="R22" s="217">
        <f>IFERROR((Q22/$Q$24),0)</f>
        <v>5.8936424221359167E-3</v>
      </c>
      <c r="S22" s="460"/>
      <c r="T22" s="448"/>
      <c r="U22" s="348">
        <v>0.31580000000000003</v>
      </c>
      <c r="V22" s="348">
        <v>0.32400000000000001</v>
      </c>
      <c r="W22" s="174">
        <f t="shared" si="0"/>
        <v>1.0259658011399619</v>
      </c>
      <c r="X22" s="450"/>
    </row>
    <row r="23" spans="1:24" ht="15.75" thickBot="1" x14ac:dyDescent="0.3">
      <c r="A23" s="464"/>
      <c r="B23" s="465"/>
      <c r="C23" s="465"/>
      <c r="D23" s="465"/>
      <c r="E23" s="288" t="s">
        <v>287</v>
      </c>
      <c r="F23" s="289">
        <v>1837</v>
      </c>
      <c r="G23" s="289">
        <v>138</v>
      </c>
      <c r="H23" s="290">
        <f>F23+G23</f>
        <v>1975</v>
      </c>
      <c r="I23" s="280">
        <f>IFERROR((H23/$H$24),0)</f>
        <v>1.7190655246849106E-2</v>
      </c>
      <c r="J23" s="291">
        <v>31.306000000000001</v>
      </c>
      <c r="K23" s="291">
        <v>0.56499999999999995</v>
      </c>
      <c r="L23" s="292">
        <f>J23+K23</f>
        <v>31.871000000000002</v>
      </c>
      <c r="M23" s="280">
        <f>IFERROR((L23/$L$24),0)</f>
        <v>0.18490627338814014</v>
      </c>
      <c r="N23" s="466"/>
      <c r="O23" s="291">
        <v>23.696000000000005</v>
      </c>
      <c r="P23" s="291">
        <v>1.1099999999999999</v>
      </c>
      <c r="Q23" s="292">
        <f>O23+P23</f>
        <v>24.806000000000004</v>
      </c>
      <c r="R23" s="280">
        <f>IFERROR((Q23/$Q$24),0)</f>
        <v>0.37486588185513736</v>
      </c>
      <c r="S23" s="461"/>
      <c r="T23" s="449"/>
      <c r="U23" s="360">
        <v>14.1404</v>
      </c>
      <c r="V23" s="360">
        <v>12.528699999999999</v>
      </c>
      <c r="W23" s="174">
        <f t="shared" si="0"/>
        <v>0.88602161183559158</v>
      </c>
      <c r="X23" s="450"/>
    </row>
    <row r="24" spans="1:24" ht="15.75" thickBot="1" x14ac:dyDescent="0.3">
      <c r="A24" s="451" t="s">
        <v>288</v>
      </c>
      <c r="B24" s="452"/>
      <c r="C24" s="453"/>
      <c r="D24" s="282"/>
      <c r="E24" s="175"/>
      <c r="F24" s="238">
        <f>SUM(F19:F23)</f>
        <v>114054</v>
      </c>
      <c r="G24" s="238">
        <f>SUM(G19:G23)</f>
        <v>834</v>
      </c>
      <c r="H24" s="176">
        <f>SUM(H19:H23)</f>
        <v>114888</v>
      </c>
      <c r="I24" s="218">
        <v>1</v>
      </c>
      <c r="J24" s="205">
        <f>SUM(J19:J23)</f>
        <v>169.60500000000002</v>
      </c>
      <c r="K24" s="205">
        <f>SUM(K19:K23)</f>
        <v>2.7579999999999996</v>
      </c>
      <c r="L24" s="205">
        <f>SUM(L19:L23)</f>
        <v>172.36300000000003</v>
      </c>
      <c r="M24" s="218">
        <v>1</v>
      </c>
      <c r="N24" s="205">
        <f>N19</f>
        <v>81.210999999999999</v>
      </c>
      <c r="O24" s="205">
        <f>SUM(O19:O23)</f>
        <v>63.464000000000013</v>
      </c>
      <c r="P24" s="205">
        <f>SUM(P19:P23)</f>
        <v>2.7089999999999996</v>
      </c>
      <c r="Q24" s="205">
        <f>SUM(Q19:Q23)</f>
        <v>66.173000000000002</v>
      </c>
      <c r="R24" s="218">
        <v>1</v>
      </c>
      <c r="S24" s="205">
        <f>S19</f>
        <v>15.037999999999997</v>
      </c>
      <c r="T24" s="215">
        <f>T19</f>
        <v>0.18517195946361942</v>
      </c>
      <c r="U24" s="208">
        <f>SUM(U19:U23)</f>
        <v>32.313699999999997</v>
      </c>
      <c r="V24" s="209">
        <f>SUM(V19:V23)</f>
        <v>28.067299999999999</v>
      </c>
      <c r="W24" s="177">
        <f t="shared" si="0"/>
        <v>0.86858824585237848</v>
      </c>
      <c r="X24" s="215">
        <f>IFERROR(((1-(1-T24)*W24)*1),0)</f>
        <v>0.29224994159917439</v>
      </c>
    </row>
    <row r="25" spans="1:24" x14ac:dyDescent="0.25">
      <c r="A25" s="462">
        <f>A19+1</f>
        <v>4</v>
      </c>
      <c r="B25" s="456" t="s">
        <v>471</v>
      </c>
      <c r="C25" s="456">
        <v>1</v>
      </c>
      <c r="D25" s="456" t="s">
        <v>829</v>
      </c>
      <c r="E25" s="293" t="s">
        <v>283</v>
      </c>
      <c r="F25" s="294">
        <v>100332</v>
      </c>
      <c r="G25" s="294">
        <v>16</v>
      </c>
      <c r="H25" s="295">
        <f>F25+G25</f>
        <v>100348</v>
      </c>
      <c r="I25" s="281">
        <f>IFERROR((H25/$H$30),0)</f>
        <v>0.89297441601779759</v>
      </c>
      <c r="J25" s="296">
        <v>121.419</v>
      </c>
      <c r="K25" s="296">
        <v>1.4E-2</v>
      </c>
      <c r="L25" s="297">
        <f>J25+K25</f>
        <v>121.43299999999999</v>
      </c>
      <c r="M25" s="281">
        <f>IFERROR((L25/$L$30),0)</f>
        <v>0.43230590681248571</v>
      </c>
      <c r="N25" s="457">
        <v>200.80500000000001</v>
      </c>
      <c r="O25" s="296">
        <v>29.843</v>
      </c>
      <c r="P25" s="296">
        <v>0.32100000000000001</v>
      </c>
      <c r="Q25" s="297">
        <f>O25+P25</f>
        <v>30.164000000000001</v>
      </c>
      <c r="R25" s="281">
        <f>IFERROR((Q25/$Q$30),0)</f>
        <v>0.17323585322850202</v>
      </c>
      <c r="S25" s="459">
        <f>N30-Q30</f>
        <v>26.683999999999997</v>
      </c>
      <c r="T25" s="447">
        <f>IFERROR((S25/N30),0)</f>
        <v>0.1328851373222778</v>
      </c>
      <c r="U25" s="348">
        <v>14.0693</v>
      </c>
      <c r="V25" s="348">
        <v>12.109099999999998</v>
      </c>
      <c r="W25" s="298">
        <f t="shared" si="0"/>
        <v>0.86067537119828263</v>
      </c>
      <c r="X25" s="450"/>
    </row>
    <row r="26" spans="1:24" x14ac:dyDescent="0.25">
      <c r="A26" s="463"/>
      <c r="B26" s="445"/>
      <c r="C26" s="445"/>
      <c r="D26" s="445"/>
      <c r="E26" s="172" t="s">
        <v>284</v>
      </c>
      <c r="F26" s="237">
        <v>1660</v>
      </c>
      <c r="G26" s="237">
        <v>65</v>
      </c>
      <c r="H26" s="173">
        <f>F26+G26</f>
        <v>1725</v>
      </c>
      <c r="I26" s="217">
        <f>IFERROR((H26/$H$30),0)</f>
        <v>1.5350389321468299E-2</v>
      </c>
      <c r="J26" s="279">
        <v>6.6890000000000001</v>
      </c>
      <c r="K26" s="279">
        <v>0.27200000000000002</v>
      </c>
      <c r="L26" s="283">
        <f>J26+K26</f>
        <v>6.9610000000000003</v>
      </c>
      <c r="M26" s="217">
        <f>IFERROR((L26/$L$30),0)</f>
        <v>2.4781413761676918E-2</v>
      </c>
      <c r="N26" s="446"/>
      <c r="O26" s="279">
        <v>2.0649999999999999</v>
      </c>
      <c r="P26" s="279">
        <v>0.23700000000000002</v>
      </c>
      <c r="Q26" s="283">
        <f>O26+P26</f>
        <v>2.302</v>
      </c>
      <c r="R26" s="217">
        <f>IFERROR((Q26/$Q$30),0)</f>
        <v>1.3220691358308303E-2</v>
      </c>
      <c r="S26" s="460"/>
      <c r="T26" s="448"/>
      <c r="U26" s="348">
        <v>0.50219999999999998</v>
      </c>
      <c r="V26" s="348">
        <v>0.25569999999999998</v>
      </c>
      <c r="W26" s="174">
        <f t="shared" si="0"/>
        <v>0.50915969733174038</v>
      </c>
      <c r="X26" s="450"/>
    </row>
    <row r="27" spans="1:24" x14ac:dyDescent="0.25">
      <c r="A27" s="463"/>
      <c r="B27" s="445"/>
      <c r="C27" s="445"/>
      <c r="D27" s="445"/>
      <c r="E27" s="172" t="s">
        <v>285</v>
      </c>
      <c r="F27" s="237">
        <v>7787</v>
      </c>
      <c r="G27" s="237">
        <v>0</v>
      </c>
      <c r="H27" s="173">
        <f>F27+G27</f>
        <v>7787</v>
      </c>
      <c r="I27" s="217">
        <f>IFERROR((H27/$H$30),0)</f>
        <v>6.929477196885428E-2</v>
      </c>
      <c r="J27" s="279">
        <v>31.507000000000001</v>
      </c>
      <c r="K27" s="279">
        <v>0</v>
      </c>
      <c r="L27" s="283">
        <f>J27+K27</f>
        <v>31.507000000000001</v>
      </c>
      <c r="M27" s="217">
        <f>IFERROR((L27/$L$30),0)</f>
        <v>0.11216606858054226</v>
      </c>
      <c r="N27" s="446"/>
      <c r="O27" s="279">
        <v>9.1169999999999991</v>
      </c>
      <c r="P27" s="279">
        <v>7.6000000000000012E-2</v>
      </c>
      <c r="Q27" s="283">
        <f>O27+P27</f>
        <v>9.1929999999999996</v>
      </c>
      <c r="R27" s="217">
        <f>IFERROR((Q27/$Q$30),0)</f>
        <v>5.2796618443496188E-2</v>
      </c>
      <c r="S27" s="460"/>
      <c r="T27" s="448"/>
      <c r="U27" s="348">
        <v>7.0849000000000002</v>
      </c>
      <c r="V27" s="348">
        <v>6.6852999999999998</v>
      </c>
      <c r="W27" s="174">
        <f t="shared" si="0"/>
        <v>0.94359835706925987</v>
      </c>
      <c r="X27" s="450"/>
    </row>
    <row r="28" spans="1:24" x14ac:dyDescent="0.25">
      <c r="A28" s="463"/>
      <c r="B28" s="445"/>
      <c r="C28" s="445"/>
      <c r="D28" s="445"/>
      <c r="E28" s="172" t="s">
        <v>286</v>
      </c>
      <c r="F28" s="237">
        <v>72</v>
      </c>
      <c r="G28" s="237">
        <v>0</v>
      </c>
      <c r="H28" s="173">
        <f>F28+G28</f>
        <v>72</v>
      </c>
      <c r="I28" s="217">
        <f>IFERROR((H28/$H$30),0)</f>
        <v>6.4071190211345943E-4</v>
      </c>
      <c r="J28" s="279">
        <v>95.283000000000001</v>
      </c>
      <c r="K28" s="279">
        <v>0</v>
      </c>
      <c r="L28" s="283">
        <f>J28+K28</f>
        <v>95.283000000000001</v>
      </c>
      <c r="M28" s="217">
        <f>IFERROR((L28/$L$30),0)</f>
        <v>0.33921095352016406</v>
      </c>
      <c r="N28" s="446"/>
      <c r="O28" s="279">
        <v>118.29400000000001</v>
      </c>
      <c r="P28" s="279">
        <v>0</v>
      </c>
      <c r="Q28" s="283">
        <f>O28+P28</f>
        <v>118.29400000000001</v>
      </c>
      <c r="R28" s="217">
        <f>IFERROR((Q28/$Q$30),0)</f>
        <v>0.6793781335967517</v>
      </c>
      <c r="S28" s="460"/>
      <c r="T28" s="448"/>
      <c r="U28" s="348">
        <v>74.291600000000003</v>
      </c>
      <c r="V28" s="348">
        <v>90.584899999999976</v>
      </c>
      <c r="W28" s="174">
        <f t="shared" si="0"/>
        <v>1.2193155080789748</v>
      </c>
      <c r="X28" s="450"/>
    </row>
    <row r="29" spans="1:24" ht="15.75" thickBot="1" x14ac:dyDescent="0.3">
      <c r="A29" s="464"/>
      <c r="B29" s="465"/>
      <c r="C29" s="465"/>
      <c r="D29" s="465"/>
      <c r="E29" s="288" t="s">
        <v>287</v>
      </c>
      <c r="F29" s="289">
        <v>2348</v>
      </c>
      <c r="G29" s="289">
        <v>95</v>
      </c>
      <c r="H29" s="290">
        <f>F29+G29</f>
        <v>2443</v>
      </c>
      <c r="I29" s="280">
        <f>IFERROR((H29/$H$30),0)</f>
        <v>2.1739710789766407E-2</v>
      </c>
      <c r="J29" s="291">
        <v>25.407</v>
      </c>
      <c r="K29" s="291">
        <v>0.30499999999999999</v>
      </c>
      <c r="L29" s="292">
        <f>J29+K29</f>
        <v>25.712</v>
      </c>
      <c r="M29" s="280">
        <f>IFERROR((L29/$L$30),0)</f>
        <v>9.1535657325130998E-2</v>
      </c>
      <c r="N29" s="466"/>
      <c r="O29" s="291">
        <v>13.250000000000002</v>
      </c>
      <c r="P29" s="291">
        <v>0.91800000000000004</v>
      </c>
      <c r="Q29" s="292">
        <f>O29+P29</f>
        <v>14.168000000000001</v>
      </c>
      <c r="R29" s="280">
        <f>IFERROR((Q29/$Q$30),0)</f>
        <v>8.1368703372941803E-2</v>
      </c>
      <c r="S29" s="461"/>
      <c r="T29" s="449"/>
      <c r="U29" s="360">
        <v>5.3282999999999996</v>
      </c>
      <c r="V29" s="360">
        <v>3.9386999999999999</v>
      </c>
      <c r="W29" s="174">
        <f t="shared" si="0"/>
        <v>0.73920387365576268</v>
      </c>
      <c r="X29" s="450"/>
    </row>
    <row r="30" spans="1:24" ht="15.75" thickBot="1" x14ac:dyDescent="0.3">
      <c r="A30" s="451" t="s">
        <v>288</v>
      </c>
      <c r="B30" s="452"/>
      <c r="C30" s="453"/>
      <c r="D30" s="282"/>
      <c r="E30" s="175"/>
      <c r="F30" s="238">
        <f>SUM(F25:F29)</f>
        <v>112199</v>
      </c>
      <c r="G30" s="238">
        <f>SUM(G25:G29)</f>
        <v>176</v>
      </c>
      <c r="H30" s="176">
        <f>SUM(H25:H29)</f>
        <v>112375</v>
      </c>
      <c r="I30" s="218">
        <v>1</v>
      </c>
      <c r="J30" s="205">
        <f>SUM(J25:J29)</f>
        <v>280.30500000000001</v>
      </c>
      <c r="K30" s="205">
        <f>SUM(K25:K29)</f>
        <v>0.59099999999999997</v>
      </c>
      <c r="L30" s="205">
        <f>SUM(L25:L29)</f>
        <v>280.89600000000002</v>
      </c>
      <c r="M30" s="218">
        <v>1</v>
      </c>
      <c r="N30" s="205">
        <f>N25</f>
        <v>200.80500000000001</v>
      </c>
      <c r="O30" s="205">
        <f>SUM(O25:O29)</f>
        <v>172.56900000000002</v>
      </c>
      <c r="P30" s="205">
        <f>SUM(P25:P29)</f>
        <v>1.552</v>
      </c>
      <c r="Q30" s="205">
        <f>SUM(Q25:Q29)</f>
        <v>174.12100000000001</v>
      </c>
      <c r="R30" s="218">
        <v>1</v>
      </c>
      <c r="S30" s="205">
        <f>S25</f>
        <v>26.683999999999997</v>
      </c>
      <c r="T30" s="215">
        <f>T25</f>
        <v>0.1328851373222778</v>
      </c>
      <c r="U30" s="208">
        <f>SUM(U25:U29)</f>
        <v>101.27630000000001</v>
      </c>
      <c r="V30" s="209">
        <f>SUM(V25:V29)</f>
        <v>113.57369999999997</v>
      </c>
      <c r="W30" s="177">
        <f t="shared" si="0"/>
        <v>1.1214242621422779</v>
      </c>
      <c r="X30" s="215">
        <f>IFERROR(((1-(1-T30)*W30)*1),0)</f>
        <v>2.7596354929032785E-2</v>
      </c>
    </row>
    <row r="31" spans="1:24" x14ac:dyDescent="0.25">
      <c r="A31" s="462">
        <f>A25+1</f>
        <v>5</v>
      </c>
      <c r="B31" s="456" t="s">
        <v>471</v>
      </c>
      <c r="C31" s="456">
        <v>1</v>
      </c>
      <c r="D31" s="456" t="s">
        <v>473</v>
      </c>
      <c r="E31" s="293" t="s">
        <v>283</v>
      </c>
      <c r="F31" s="294">
        <v>140664</v>
      </c>
      <c r="G31" s="294">
        <v>131</v>
      </c>
      <c r="H31" s="295">
        <f>F31+G31</f>
        <v>140795</v>
      </c>
      <c r="I31" s="281">
        <f>IFERROR((H31/$H$36),0)</f>
        <v>0.90807948557534168</v>
      </c>
      <c r="J31" s="296">
        <v>156.79300000000001</v>
      </c>
      <c r="K31" s="296">
        <v>0.125</v>
      </c>
      <c r="L31" s="297">
        <f>J31+K31</f>
        <v>156.91800000000001</v>
      </c>
      <c r="M31" s="281">
        <f>IFERROR((L31/$L$36),0)</f>
        <v>0.717940036693554</v>
      </c>
      <c r="N31" s="457">
        <v>84.319000000000003</v>
      </c>
      <c r="O31" s="296">
        <v>39.271999999999998</v>
      </c>
      <c r="P31" s="296">
        <v>0.65100000000000002</v>
      </c>
      <c r="Q31" s="297">
        <f>O31+P31</f>
        <v>39.923000000000002</v>
      </c>
      <c r="R31" s="281">
        <f>IFERROR((Q31/$Q$36),0)</f>
        <v>0.63823698682695995</v>
      </c>
      <c r="S31" s="459">
        <f>N36-Q36</f>
        <v>21.766999999999996</v>
      </c>
      <c r="T31" s="447">
        <f>IFERROR((S31/N36),0)</f>
        <v>0.25815059476511815</v>
      </c>
      <c r="U31" s="348">
        <v>17.632800000000003</v>
      </c>
      <c r="V31" s="348">
        <v>15.216599999999998</v>
      </c>
      <c r="W31" s="298">
        <f t="shared" si="0"/>
        <v>0.86297128079488195</v>
      </c>
      <c r="X31" s="450"/>
    </row>
    <row r="32" spans="1:24" x14ac:dyDescent="0.25">
      <c r="A32" s="463"/>
      <c r="B32" s="445"/>
      <c r="C32" s="445"/>
      <c r="D32" s="445"/>
      <c r="E32" s="172" t="s">
        <v>284</v>
      </c>
      <c r="F32" s="237">
        <v>2237</v>
      </c>
      <c r="G32" s="237">
        <v>35</v>
      </c>
      <c r="H32" s="173">
        <f>F32+G32</f>
        <v>2272</v>
      </c>
      <c r="I32" s="217">
        <f>IFERROR((H32/$H$36),0)</f>
        <v>1.4653621160035345E-2</v>
      </c>
      <c r="J32" s="279">
        <v>7.9249999999999998</v>
      </c>
      <c r="K32" s="279">
        <v>0.17899999999999999</v>
      </c>
      <c r="L32" s="283">
        <f>J32+K32</f>
        <v>8.1039999999999992</v>
      </c>
      <c r="M32" s="217">
        <f>IFERROR((L32/$L$36),0)</f>
        <v>3.7077875434077423E-2</v>
      </c>
      <c r="N32" s="446"/>
      <c r="O32" s="279">
        <v>0.78999999999999981</v>
      </c>
      <c r="P32" s="279">
        <v>0.22100000000000003</v>
      </c>
      <c r="Q32" s="283">
        <f>O32+P32</f>
        <v>1.0109999999999999</v>
      </c>
      <c r="R32" s="217">
        <f>IFERROR((Q32/$Q$36),0)</f>
        <v>1.6162552756106917E-2</v>
      </c>
      <c r="S32" s="460"/>
      <c r="T32" s="448"/>
      <c r="U32" s="348">
        <v>0.2394</v>
      </c>
      <c r="V32" s="348">
        <v>0.107</v>
      </c>
      <c r="W32" s="174">
        <f t="shared" si="0"/>
        <v>0.44695071010860482</v>
      </c>
      <c r="X32" s="450"/>
    </row>
    <row r="33" spans="1:24" x14ac:dyDescent="0.25">
      <c r="A33" s="463"/>
      <c r="B33" s="445"/>
      <c r="C33" s="445"/>
      <c r="D33" s="445"/>
      <c r="E33" s="172" t="s">
        <v>285</v>
      </c>
      <c r="F33" s="237">
        <v>8699</v>
      </c>
      <c r="G33" s="237">
        <v>4</v>
      </c>
      <c r="H33" s="173">
        <f>F33+G33</f>
        <v>8703</v>
      </c>
      <c r="I33" s="217">
        <f>IFERROR((H33/$H$36),0)</f>
        <v>5.6131366617864262E-2</v>
      </c>
      <c r="J33" s="279">
        <v>27.225999999999999</v>
      </c>
      <c r="K33" s="279">
        <v>4.0000000000000001E-3</v>
      </c>
      <c r="L33" s="283">
        <f>J33+K33</f>
        <v>27.23</v>
      </c>
      <c r="M33" s="217">
        <f>IFERROR((L33/$L$36),0)</f>
        <v>0.12458422360191614</v>
      </c>
      <c r="N33" s="446"/>
      <c r="O33" s="279">
        <v>8.7850000000000001</v>
      </c>
      <c r="P33" s="279">
        <v>0.13800000000000001</v>
      </c>
      <c r="Q33" s="283">
        <f>O33+P33</f>
        <v>8.923</v>
      </c>
      <c r="R33" s="217">
        <f>IFERROR((Q33/$Q$36),0)</f>
        <v>0.14264931576927994</v>
      </c>
      <c r="S33" s="460"/>
      <c r="T33" s="448"/>
      <c r="U33" s="348">
        <v>6.7619999999999996</v>
      </c>
      <c r="V33" s="348">
        <v>6.1689999999999996</v>
      </c>
      <c r="W33" s="174">
        <f t="shared" si="0"/>
        <v>0.91230405205560483</v>
      </c>
      <c r="X33" s="450"/>
    </row>
    <row r="34" spans="1:24" x14ac:dyDescent="0.25">
      <c r="A34" s="463"/>
      <c r="B34" s="445"/>
      <c r="C34" s="445"/>
      <c r="D34" s="445"/>
      <c r="E34" s="172" t="s">
        <v>286</v>
      </c>
      <c r="F34" s="237">
        <v>42</v>
      </c>
      <c r="G34" s="237">
        <v>0</v>
      </c>
      <c r="H34" s="173">
        <f>F34+G34</f>
        <v>42</v>
      </c>
      <c r="I34" s="217">
        <f>IFERROR((H34/$H$36),0)</f>
        <v>2.7088560243023082E-4</v>
      </c>
      <c r="J34" s="279">
        <v>10.326000000000001</v>
      </c>
      <c r="K34" s="279">
        <v>0</v>
      </c>
      <c r="L34" s="283">
        <f>J34+K34</f>
        <v>10.326000000000001</v>
      </c>
      <c r="M34" s="217">
        <f>IFERROR((L34/$L$36),0)</f>
        <v>4.7244094488188983E-2</v>
      </c>
      <c r="N34" s="446"/>
      <c r="O34" s="279">
        <v>3.4499999999999997</v>
      </c>
      <c r="P34" s="279">
        <v>0</v>
      </c>
      <c r="Q34" s="283">
        <f>O34+P34</f>
        <v>3.4499999999999997</v>
      </c>
      <c r="R34" s="217">
        <f>IFERROR((Q34/$Q$36),0)</f>
        <v>5.5154111778999863E-2</v>
      </c>
      <c r="S34" s="460"/>
      <c r="T34" s="448"/>
      <c r="U34" s="348">
        <v>3.0272000000000001</v>
      </c>
      <c r="V34" s="348">
        <v>3.2665999999999995</v>
      </c>
      <c r="W34" s="174">
        <f t="shared" si="0"/>
        <v>1.0790829809725158</v>
      </c>
      <c r="X34" s="450"/>
    </row>
    <row r="35" spans="1:24" ht="15.75" thickBot="1" x14ac:dyDescent="0.3">
      <c r="A35" s="464"/>
      <c r="B35" s="465"/>
      <c r="C35" s="465"/>
      <c r="D35" s="465"/>
      <c r="E35" s="288" t="s">
        <v>287</v>
      </c>
      <c r="F35" s="289">
        <v>3106</v>
      </c>
      <c r="G35" s="289">
        <v>129</v>
      </c>
      <c r="H35" s="290">
        <f>F35+G35</f>
        <v>3235</v>
      </c>
      <c r="I35" s="280">
        <f>IFERROR((H35/$H$36),0)</f>
        <v>2.0864641044328495E-2</v>
      </c>
      <c r="J35" s="291">
        <v>15.475</v>
      </c>
      <c r="K35" s="291">
        <v>0.51400000000000001</v>
      </c>
      <c r="L35" s="292">
        <f>J35+K35</f>
        <v>15.988999999999999</v>
      </c>
      <c r="M35" s="280">
        <f>IFERROR((L35/$L$36),0)</f>
        <v>7.3153769782263567E-2</v>
      </c>
      <c r="N35" s="466"/>
      <c r="O35" s="291">
        <v>8.3020000000000014</v>
      </c>
      <c r="P35" s="291">
        <v>0.94300000000000006</v>
      </c>
      <c r="Q35" s="292">
        <f>O35+P35</f>
        <v>9.245000000000001</v>
      </c>
      <c r="R35" s="280">
        <f>IFERROR((Q35/$Q$36),0)</f>
        <v>0.14779703286865328</v>
      </c>
      <c r="S35" s="461"/>
      <c r="T35" s="449"/>
      <c r="U35" s="360">
        <v>3.9765000000000001</v>
      </c>
      <c r="V35" s="360">
        <v>2.4961000000000002</v>
      </c>
      <c r="W35" s="174">
        <f t="shared" si="0"/>
        <v>0.62771281277505342</v>
      </c>
      <c r="X35" s="450"/>
    </row>
    <row r="36" spans="1:24" ht="15.75" thickBot="1" x14ac:dyDescent="0.3">
      <c r="A36" s="451" t="s">
        <v>288</v>
      </c>
      <c r="B36" s="452"/>
      <c r="C36" s="453"/>
      <c r="D36" s="282"/>
      <c r="E36" s="175"/>
      <c r="F36" s="238">
        <f>SUM(F31:F35)</f>
        <v>154748</v>
      </c>
      <c r="G36" s="238">
        <f>SUM(G31:G35)</f>
        <v>299</v>
      </c>
      <c r="H36" s="176">
        <f>SUM(H31:H35)</f>
        <v>155047</v>
      </c>
      <c r="I36" s="218">
        <v>1</v>
      </c>
      <c r="J36" s="205">
        <f>SUM(J31:J35)</f>
        <v>217.745</v>
      </c>
      <c r="K36" s="205">
        <f>SUM(K31:K35)</f>
        <v>0.82200000000000006</v>
      </c>
      <c r="L36" s="205">
        <f>SUM(L31:L35)</f>
        <v>218.56699999999998</v>
      </c>
      <c r="M36" s="218">
        <v>1</v>
      </c>
      <c r="N36" s="205">
        <f>N31</f>
        <v>84.319000000000003</v>
      </c>
      <c r="O36" s="205">
        <f>SUM(O31:O35)</f>
        <v>60.598999999999997</v>
      </c>
      <c r="P36" s="205">
        <f>SUM(P31:P35)</f>
        <v>1.9530000000000003</v>
      </c>
      <c r="Q36" s="205">
        <f>SUM(Q31:Q35)</f>
        <v>62.552000000000007</v>
      </c>
      <c r="R36" s="218">
        <v>1</v>
      </c>
      <c r="S36" s="205">
        <f>S31</f>
        <v>21.766999999999996</v>
      </c>
      <c r="T36" s="215">
        <f>T31</f>
        <v>0.25815059476511815</v>
      </c>
      <c r="U36" s="208">
        <f>SUM(U31:U35)</f>
        <v>31.637900000000005</v>
      </c>
      <c r="V36" s="209">
        <f>SUM(V31:V35)</f>
        <v>27.255299999999998</v>
      </c>
      <c r="W36" s="177">
        <f t="shared" si="0"/>
        <v>0.86147626738816396</v>
      </c>
      <c r="X36" s="215">
        <f>IFERROR(((1-(1-T36)*W36)*1),0)</f>
        <v>0.36091434341412454</v>
      </c>
    </row>
    <row r="37" spans="1:24" x14ac:dyDescent="0.25">
      <c r="A37" s="462">
        <f>A31+1</f>
        <v>6</v>
      </c>
      <c r="B37" s="456" t="s">
        <v>474</v>
      </c>
      <c r="C37" s="456">
        <v>2</v>
      </c>
      <c r="D37" s="456" t="s">
        <v>830</v>
      </c>
      <c r="E37" s="293" t="s">
        <v>283</v>
      </c>
      <c r="F37" s="294">
        <v>162373</v>
      </c>
      <c r="G37" s="294">
        <v>267</v>
      </c>
      <c r="H37" s="295">
        <f>F37+G37</f>
        <v>162640</v>
      </c>
      <c r="I37" s="281">
        <f>IFERROR((H37/$H$42),0)</f>
        <v>0.90917221948928939</v>
      </c>
      <c r="J37" s="296">
        <v>196.72</v>
      </c>
      <c r="K37" s="296">
        <v>0.20200000000000001</v>
      </c>
      <c r="L37" s="297">
        <f>J37+K37</f>
        <v>196.922</v>
      </c>
      <c r="M37" s="281">
        <f>IFERROR((L37/$L$42),0)</f>
        <v>0.60080423719505494</v>
      </c>
      <c r="N37" s="457">
        <v>192.84700000000001</v>
      </c>
      <c r="O37" s="296">
        <v>56.645000000000003</v>
      </c>
      <c r="P37" s="296">
        <v>1.0900000000000001</v>
      </c>
      <c r="Q37" s="297">
        <f>O37+P37</f>
        <v>57.735000000000007</v>
      </c>
      <c r="R37" s="281">
        <f>IFERROR((Q37/$Q$42),0)</f>
        <v>0.39574065569500516</v>
      </c>
      <c r="S37" s="459">
        <f>N42-Q42</f>
        <v>46.955999999999989</v>
      </c>
      <c r="T37" s="447">
        <f>IFERROR((S37/N42),0)</f>
        <v>0.24348836123973921</v>
      </c>
      <c r="U37" s="296">
        <v>27.088000000000001</v>
      </c>
      <c r="V37" s="296">
        <v>21.199000000000002</v>
      </c>
      <c r="W37" s="298">
        <f t="shared" si="0"/>
        <v>0.78259746012994691</v>
      </c>
      <c r="X37" s="450"/>
    </row>
    <row r="38" spans="1:24" x14ac:dyDescent="0.25">
      <c r="A38" s="463"/>
      <c r="B38" s="445"/>
      <c r="C38" s="445"/>
      <c r="D38" s="445"/>
      <c r="E38" s="172" t="s">
        <v>284</v>
      </c>
      <c r="F38" s="237">
        <v>768</v>
      </c>
      <c r="G38" s="237">
        <v>12</v>
      </c>
      <c r="H38" s="173">
        <f>F38+G38</f>
        <v>780</v>
      </c>
      <c r="I38" s="217">
        <f>IFERROR((H38/$H$42),0)</f>
        <v>4.3602701131434194E-3</v>
      </c>
      <c r="J38" s="279">
        <v>3.2639999999999998</v>
      </c>
      <c r="K38" s="279">
        <v>8.4000000000000005E-2</v>
      </c>
      <c r="L38" s="283">
        <f>J38+K38</f>
        <v>3.3479999999999999</v>
      </c>
      <c r="M38" s="217">
        <f>IFERROR((L38/$L$42),0)</f>
        <v>1.0214666650394796E-2</v>
      </c>
      <c r="N38" s="446"/>
      <c r="O38" s="279">
        <v>0.505</v>
      </c>
      <c r="P38" s="279">
        <v>4.5999999999999999E-2</v>
      </c>
      <c r="Q38" s="283">
        <f>O38+P38</f>
        <v>0.55100000000000005</v>
      </c>
      <c r="R38" s="217">
        <f>IFERROR((Q38/$Q$42),0)</f>
        <v>3.7767922627166854E-3</v>
      </c>
      <c r="S38" s="460"/>
      <c r="T38" s="448"/>
      <c r="U38" s="279">
        <v>0.11290000000000001</v>
      </c>
      <c r="V38" s="279">
        <v>5.91E-2</v>
      </c>
      <c r="W38" s="174">
        <f t="shared" si="0"/>
        <v>0.52347209920283433</v>
      </c>
      <c r="X38" s="450"/>
    </row>
    <row r="39" spans="1:24" x14ac:dyDescent="0.25">
      <c r="A39" s="463"/>
      <c r="B39" s="445"/>
      <c r="C39" s="445"/>
      <c r="D39" s="445"/>
      <c r="E39" s="172" t="s">
        <v>285</v>
      </c>
      <c r="F39" s="237">
        <v>12850</v>
      </c>
      <c r="G39" s="237">
        <v>2</v>
      </c>
      <c r="H39" s="173">
        <f>F39+G39</f>
        <v>12852</v>
      </c>
      <c r="I39" s="217">
        <f>IFERROR((H39/$H$42),0)</f>
        <v>7.1843835248870808E-2</v>
      </c>
      <c r="J39" s="279">
        <v>44.097000000000001</v>
      </c>
      <c r="K39" s="279">
        <v>2E-3</v>
      </c>
      <c r="L39" s="283">
        <f>J39+K39</f>
        <v>44.099000000000004</v>
      </c>
      <c r="M39" s="217">
        <f>IFERROR((L39/$L$42),0)</f>
        <v>0.13454497748379932</v>
      </c>
      <c r="N39" s="446"/>
      <c r="O39" s="279">
        <v>15.568</v>
      </c>
      <c r="P39" s="279">
        <v>0.13100000000000001</v>
      </c>
      <c r="Q39" s="283">
        <f>O39+P39</f>
        <v>15.699</v>
      </c>
      <c r="R39" s="217">
        <f>IFERROR((Q39/$Q$42),0)</f>
        <v>0.10760773454154127</v>
      </c>
      <c r="S39" s="460"/>
      <c r="T39" s="448"/>
      <c r="U39" s="279">
        <v>11.6777</v>
      </c>
      <c r="V39" s="279">
        <v>10.504899999999997</v>
      </c>
      <c r="W39" s="174">
        <f t="shared" si="0"/>
        <v>0.89956926449557684</v>
      </c>
      <c r="X39" s="450"/>
    </row>
    <row r="40" spans="1:24" x14ac:dyDescent="0.25">
      <c r="A40" s="463"/>
      <c r="B40" s="445"/>
      <c r="C40" s="445"/>
      <c r="D40" s="445"/>
      <c r="E40" s="172" t="s">
        <v>286</v>
      </c>
      <c r="F40" s="237">
        <v>54</v>
      </c>
      <c r="G40" s="237">
        <v>0</v>
      </c>
      <c r="H40" s="173">
        <f>F40+G40</f>
        <v>54</v>
      </c>
      <c r="I40" s="217">
        <f>IFERROR((H40/$H$42),0)</f>
        <v>3.018648539868521E-4</v>
      </c>
      <c r="J40" s="279">
        <v>48.122999999999998</v>
      </c>
      <c r="K40" s="279">
        <v>0</v>
      </c>
      <c r="L40" s="283">
        <f>J40+K40</f>
        <v>48.122999999999998</v>
      </c>
      <c r="M40" s="217">
        <f>IFERROR((L40/$L$42),0)</f>
        <v>0.14682210370876606</v>
      </c>
      <c r="N40" s="446"/>
      <c r="O40" s="279">
        <v>46.506</v>
      </c>
      <c r="P40" s="279">
        <v>0</v>
      </c>
      <c r="Q40" s="283">
        <f>O40+P40</f>
        <v>46.506</v>
      </c>
      <c r="R40" s="217">
        <f>IFERROR((Q40/$Q$42),0)</f>
        <v>0.3187722340651582</v>
      </c>
      <c r="S40" s="460"/>
      <c r="T40" s="448"/>
      <c r="U40" s="348">
        <v>31.590699999999998</v>
      </c>
      <c r="V40" s="279">
        <v>29.529199999999999</v>
      </c>
      <c r="W40" s="174">
        <f t="shared" si="0"/>
        <v>0.93474345297825001</v>
      </c>
      <c r="X40" s="450"/>
    </row>
    <row r="41" spans="1:24" ht="15.75" thickBot="1" x14ac:dyDescent="0.3">
      <c r="A41" s="464"/>
      <c r="B41" s="465"/>
      <c r="C41" s="465"/>
      <c r="D41" s="465"/>
      <c r="E41" s="288" t="s">
        <v>287</v>
      </c>
      <c r="F41" s="289">
        <v>2498</v>
      </c>
      <c r="G41" s="289">
        <v>64</v>
      </c>
      <c r="H41" s="290">
        <f>F41+G41</f>
        <v>2562</v>
      </c>
      <c r="I41" s="280">
        <f>IFERROR((H41/$H$42),0)</f>
        <v>1.4321810294709539E-2</v>
      </c>
      <c r="J41" s="291">
        <v>34.905999999999999</v>
      </c>
      <c r="K41" s="291">
        <v>0.36599999999999999</v>
      </c>
      <c r="L41" s="292">
        <f>J41+K41</f>
        <v>35.271999999999998</v>
      </c>
      <c r="M41" s="280">
        <f>IFERROR((L41/$L$42),0)</f>
        <v>0.10761401496198483</v>
      </c>
      <c r="N41" s="466"/>
      <c r="O41" s="291">
        <v>24.375</v>
      </c>
      <c r="P41" s="291">
        <v>1.0249999999999999</v>
      </c>
      <c r="Q41" s="292">
        <f>O41+P41</f>
        <v>25.4</v>
      </c>
      <c r="R41" s="280">
        <f>IFERROR((Q41/$Q$42),0)</f>
        <v>0.17410258343557858</v>
      </c>
      <c r="S41" s="461"/>
      <c r="T41" s="449"/>
      <c r="U41" s="360">
        <v>14.7264</v>
      </c>
      <c r="V41" s="291">
        <v>13.1073</v>
      </c>
      <c r="W41" s="174">
        <f t="shared" si="0"/>
        <v>0.89005459582790092</v>
      </c>
      <c r="X41" s="450"/>
    </row>
    <row r="42" spans="1:24" ht="15.75" thickBot="1" x14ac:dyDescent="0.3">
      <c r="A42" s="451" t="s">
        <v>288</v>
      </c>
      <c r="B42" s="452"/>
      <c r="C42" s="453"/>
      <c r="D42" s="282"/>
      <c r="E42" s="175"/>
      <c r="F42" s="238">
        <f>SUM(F37:F41)</f>
        <v>178543</v>
      </c>
      <c r="G42" s="238">
        <f>SUM(G37:G41)</f>
        <v>345</v>
      </c>
      <c r="H42" s="176">
        <f>SUM(H37:H41)</f>
        <v>178888</v>
      </c>
      <c r="I42" s="218">
        <v>1</v>
      </c>
      <c r="J42" s="205">
        <f>SUM(J37:J41)</f>
        <v>327.11</v>
      </c>
      <c r="K42" s="205">
        <f>SUM(K37:K41)</f>
        <v>0.65400000000000003</v>
      </c>
      <c r="L42" s="205">
        <f>SUM(L37:L41)</f>
        <v>327.76400000000001</v>
      </c>
      <c r="M42" s="218">
        <v>1</v>
      </c>
      <c r="N42" s="205">
        <f>N37</f>
        <v>192.84700000000001</v>
      </c>
      <c r="O42" s="205">
        <f>SUM(O37:O41)</f>
        <v>143.59899999999999</v>
      </c>
      <c r="P42" s="205">
        <f>SUM(P37:P41)</f>
        <v>2.2919999999999998</v>
      </c>
      <c r="Q42" s="205">
        <f>SUM(Q37:Q41)</f>
        <v>145.89100000000002</v>
      </c>
      <c r="R42" s="218">
        <v>1</v>
      </c>
      <c r="S42" s="205">
        <f>S37</f>
        <v>46.955999999999989</v>
      </c>
      <c r="T42" s="215">
        <f>T37</f>
        <v>0.24348836123973921</v>
      </c>
      <c r="U42" s="208">
        <f>SUM(U37:U41)</f>
        <v>85.195700000000002</v>
      </c>
      <c r="V42" s="209">
        <f>SUM(V37:V41)</f>
        <v>74.399499999999989</v>
      </c>
      <c r="W42" s="177">
        <f t="shared" si="0"/>
        <v>0.87327764194671786</v>
      </c>
      <c r="X42" s="215">
        <f>IFERROR(((1-(1-T42)*W42)*1),0)</f>
        <v>0.33935529999819214</v>
      </c>
    </row>
    <row r="43" spans="1:24" x14ac:dyDescent="0.25">
      <c r="A43" s="462">
        <f>A37+1</f>
        <v>7</v>
      </c>
      <c r="B43" s="456" t="s">
        <v>474</v>
      </c>
      <c r="C43" s="456">
        <v>2</v>
      </c>
      <c r="D43" s="456" t="s">
        <v>816</v>
      </c>
      <c r="E43" s="293" t="s">
        <v>283</v>
      </c>
      <c r="F43" s="294">
        <v>102737</v>
      </c>
      <c r="G43" s="294">
        <v>5</v>
      </c>
      <c r="H43" s="295">
        <f>F43+G43</f>
        <v>102742</v>
      </c>
      <c r="I43" s="281">
        <f>IFERROR((H43/$H$48),0)</f>
        <v>0.92504524296145574</v>
      </c>
      <c r="J43" s="296">
        <v>106.675</v>
      </c>
      <c r="K43" s="296">
        <v>5.0000000000000001E-3</v>
      </c>
      <c r="L43" s="297">
        <f>J43+K43</f>
        <v>106.67999999999999</v>
      </c>
      <c r="M43" s="281">
        <f>IFERROR((L43/$L$48),0)</f>
        <v>0.74199785774896709</v>
      </c>
      <c r="N43" s="457">
        <v>59.024999999999999</v>
      </c>
      <c r="O43" s="296">
        <v>30.861999999999998</v>
      </c>
      <c r="P43" s="296">
        <v>0.23899999999999999</v>
      </c>
      <c r="Q43" s="297">
        <f>O43+P43</f>
        <v>31.100999999999999</v>
      </c>
      <c r="R43" s="281">
        <f>IFERROR((Q43/$Q$48),0)</f>
        <v>0.76490408263649778</v>
      </c>
      <c r="S43" s="459">
        <f>N48-Q48</f>
        <v>18.365000000000002</v>
      </c>
      <c r="T43" s="447">
        <f>IFERROR((S43/N48),0)</f>
        <v>0.31113934773401103</v>
      </c>
      <c r="U43" s="347">
        <v>13.668799999999999</v>
      </c>
      <c r="V43" s="296">
        <v>10.841600000000001</v>
      </c>
      <c r="W43" s="298">
        <f t="shared" si="0"/>
        <v>0.7931639939131454</v>
      </c>
      <c r="X43" s="450"/>
    </row>
    <row r="44" spans="1:24" x14ac:dyDescent="0.25">
      <c r="A44" s="463"/>
      <c r="B44" s="445"/>
      <c r="C44" s="445"/>
      <c r="D44" s="445"/>
      <c r="E44" s="172" t="s">
        <v>284</v>
      </c>
      <c r="F44" s="237">
        <v>983</v>
      </c>
      <c r="G44" s="237">
        <v>3</v>
      </c>
      <c r="H44" s="173">
        <f>F44+G44</f>
        <v>986</v>
      </c>
      <c r="I44" s="217">
        <f>IFERROR((H44/$H$48),0)</f>
        <v>8.8775243771777399E-3</v>
      </c>
      <c r="J44" s="279">
        <v>4.4059999999999997</v>
      </c>
      <c r="K44" s="279">
        <v>1.7999999999999999E-2</v>
      </c>
      <c r="L44" s="283">
        <f>J44+K44</f>
        <v>4.4239999999999995</v>
      </c>
      <c r="M44" s="217">
        <f>IFERROR((L44/$L$48),0)</f>
        <v>3.0770514835783934E-2</v>
      </c>
      <c r="N44" s="446"/>
      <c r="O44" s="279">
        <v>0.44</v>
      </c>
      <c r="P44" s="279">
        <v>5.2000000000000005E-2</v>
      </c>
      <c r="Q44" s="283">
        <f>O44+P44</f>
        <v>0.49199999999999999</v>
      </c>
      <c r="R44" s="217">
        <f>IFERROR((Q44/$Q$48),0)</f>
        <v>1.2100344318740778E-2</v>
      </c>
      <c r="S44" s="460"/>
      <c r="T44" s="448"/>
      <c r="U44" s="348">
        <v>0.10859999999999999</v>
      </c>
      <c r="V44" s="279">
        <v>5.3200000000000004E-2</v>
      </c>
      <c r="W44" s="174">
        <f t="shared" si="0"/>
        <v>0.48987108655616951</v>
      </c>
      <c r="X44" s="450"/>
    </row>
    <row r="45" spans="1:24" x14ac:dyDescent="0.25">
      <c r="A45" s="463"/>
      <c r="B45" s="445"/>
      <c r="C45" s="445"/>
      <c r="D45" s="445"/>
      <c r="E45" s="172" t="s">
        <v>285</v>
      </c>
      <c r="F45" s="237">
        <v>5319</v>
      </c>
      <c r="G45" s="237">
        <v>0</v>
      </c>
      <c r="H45" s="173">
        <f>F45+G45</f>
        <v>5319</v>
      </c>
      <c r="I45" s="217">
        <f>IFERROR((H45/$H$48),0)</f>
        <v>4.7890012334896953E-2</v>
      </c>
      <c r="J45" s="279">
        <v>17.143000000000001</v>
      </c>
      <c r="K45" s="279">
        <v>0</v>
      </c>
      <c r="L45" s="283">
        <f>J45+K45</f>
        <v>17.143000000000001</v>
      </c>
      <c r="M45" s="217">
        <f>IFERROR((L45/$L$48),0)</f>
        <v>0.11923574498866277</v>
      </c>
      <c r="N45" s="446"/>
      <c r="O45" s="279">
        <v>5.5150000000000006</v>
      </c>
      <c r="P45" s="279">
        <v>2.4E-2</v>
      </c>
      <c r="Q45" s="283">
        <f>O45+P45</f>
        <v>5.5390000000000006</v>
      </c>
      <c r="R45" s="217">
        <f>IFERROR((Q45/$Q$48),0)</f>
        <v>0.13622725036891295</v>
      </c>
      <c r="S45" s="460"/>
      <c r="T45" s="448"/>
      <c r="U45" s="348">
        <v>4.2105000000000006</v>
      </c>
      <c r="V45" s="279">
        <v>3.8092000000000001</v>
      </c>
      <c r="W45" s="174">
        <f t="shared" si="0"/>
        <v>0.90469065431658935</v>
      </c>
      <c r="X45" s="450"/>
    </row>
    <row r="46" spans="1:24" x14ac:dyDescent="0.25">
      <c r="A46" s="463"/>
      <c r="B46" s="445"/>
      <c r="C46" s="445"/>
      <c r="D46" s="445"/>
      <c r="E46" s="172" t="s">
        <v>286</v>
      </c>
      <c r="F46" s="237">
        <v>11</v>
      </c>
      <c r="G46" s="237">
        <v>0</v>
      </c>
      <c r="H46" s="173">
        <f>F46+G46</f>
        <v>11</v>
      </c>
      <c r="I46" s="217">
        <f>IFERROR((H46/$H$48),0)</f>
        <v>9.9039318609487966E-5</v>
      </c>
      <c r="J46" s="279">
        <v>7.31</v>
      </c>
      <c r="K46" s="279">
        <v>0</v>
      </c>
      <c r="L46" s="283">
        <f>J46+K46</f>
        <v>7.31</v>
      </c>
      <c r="M46" s="217">
        <f>IFERROR((L46/$L$48),0)</f>
        <v>5.0843685228205378E-2</v>
      </c>
      <c r="N46" s="446"/>
      <c r="O46" s="279">
        <v>0.73100000000000009</v>
      </c>
      <c r="P46" s="279">
        <v>0</v>
      </c>
      <c r="Q46" s="283">
        <f>O46+P46</f>
        <v>0.73100000000000009</v>
      </c>
      <c r="R46" s="217">
        <f>IFERROR((Q46/$Q$48),0)</f>
        <v>1.7978357107722581E-2</v>
      </c>
      <c r="S46" s="460"/>
      <c r="T46" s="448"/>
      <c r="U46" s="348">
        <v>0.63329999999999997</v>
      </c>
      <c r="V46" s="279">
        <v>0.63319999999999999</v>
      </c>
      <c r="W46" s="174">
        <f t="shared" si="0"/>
        <v>0.99984209695247117</v>
      </c>
      <c r="X46" s="450"/>
    </row>
    <row r="47" spans="1:24" ht="15.75" thickBot="1" x14ac:dyDescent="0.3">
      <c r="A47" s="464"/>
      <c r="B47" s="465"/>
      <c r="C47" s="465"/>
      <c r="D47" s="465"/>
      <c r="E47" s="288" t="s">
        <v>287</v>
      </c>
      <c r="F47" s="289">
        <v>1939</v>
      </c>
      <c r="G47" s="289">
        <v>70</v>
      </c>
      <c r="H47" s="290">
        <f>F47+G47</f>
        <v>2009</v>
      </c>
      <c r="I47" s="280">
        <f>IFERROR((H47/$H$48),0)</f>
        <v>1.8088181007860121E-2</v>
      </c>
      <c r="J47" s="291">
        <v>7.7750000000000004</v>
      </c>
      <c r="K47" s="291">
        <v>0.442</v>
      </c>
      <c r="L47" s="292">
        <f>J47+K47</f>
        <v>8.2170000000000005</v>
      </c>
      <c r="M47" s="280">
        <f>IFERROR((L47/$L$48),0)</f>
        <v>5.7152197198380793E-2</v>
      </c>
      <c r="N47" s="466"/>
      <c r="O47" s="291">
        <v>2.085</v>
      </c>
      <c r="P47" s="291">
        <v>0.71199999999999997</v>
      </c>
      <c r="Q47" s="292">
        <f>O47+P47</f>
        <v>2.7969999999999997</v>
      </c>
      <c r="R47" s="280">
        <f>IFERROR((Q47/$Q$48),0)</f>
        <v>6.8789965568125916E-2</v>
      </c>
      <c r="S47" s="461"/>
      <c r="T47" s="449"/>
      <c r="U47" s="360">
        <v>1.76</v>
      </c>
      <c r="V47" s="291">
        <v>1.3944999999999999</v>
      </c>
      <c r="W47" s="174">
        <f t="shared" si="0"/>
        <v>0.79232954545454537</v>
      </c>
      <c r="X47" s="450"/>
    </row>
    <row r="48" spans="1:24" ht="15.75" thickBot="1" x14ac:dyDescent="0.3">
      <c r="A48" s="451" t="s">
        <v>288</v>
      </c>
      <c r="B48" s="452"/>
      <c r="C48" s="453"/>
      <c r="D48" s="282"/>
      <c r="E48" s="175"/>
      <c r="F48" s="238">
        <f>SUM(F43:F47)</f>
        <v>110989</v>
      </c>
      <c r="G48" s="238">
        <f>SUM(G43:G47)</f>
        <v>78</v>
      </c>
      <c r="H48" s="176">
        <f>SUM(H43:H47)</f>
        <v>111067</v>
      </c>
      <c r="I48" s="218">
        <v>1</v>
      </c>
      <c r="J48" s="205">
        <f>SUM(J43:J47)</f>
        <v>143.309</v>
      </c>
      <c r="K48" s="205">
        <f>SUM(K43:K47)</f>
        <v>0.46500000000000002</v>
      </c>
      <c r="L48" s="205">
        <f>SUM(L43:L47)</f>
        <v>143.774</v>
      </c>
      <c r="M48" s="218">
        <v>1</v>
      </c>
      <c r="N48" s="205">
        <f>N43</f>
        <v>59.024999999999999</v>
      </c>
      <c r="O48" s="205">
        <f>SUM(O43:O47)</f>
        <v>39.633000000000003</v>
      </c>
      <c r="P48" s="205">
        <f>SUM(P43:P47)</f>
        <v>1.0269999999999999</v>
      </c>
      <c r="Q48" s="205">
        <f>SUM(Q43:Q47)</f>
        <v>40.659999999999997</v>
      </c>
      <c r="R48" s="218">
        <v>1</v>
      </c>
      <c r="S48" s="205">
        <f>S43</f>
        <v>18.365000000000002</v>
      </c>
      <c r="T48" s="215">
        <f>T43</f>
        <v>0.31113934773401103</v>
      </c>
      <c r="U48" s="208">
        <f>SUM(U43:U47)</f>
        <v>20.3812</v>
      </c>
      <c r="V48" s="209">
        <f>SUM(V43:V47)</f>
        <v>16.731700000000004</v>
      </c>
      <c r="W48" s="177">
        <f t="shared" si="0"/>
        <v>0.82093792318411107</v>
      </c>
      <c r="X48" s="215">
        <f>IFERROR(((1-(1-T48)*W48)*1),0)</f>
        <v>0.43448816676550683</v>
      </c>
    </row>
    <row r="49" spans="1:24" x14ac:dyDescent="0.25">
      <c r="A49" s="462">
        <f>A43+1</f>
        <v>8</v>
      </c>
      <c r="B49" s="456" t="s">
        <v>475</v>
      </c>
      <c r="C49" s="456">
        <v>3</v>
      </c>
      <c r="D49" s="456" t="s">
        <v>831</v>
      </c>
      <c r="E49" s="293" t="s">
        <v>283</v>
      </c>
      <c r="F49" s="294">
        <v>195193</v>
      </c>
      <c r="G49" s="294">
        <v>44</v>
      </c>
      <c r="H49" s="295">
        <f>F49+G49</f>
        <v>195237</v>
      </c>
      <c r="I49" s="281">
        <f>IFERROR((H49/$H$54),0)</f>
        <v>0.90338984619371077</v>
      </c>
      <c r="J49" s="296">
        <v>220.745</v>
      </c>
      <c r="K49" s="296">
        <v>3.2000000000000001E-2</v>
      </c>
      <c r="L49" s="297">
        <f>J49+K49</f>
        <v>220.77700000000002</v>
      </c>
      <c r="M49" s="281">
        <f>IFERROR((L49/$L$54),0)</f>
        <v>0.70706562816259078</v>
      </c>
      <c r="N49" s="457">
        <v>118.21299999999999</v>
      </c>
      <c r="O49" s="342">
        <v>53.34</v>
      </c>
      <c r="P49" s="296">
        <v>0.97600000000000009</v>
      </c>
      <c r="Q49" s="297">
        <f>O49+P49</f>
        <v>54.316000000000003</v>
      </c>
      <c r="R49" s="281">
        <f>IFERROR((Q49/$Q$54),0)</f>
        <v>0.61035385600791092</v>
      </c>
      <c r="S49" s="459">
        <f>N54-Q54</f>
        <v>29.221999999999994</v>
      </c>
      <c r="T49" s="447">
        <f>IFERROR((S49/N54),0)</f>
        <v>0.24719785471987002</v>
      </c>
      <c r="U49" s="296">
        <v>26.3596</v>
      </c>
      <c r="V49" s="296">
        <v>23.486900000000002</v>
      </c>
      <c r="W49" s="298">
        <f t="shared" si="0"/>
        <v>0.89101883184873831</v>
      </c>
      <c r="X49" s="450"/>
    </row>
    <row r="50" spans="1:24" x14ac:dyDescent="0.25">
      <c r="A50" s="463"/>
      <c r="B50" s="445"/>
      <c r="C50" s="445"/>
      <c r="D50" s="445"/>
      <c r="E50" s="172" t="s">
        <v>284</v>
      </c>
      <c r="F50" s="237">
        <v>2356</v>
      </c>
      <c r="G50" s="237">
        <v>14</v>
      </c>
      <c r="H50" s="173">
        <f>F50+G50</f>
        <v>2370</v>
      </c>
      <c r="I50" s="217">
        <f>IFERROR((H50/$H$54),0)</f>
        <v>1.0966332895296971E-2</v>
      </c>
      <c r="J50" s="279">
        <v>11.257999999999999</v>
      </c>
      <c r="K50" s="279">
        <v>5.3999999999999999E-2</v>
      </c>
      <c r="L50" s="283">
        <f>J50+K50</f>
        <v>11.311999999999999</v>
      </c>
      <c r="M50" s="217">
        <f>IFERROR((L50/$L$54),0)</f>
        <v>3.6228078041531615E-2</v>
      </c>
      <c r="N50" s="446"/>
      <c r="O50" s="343">
        <v>2.4809999999999999</v>
      </c>
      <c r="P50" s="279">
        <v>0.26300000000000001</v>
      </c>
      <c r="Q50" s="283">
        <f>O50+P50</f>
        <v>2.7439999999999998</v>
      </c>
      <c r="R50" s="217">
        <f>IFERROR((Q50/$Q$54),0)</f>
        <v>3.0834578777629195E-2</v>
      </c>
      <c r="S50" s="460"/>
      <c r="T50" s="448"/>
      <c r="U50" s="279">
        <v>0.54159999999999997</v>
      </c>
      <c r="V50" s="279">
        <v>0.28730000000000006</v>
      </c>
      <c r="W50" s="174">
        <f t="shared" si="0"/>
        <v>0.53046528803545068</v>
      </c>
      <c r="X50" s="450"/>
    </row>
    <row r="51" spans="1:24" x14ac:dyDescent="0.25">
      <c r="A51" s="463"/>
      <c r="B51" s="445"/>
      <c r="C51" s="445"/>
      <c r="D51" s="445"/>
      <c r="E51" s="172" t="s">
        <v>285</v>
      </c>
      <c r="F51" s="237">
        <v>14352</v>
      </c>
      <c r="G51" s="237">
        <v>1</v>
      </c>
      <c r="H51" s="173">
        <f>F51+G51</f>
        <v>14353</v>
      </c>
      <c r="I51" s="217">
        <f>IFERROR((H51/$H$54),0)</f>
        <v>6.6413407614429293E-2</v>
      </c>
      <c r="J51" s="279">
        <v>48.463999999999999</v>
      </c>
      <c r="K51" s="279">
        <v>1.4999999999999999E-2</v>
      </c>
      <c r="L51" s="283">
        <f>J51+K51</f>
        <v>48.478999999999999</v>
      </c>
      <c r="M51" s="217">
        <f>IFERROR((L51/$L$54),0)</f>
        <v>0.15525998898297483</v>
      </c>
      <c r="N51" s="446"/>
      <c r="O51" s="343">
        <v>15.715999999999999</v>
      </c>
      <c r="P51" s="279">
        <v>0.188</v>
      </c>
      <c r="Q51" s="283">
        <f>O51+P51</f>
        <v>15.904</v>
      </c>
      <c r="R51" s="217">
        <f>IFERROR((Q51/$Q$54),0)</f>
        <v>0.17871470148666718</v>
      </c>
      <c r="S51" s="460"/>
      <c r="T51" s="448"/>
      <c r="U51" s="279">
        <v>12.119000000000002</v>
      </c>
      <c r="V51" s="279">
        <v>11.3126</v>
      </c>
      <c r="W51" s="174">
        <f t="shared" si="0"/>
        <v>0.93345985642379725</v>
      </c>
      <c r="X51" s="450"/>
    </row>
    <row r="52" spans="1:24" x14ac:dyDescent="0.25">
      <c r="A52" s="463"/>
      <c r="B52" s="445"/>
      <c r="C52" s="445"/>
      <c r="D52" s="445"/>
      <c r="E52" s="172" t="s">
        <v>286</v>
      </c>
      <c r="F52" s="237">
        <v>42</v>
      </c>
      <c r="G52" s="237">
        <v>0</v>
      </c>
      <c r="H52" s="173">
        <f>F52+G52</f>
        <v>42</v>
      </c>
      <c r="I52" s="217">
        <f>IFERROR((H52/$H$54),0)</f>
        <v>1.9434007662551592E-4</v>
      </c>
      <c r="J52" s="279">
        <v>11.895</v>
      </c>
      <c r="K52" s="279">
        <v>0</v>
      </c>
      <c r="L52" s="283">
        <f>J52+K52</f>
        <v>11.895</v>
      </c>
      <c r="M52" s="217">
        <f>IFERROR((L52/$L$54),0)</f>
        <v>3.8095207594061049E-2</v>
      </c>
      <c r="N52" s="446"/>
      <c r="O52" s="343">
        <v>7.4349999999999996</v>
      </c>
      <c r="P52" s="279">
        <v>0</v>
      </c>
      <c r="Q52" s="283">
        <f>O52+P52</f>
        <v>7.4349999999999996</v>
      </c>
      <c r="R52" s="217">
        <f>IFERROR((Q52/$Q$54),0)</f>
        <v>8.3547774494049959E-2</v>
      </c>
      <c r="S52" s="460"/>
      <c r="T52" s="448"/>
      <c r="U52" s="348">
        <v>5.5048000000000004</v>
      </c>
      <c r="V52" s="279">
        <v>5.5740999999999996</v>
      </c>
      <c r="W52" s="174">
        <f t="shared" si="0"/>
        <v>1.0125890132248219</v>
      </c>
      <c r="X52" s="450"/>
    </row>
    <row r="53" spans="1:24" ht="15.75" thickBot="1" x14ac:dyDescent="0.3">
      <c r="A53" s="464"/>
      <c r="B53" s="465"/>
      <c r="C53" s="465"/>
      <c r="D53" s="465"/>
      <c r="E53" s="288" t="s">
        <v>287</v>
      </c>
      <c r="F53" s="289">
        <v>4013</v>
      </c>
      <c r="G53" s="289">
        <v>101</v>
      </c>
      <c r="H53" s="290">
        <f>F53+G53</f>
        <v>4114</v>
      </c>
      <c r="I53" s="280">
        <f>IFERROR((H53/$H$54),0)</f>
        <v>1.903607321993744E-2</v>
      </c>
      <c r="J53" s="291">
        <v>19.724</v>
      </c>
      <c r="K53" s="291">
        <v>5.7000000000000002E-2</v>
      </c>
      <c r="L53" s="292">
        <f>J53+K53</f>
        <v>19.780999999999999</v>
      </c>
      <c r="M53" s="280">
        <f>IFERROR((L53/$L$54),0)</f>
        <v>6.3351097218841662E-2</v>
      </c>
      <c r="N53" s="466"/>
      <c r="O53" s="344">
        <v>8.052999999999999</v>
      </c>
      <c r="P53" s="291">
        <v>0.53899999999999992</v>
      </c>
      <c r="Q53" s="292">
        <f>O53+P53</f>
        <v>8.5919999999999987</v>
      </c>
      <c r="R53" s="280">
        <f>IFERROR((Q53/$Q$54),0)</f>
        <v>9.6549089233742724E-2</v>
      </c>
      <c r="S53" s="461"/>
      <c r="T53" s="449"/>
      <c r="U53" s="360">
        <v>5.9526000000000003</v>
      </c>
      <c r="V53" s="291">
        <v>4.694399999999999</v>
      </c>
      <c r="W53" s="174">
        <f t="shared" si="0"/>
        <v>0.78863017840943428</v>
      </c>
      <c r="X53" s="450"/>
    </row>
    <row r="54" spans="1:24" ht="15.75" thickBot="1" x14ac:dyDescent="0.3">
      <c r="A54" s="451" t="s">
        <v>288</v>
      </c>
      <c r="B54" s="452"/>
      <c r="C54" s="453"/>
      <c r="D54" s="282"/>
      <c r="E54" s="175"/>
      <c r="F54" s="238">
        <f>SUM(F49:F53)</f>
        <v>215956</v>
      </c>
      <c r="G54" s="238">
        <f>SUM(G49:G53)</f>
        <v>160</v>
      </c>
      <c r="H54" s="176">
        <f>SUM(H49:H53)</f>
        <v>216116</v>
      </c>
      <c r="I54" s="218">
        <v>1</v>
      </c>
      <c r="J54" s="205">
        <f>SUM(J49:J53)</f>
        <v>312.08599999999996</v>
      </c>
      <c r="K54" s="205">
        <f>SUM(K49:K53)</f>
        <v>0.158</v>
      </c>
      <c r="L54" s="205">
        <f>SUM(L49:L53)</f>
        <v>312.24400000000003</v>
      </c>
      <c r="M54" s="218">
        <v>1</v>
      </c>
      <c r="N54" s="205">
        <f>N49</f>
        <v>118.21299999999999</v>
      </c>
      <c r="O54" s="205">
        <f>SUM(O49:O53)</f>
        <v>87.025000000000006</v>
      </c>
      <c r="P54" s="205">
        <f>SUM(P49:P53)</f>
        <v>1.966</v>
      </c>
      <c r="Q54" s="205">
        <f>SUM(Q49:Q53)</f>
        <v>88.991</v>
      </c>
      <c r="R54" s="218">
        <v>1</v>
      </c>
      <c r="S54" s="205">
        <f>S49</f>
        <v>29.221999999999994</v>
      </c>
      <c r="T54" s="215">
        <f>T49</f>
        <v>0.24719785471987002</v>
      </c>
      <c r="U54" s="208">
        <f>SUM(U49:U53)</f>
        <v>50.47760000000001</v>
      </c>
      <c r="V54" s="209">
        <f>SUM(V49:V53)</f>
        <v>45.3553</v>
      </c>
      <c r="W54" s="177">
        <f t="shared" si="0"/>
        <v>0.89852330538694369</v>
      </c>
      <c r="X54" s="215">
        <f>IFERROR(((1-(1-T54)*W54)*1),0)</f>
        <v>0.32358972812051534</v>
      </c>
    </row>
    <row r="55" spans="1:24" x14ac:dyDescent="0.25">
      <c r="A55" s="462">
        <f>A49+1</f>
        <v>9</v>
      </c>
      <c r="B55" s="456" t="s">
        <v>475</v>
      </c>
      <c r="C55" s="456">
        <v>3</v>
      </c>
      <c r="D55" s="456" t="s">
        <v>833</v>
      </c>
      <c r="E55" s="293" t="s">
        <v>283</v>
      </c>
      <c r="F55" s="294">
        <v>88806</v>
      </c>
      <c r="G55" s="294">
        <v>72</v>
      </c>
      <c r="H55" s="295">
        <f>F55+G55</f>
        <v>88878</v>
      </c>
      <c r="I55" s="281">
        <f>IFERROR((H55/$H$60),0)</f>
        <v>0.91842681767453394</v>
      </c>
      <c r="J55" s="296">
        <v>76.492999999999995</v>
      </c>
      <c r="K55" s="296">
        <v>3.1E-2</v>
      </c>
      <c r="L55" s="297">
        <f>J55+K55</f>
        <v>76.524000000000001</v>
      </c>
      <c r="M55" s="281">
        <f>IFERROR((L55/$L$60),0)</f>
        <v>0.71136809422438707</v>
      </c>
      <c r="N55" s="457">
        <v>36.097999999999999</v>
      </c>
      <c r="O55" s="296">
        <v>18.026</v>
      </c>
      <c r="P55" s="353">
        <v>0.72099999999999997</v>
      </c>
      <c r="Q55" s="297">
        <f>O55+P55</f>
        <v>18.747</v>
      </c>
      <c r="R55" s="281">
        <f>IFERROR((Q55/$Q$60),0)</f>
        <v>0.70326743444498618</v>
      </c>
      <c r="S55" s="459">
        <f>N60-Q60</f>
        <v>9.4409999999999954</v>
      </c>
      <c r="T55" s="447">
        <f>IFERROR((S55/N60),0)</f>
        <v>0.26153803534821862</v>
      </c>
      <c r="U55" s="296">
        <v>8.9131</v>
      </c>
      <c r="V55" s="296">
        <v>7.608299999999999</v>
      </c>
      <c r="W55" s="298">
        <f t="shared" si="0"/>
        <v>0.8536087332129112</v>
      </c>
      <c r="X55" s="450"/>
    </row>
    <row r="56" spans="1:24" x14ac:dyDescent="0.25">
      <c r="A56" s="463"/>
      <c r="B56" s="445"/>
      <c r="C56" s="445"/>
      <c r="D56" s="445"/>
      <c r="E56" s="172" t="s">
        <v>284</v>
      </c>
      <c r="F56" s="237">
        <v>1113</v>
      </c>
      <c r="G56" s="237">
        <v>21</v>
      </c>
      <c r="H56" s="173">
        <f>F56+G56</f>
        <v>1134</v>
      </c>
      <c r="I56" s="217">
        <f>IFERROR((H56/$H$60),0)</f>
        <v>1.1718265614020585E-2</v>
      </c>
      <c r="J56" s="279">
        <v>11.513</v>
      </c>
      <c r="K56" s="279">
        <v>0.16200000000000001</v>
      </c>
      <c r="L56" s="283">
        <f>J56+K56</f>
        <v>11.675000000000001</v>
      </c>
      <c r="M56" s="217">
        <f>IFERROR((L56/$L$60),0)</f>
        <v>0.1085309510750839</v>
      </c>
      <c r="N56" s="446"/>
      <c r="O56" s="279">
        <v>0.83700000000000008</v>
      </c>
      <c r="P56" s="354">
        <v>0.12</v>
      </c>
      <c r="Q56" s="283">
        <f>O56+P56</f>
        <v>0.95700000000000007</v>
      </c>
      <c r="R56" s="217">
        <f>IFERROR((Q56/$Q$60),0)</f>
        <v>3.5900513936301906E-2</v>
      </c>
      <c r="S56" s="460"/>
      <c r="T56" s="448"/>
      <c r="U56" s="279">
        <v>0.20809999999999998</v>
      </c>
      <c r="V56" s="279">
        <v>8.5900000000000004E-2</v>
      </c>
      <c r="W56" s="174">
        <f t="shared" si="0"/>
        <v>0.41278231619413752</v>
      </c>
      <c r="X56" s="450"/>
    </row>
    <row r="57" spans="1:24" x14ac:dyDescent="0.25">
      <c r="A57" s="463"/>
      <c r="B57" s="445"/>
      <c r="C57" s="445"/>
      <c r="D57" s="445"/>
      <c r="E57" s="172" t="s">
        <v>285</v>
      </c>
      <c r="F57" s="237">
        <v>4602</v>
      </c>
      <c r="G57" s="237">
        <v>0</v>
      </c>
      <c r="H57" s="173">
        <f>F57+G57</f>
        <v>4602</v>
      </c>
      <c r="I57" s="217">
        <f>IFERROR((H57/$H$60),0)</f>
        <v>4.7555077915099407E-2</v>
      </c>
      <c r="J57" s="279">
        <v>14.420999999999999</v>
      </c>
      <c r="K57" s="279">
        <v>0</v>
      </c>
      <c r="L57" s="283">
        <f>J57+K57</f>
        <v>14.420999999999999</v>
      </c>
      <c r="M57" s="217">
        <f>IFERROR((L57/$L$60),0)</f>
        <v>0.13405780260846123</v>
      </c>
      <c r="N57" s="446"/>
      <c r="O57" s="279">
        <v>4.6050000000000004</v>
      </c>
      <c r="P57" s="354">
        <v>0.05</v>
      </c>
      <c r="Q57" s="283">
        <f>O57+P57</f>
        <v>4.6550000000000002</v>
      </c>
      <c r="R57" s="217">
        <f>IFERROR((Q57/$Q$60),0)</f>
        <v>0.17462580185317175</v>
      </c>
      <c r="S57" s="460"/>
      <c r="T57" s="448"/>
      <c r="U57" s="279">
        <v>3.6354000000000002</v>
      </c>
      <c r="V57" s="279">
        <v>3.0859000000000005</v>
      </c>
      <c r="W57" s="174">
        <f t="shared" si="0"/>
        <v>0.84884744457281192</v>
      </c>
      <c r="X57" s="450"/>
    </row>
    <row r="58" spans="1:24" x14ac:dyDescent="0.25">
      <c r="A58" s="463"/>
      <c r="B58" s="445"/>
      <c r="C58" s="445"/>
      <c r="D58" s="445"/>
      <c r="E58" s="172" t="s">
        <v>286</v>
      </c>
      <c r="F58" s="237">
        <v>4</v>
      </c>
      <c r="G58" s="237">
        <v>0</v>
      </c>
      <c r="H58" s="173">
        <f>F58+G58</f>
        <v>4</v>
      </c>
      <c r="I58" s="217">
        <f>IFERROR((H58/$H$60),0)</f>
        <v>4.1334270243458851E-5</v>
      </c>
      <c r="J58" s="279">
        <v>0.69099999999999995</v>
      </c>
      <c r="K58" s="279">
        <v>0</v>
      </c>
      <c r="L58" s="283">
        <f>J58+K58</f>
        <v>0.69099999999999995</v>
      </c>
      <c r="M58" s="217">
        <f>IFERROR((L58/$L$60),0)</f>
        <v>6.4235449415745577E-3</v>
      </c>
      <c r="N58" s="446"/>
      <c r="O58" s="279">
        <v>0.46599999999999997</v>
      </c>
      <c r="P58" s="354">
        <v>0</v>
      </c>
      <c r="Q58" s="283">
        <f>O58+P58</f>
        <v>0.46599999999999997</v>
      </c>
      <c r="R58" s="217">
        <f>IFERROR((Q58/$Q$60),0)</f>
        <v>1.7481336984656936E-2</v>
      </c>
      <c r="S58" s="460"/>
      <c r="T58" s="448"/>
      <c r="U58" s="348">
        <v>0.40910000000000002</v>
      </c>
      <c r="V58" s="279">
        <v>0.46130000000000004</v>
      </c>
      <c r="W58" s="174">
        <f t="shared" si="0"/>
        <v>1.1275971645074554</v>
      </c>
      <c r="X58" s="450"/>
    </row>
    <row r="59" spans="1:24" ht="15.75" thickBot="1" x14ac:dyDescent="0.3">
      <c r="A59" s="464"/>
      <c r="B59" s="465"/>
      <c r="C59" s="465"/>
      <c r="D59" s="465"/>
      <c r="E59" s="288" t="s">
        <v>287</v>
      </c>
      <c r="F59" s="289">
        <v>2082</v>
      </c>
      <c r="G59" s="289">
        <v>72</v>
      </c>
      <c r="H59" s="290">
        <f>F59+G59</f>
        <v>2154</v>
      </c>
      <c r="I59" s="280">
        <f>IFERROR((H59/$H$60),0)</f>
        <v>2.225850452610259E-2</v>
      </c>
      <c r="J59" s="291">
        <v>4.0579999999999998</v>
      </c>
      <c r="K59" s="291">
        <v>0.20399999999999999</v>
      </c>
      <c r="L59" s="292">
        <f>J59+K59</f>
        <v>4.2619999999999996</v>
      </c>
      <c r="M59" s="280">
        <f>IFERROR((L59/$L$60),0)</f>
        <v>3.9619607150493147E-2</v>
      </c>
      <c r="N59" s="466"/>
      <c r="O59" s="291">
        <v>1.5719999999999998</v>
      </c>
      <c r="P59" s="355">
        <v>0.26</v>
      </c>
      <c r="Q59" s="292">
        <f>O59+P59</f>
        <v>1.8319999999999999</v>
      </c>
      <c r="R59" s="280">
        <f>IFERROR((Q59/$Q$60),0)</f>
        <v>6.8724912780883052E-2</v>
      </c>
      <c r="S59" s="461"/>
      <c r="T59" s="449"/>
      <c r="U59" s="360">
        <v>1.4383999999999999</v>
      </c>
      <c r="V59" s="291">
        <v>0.63950000000000007</v>
      </c>
      <c r="W59" s="174">
        <f t="shared" si="0"/>
        <v>0.44459121245828709</v>
      </c>
      <c r="X59" s="450"/>
    </row>
    <row r="60" spans="1:24" ht="15.75" thickBot="1" x14ac:dyDescent="0.3">
      <c r="A60" s="451" t="s">
        <v>288</v>
      </c>
      <c r="B60" s="452"/>
      <c r="C60" s="453"/>
      <c r="D60" s="282"/>
      <c r="E60" s="175"/>
      <c r="F60" s="238">
        <f>SUM(F55:F59)</f>
        <v>96607</v>
      </c>
      <c r="G60" s="238">
        <f>SUM(G55:G59)</f>
        <v>165</v>
      </c>
      <c r="H60" s="176">
        <f>SUM(H55:H59)</f>
        <v>96772</v>
      </c>
      <c r="I60" s="218">
        <v>1</v>
      </c>
      <c r="J60" s="205">
        <f>SUM(J55:J59)</f>
        <v>107.17599999999999</v>
      </c>
      <c r="K60" s="205">
        <f>SUM(K55:K59)</f>
        <v>0.39700000000000002</v>
      </c>
      <c r="L60" s="205">
        <f>SUM(L55:L59)</f>
        <v>107.57300000000001</v>
      </c>
      <c r="M60" s="218">
        <v>1</v>
      </c>
      <c r="N60" s="205">
        <f>N55</f>
        <v>36.097999999999999</v>
      </c>
      <c r="O60" s="205">
        <f>SUM(O55:O59)</f>
        <v>25.506</v>
      </c>
      <c r="P60" s="205">
        <f>SUM(P55:P59)</f>
        <v>1.151</v>
      </c>
      <c r="Q60" s="205">
        <f>SUM(Q55:Q59)</f>
        <v>26.657000000000004</v>
      </c>
      <c r="R60" s="218">
        <v>1</v>
      </c>
      <c r="S60" s="205">
        <f>S55</f>
        <v>9.4409999999999954</v>
      </c>
      <c r="T60" s="215">
        <f>T55</f>
        <v>0.26153803534821862</v>
      </c>
      <c r="U60" s="208">
        <f>SUM(U55:U59)</f>
        <v>14.604100000000001</v>
      </c>
      <c r="V60" s="209">
        <f>SUM(V55:V59)</f>
        <v>11.880899999999999</v>
      </c>
      <c r="W60" s="177">
        <f t="shared" si="0"/>
        <v>0.81353181640772099</v>
      </c>
      <c r="X60" s="215">
        <f>IFERROR(((1-(1-T60)*W60)*1),0)</f>
        <v>0.39923769654882202</v>
      </c>
    </row>
    <row r="61" spans="1:24" x14ac:dyDescent="0.25">
      <c r="A61" s="462">
        <f>A55+1</f>
        <v>10</v>
      </c>
      <c r="B61" s="456" t="s">
        <v>475</v>
      </c>
      <c r="C61" s="456">
        <v>3</v>
      </c>
      <c r="D61" s="456" t="s">
        <v>832</v>
      </c>
      <c r="E61" s="293" t="s">
        <v>283</v>
      </c>
      <c r="F61" s="294">
        <v>174748</v>
      </c>
      <c r="G61" s="294">
        <v>85</v>
      </c>
      <c r="H61" s="295">
        <f>F61+G61</f>
        <v>174833</v>
      </c>
      <c r="I61" s="281">
        <f>IFERROR((H61/$H$66),0)</f>
        <v>0.92073581765709589</v>
      </c>
      <c r="J61" s="296">
        <v>151.13300000000001</v>
      </c>
      <c r="K61" s="296">
        <v>5.7000000000000002E-2</v>
      </c>
      <c r="L61" s="297">
        <f>J61+K61</f>
        <v>151.19</v>
      </c>
      <c r="M61" s="281">
        <f>IFERROR((L61/$L$66),0)</f>
        <v>0.68601116203094503</v>
      </c>
      <c r="N61" s="457">
        <v>67.599999999999994</v>
      </c>
      <c r="O61" s="296">
        <v>28.659999999999997</v>
      </c>
      <c r="P61" s="296">
        <v>0.86699999999999999</v>
      </c>
      <c r="Q61" s="297">
        <f>O61+P61</f>
        <v>29.526999999999997</v>
      </c>
      <c r="R61" s="281">
        <f>IFERROR((Q61/$Q$66),0)</f>
        <v>0.59319752491160394</v>
      </c>
      <c r="S61" s="459">
        <f>N66-Q66</f>
        <v>17.823999999999998</v>
      </c>
      <c r="T61" s="447">
        <f>IFERROR((S61/N66),0)</f>
        <v>0.26366863905325444</v>
      </c>
      <c r="U61" s="296">
        <v>14.492600000000003</v>
      </c>
      <c r="V61" s="296">
        <v>13.5366</v>
      </c>
      <c r="W61" s="298">
        <f t="shared" si="0"/>
        <v>0.93403530077418806</v>
      </c>
      <c r="X61" s="450"/>
    </row>
    <row r="62" spans="1:24" x14ac:dyDescent="0.25">
      <c r="A62" s="463"/>
      <c r="B62" s="445"/>
      <c r="C62" s="445"/>
      <c r="D62" s="445"/>
      <c r="E62" s="172" t="s">
        <v>284</v>
      </c>
      <c r="F62" s="237">
        <v>2691</v>
      </c>
      <c r="G62" s="237">
        <v>55</v>
      </c>
      <c r="H62" s="173">
        <f>F62+G62</f>
        <v>2746</v>
      </c>
      <c r="I62" s="217">
        <f>IFERROR((H62/$H$66),0)</f>
        <v>1.4461460681258032E-2</v>
      </c>
      <c r="J62" s="279">
        <v>16.742999999999999</v>
      </c>
      <c r="K62" s="279">
        <v>0.39500000000000002</v>
      </c>
      <c r="L62" s="283">
        <f>J62+K62</f>
        <v>17.137999999999998</v>
      </c>
      <c r="M62" s="217">
        <f>IFERROR((L62/$L$66),0)</f>
        <v>7.776214891782747E-2</v>
      </c>
      <c r="N62" s="446"/>
      <c r="O62" s="279">
        <v>1.3619999999999999</v>
      </c>
      <c r="P62" s="279">
        <v>0.46100000000000002</v>
      </c>
      <c r="Q62" s="283">
        <f>O62+P62</f>
        <v>1.823</v>
      </c>
      <c r="R62" s="217">
        <f>IFERROR((Q62/$Q$66),0)</f>
        <v>3.662407585985214E-2</v>
      </c>
      <c r="S62" s="460"/>
      <c r="T62" s="448"/>
      <c r="U62" s="279">
        <v>0.41480000000000006</v>
      </c>
      <c r="V62" s="279">
        <v>0.14559999999999998</v>
      </c>
      <c r="W62" s="174">
        <f t="shared" si="0"/>
        <v>0.35101253616200567</v>
      </c>
      <c r="X62" s="450"/>
    </row>
    <row r="63" spans="1:24" x14ac:dyDescent="0.25">
      <c r="A63" s="463"/>
      <c r="B63" s="445"/>
      <c r="C63" s="445"/>
      <c r="D63" s="445"/>
      <c r="E63" s="172" t="s">
        <v>285</v>
      </c>
      <c r="F63" s="237">
        <v>8574</v>
      </c>
      <c r="G63" s="237">
        <v>1</v>
      </c>
      <c r="H63" s="173">
        <f>F63+G63</f>
        <v>8575</v>
      </c>
      <c r="I63" s="217">
        <f>IFERROR((H63/$H$66),0)</f>
        <v>4.5159149796717993E-2</v>
      </c>
      <c r="J63" s="279">
        <v>28.864000000000001</v>
      </c>
      <c r="K63" s="279">
        <v>1E-3</v>
      </c>
      <c r="L63" s="283">
        <f>J63+K63</f>
        <v>28.865000000000002</v>
      </c>
      <c r="M63" s="217">
        <f>IFERROR((L63/$L$66),0)</f>
        <v>0.13097236716729435</v>
      </c>
      <c r="N63" s="446"/>
      <c r="O63" s="279">
        <v>8.6109999999999989</v>
      </c>
      <c r="P63" s="279">
        <v>0.11500000000000002</v>
      </c>
      <c r="Q63" s="283">
        <f>O63+P63</f>
        <v>8.7259999999999991</v>
      </c>
      <c r="R63" s="217">
        <f>IFERROR((Q63/$Q$66),0)</f>
        <v>0.17530536804885888</v>
      </c>
      <c r="S63" s="460"/>
      <c r="T63" s="448"/>
      <c r="U63" s="279">
        <v>6.5830000000000011</v>
      </c>
      <c r="V63" s="279">
        <v>5.8232999999999997</v>
      </c>
      <c r="W63" s="174">
        <f t="shared" si="0"/>
        <v>0.88459668843992079</v>
      </c>
      <c r="X63" s="450"/>
    </row>
    <row r="64" spans="1:24" x14ac:dyDescent="0.25">
      <c r="A64" s="463"/>
      <c r="B64" s="445"/>
      <c r="C64" s="445"/>
      <c r="D64" s="445"/>
      <c r="E64" s="172" t="s">
        <v>286</v>
      </c>
      <c r="F64" s="237">
        <v>21</v>
      </c>
      <c r="G64" s="237">
        <v>0</v>
      </c>
      <c r="H64" s="173">
        <f>F64+G64</f>
        <v>21</v>
      </c>
      <c r="I64" s="217">
        <f>IFERROR((H64/$H$66),0)</f>
        <v>1.105938362368604E-4</v>
      </c>
      <c r="J64" s="279">
        <v>8.7940000000000005</v>
      </c>
      <c r="K64" s="279">
        <v>0</v>
      </c>
      <c r="L64" s="283">
        <f>J64+K64</f>
        <v>8.7940000000000005</v>
      </c>
      <c r="M64" s="217">
        <f>IFERROR((L64/$L$66),0)</f>
        <v>3.99019919234085E-2</v>
      </c>
      <c r="N64" s="446"/>
      <c r="O64" s="279">
        <v>3.653</v>
      </c>
      <c r="P64" s="279">
        <v>0</v>
      </c>
      <c r="Q64" s="283">
        <f>O64+P64</f>
        <v>3.653</v>
      </c>
      <c r="R64" s="217">
        <f>IFERROR((Q64/$Q$66),0)</f>
        <v>7.3388781742205089E-2</v>
      </c>
      <c r="S64" s="460"/>
      <c r="T64" s="448"/>
      <c r="U64" s="348">
        <v>3.0428000000000002</v>
      </c>
      <c r="V64" s="279">
        <v>3.0448000000000004</v>
      </c>
      <c r="W64" s="174">
        <f t="shared" si="0"/>
        <v>1.0006572893387671</v>
      </c>
      <c r="X64" s="450"/>
    </row>
    <row r="65" spans="1:24" ht="15.75" thickBot="1" x14ac:dyDescent="0.3">
      <c r="A65" s="464"/>
      <c r="B65" s="465"/>
      <c r="C65" s="465"/>
      <c r="D65" s="465"/>
      <c r="E65" s="288" t="s">
        <v>287</v>
      </c>
      <c r="F65" s="289">
        <v>3586</v>
      </c>
      <c r="G65" s="289">
        <v>123</v>
      </c>
      <c r="H65" s="290">
        <f>F65+G65</f>
        <v>3709</v>
      </c>
      <c r="I65" s="280">
        <f>IFERROR((H65/$H$66),0)</f>
        <v>1.9532978028691202E-2</v>
      </c>
      <c r="J65" s="291">
        <v>14.276999999999999</v>
      </c>
      <c r="K65" s="291">
        <v>0.126</v>
      </c>
      <c r="L65" s="292">
        <f>J65+K65</f>
        <v>14.402999999999999</v>
      </c>
      <c r="M65" s="280">
        <f>IFERROR((L65/$L$66),0)</f>
        <v>6.5352329960524508E-2</v>
      </c>
      <c r="N65" s="466"/>
      <c r="O65" s="291">
        <v>5.4170000000000007</v>
      </c>
      <c r="P65" s="291">
        <v>0.63</v>
      </c>
      <c r="Q65" s="292">
        <f>O65+P65</f>
        <v>6.0470000000000006</v>
      </c>
      <c r="R65" s="280">
        <f>IFERROR((Q65/$Q$66),0)</f>
        <v>0.12148424943747993</v>
      </c>
      <c r="S65" s="461"/>
      <c r="T65" s="449"/>
      <c r="U65" s="360">
        <v>4.4664999999999999</v>
      </c>
      <c r="V65" s="291">
        <v>2.3651</v>
      </c>
      <c r="W65" s="174">
        <f t="shared" si="0"/>
        <v>0.5295197581999328</v>
      </c>
      <c r="X65" s="450"/>
    </row>
    <row r="66" spans="1:24" ht="15.75" thickBot="1" x14ac:dyDescent="0.3">
      <c r="A66" s="451" t="s">
        <v>288</v>
      </c>
      <c r="B66" s="452"/>
      <c r="C66" s="453"/>
      <c r="D66" s="282"/>
      <c r="E66" s="175"/>
      <c r="F66" s="238">
        <f>SUM(F61:F65)</f>
        <v>189620</v>
      </c>
      <c r="G66" s="238">
        <f>SUM(G61:G65)</f>
        <v>264</v>
      </c>
      <c r="H66" s="176">
        <f>SUM(H61:H65)</f>
        <v>189884</v>
      </c>
      <c r="I66" s="218">
        <v>1</v>
      </c>
      <c r="J66" s="205">
        <f>SUM(J61:J65)</f>
        <v>219.81100000000001</v>
      </c>
      <c r="K66" s="205">
        <f>SUM(K61:K65)</f>
        <v>0.57899999999999996</v>
      </c>
      <c r="L66" s="205">
        <f>SUM(L61:L65)</f>
        <v>220.39000000000001</v>
      </c>
      <c r="M66" s="218">
        <v>1</v>
      </c>
      <c r="N66" s="205">
        <f>N61</f>
        <v>67.599999999999994</v>
      </c>
      <c r="O66" s="205">
        <f>SUM(O61:O65)</f>
        <v>47.702999999999996</v>
      </c>
      <c r="P66" s="205">
        <f>SUM(P61:P65)</f>
        <v>2.073</v>
      </c>
      <c r="Q66" s="205">
        <f>SUM(Q61:Q65)</f>
        <v>49.775999999999996</v>
      </c>
      <c r="R66" s="218">
        <v>1</v>
      </c>
      <c r="S66" s="205">
        <f>S61</f>
        <v>17.823999999999998</v>
      </c>
      <c r="T66" s="215">
        <f>T61</f>
        <v>0.26366863905325444</v>
      </c>
      <c r="U66" s="208">
        <f>SUM(U61:U65)</f>
        <v>28.999700000000004</v>
      </c>
      <c r="V66" s="209">
        <f>SUM(V61:V65)</f>
        <v>24.915399999999998</v>
      </c>
      <c r="W66" s="177">
        <f t="shared" si="0"/>
        <v>0.85916061200633087</v>
      </c>
      <c r="X66" s="215">
        <f>IFERROR(((1-(1-T66)*W66)*1),0)</f>
        <v>0.3673730972895396</v>
      </c>
    </row>
    <row r="67" spans="1:24" x14ac:dyDescent="0.25">
      <c r="A67" s="462">
        <f>A61+1</f>
        <v>11</v>
      </c>
      <c r="B67" s="456" t="s">
        <v>477</v>
      </c>
      <c r="C67" s="456">
        <v>4</v>
      </c>
      <c r="D67" s="456" t="s">
        <v>834</v>
      </c>
      <c r="E67" s="293" t="s">
        <v>283</v>
      </c>
      <c r="F67" s="294">
        <v>86907</v>
      </c>
      <c r="G67" s="294">
        <v>146</v>
      </c>
      <c r="H67" s="295">
        <f>F67+G67</f>
        <v>87053</v>
      </c>
      <c r="I67" s="281">
        <f>IFERROR((H67/$H$72),0)</f>
        <v>0.90063833969603857</v>
      </c>
      <c r="J67" s="296">
        <v>124.77800000000001</v>
      </c>
      <c r="K67" s="296">
        <v>0.106</v>
      </c>
      <c r="L67" s="297">
        <f>J67+K67</f>
        <v>124.884</v>
      </c>
      <c r="M67" s="281">
        <f>IFERROR((L67/$L$72),0)</f>
        <v>0.20768344256542698</v>
      </c>
      <c r="N67" s="457">
        <v>541.077</v>
      </c>
      <c r="O67" s="296">
        <v>43.655999999999992</v>
      </c>
      <c r="P67" s="296">
        <v>0.91700000000000004</v>
      </c>
      <c r="Q67" s="297">
        <f>O67+P67</f>
        <v>44.572999999999993</v>
      </c>
      <c r="R67" s="281">
        <f>IFERROR((Q67/$Q$72),0)</f>
        <v>8.6598446889407404E-2</v>
      </c>
      <c r="S67" s="459">
        <f>N72-Q72</f>
        <v>26.368000000000052</v>
      </c>
      <c r="T67" s="447">
        <f>IFERROR((S67/N72),0)</f>
        <v>4.8732435494393683E-2</v>
      </c>
      <c r="U67" s="347">
        <v>22.098199999999999</v>
      </c>
      <c r="V67" s="296">
        <v>18.067900000000002</v>
      </c>
      <c r="W67" s="298">
        <f t="shared" si="0"/>
        <v>0.81761862957163944</v>
      </c>
      <c r="X67" s="450"/>
    </row>
    <row r="68" spans="1:24" x14ac:dyDescent="0.25">
      <c r="A68" s="463"/>
      <c r="B68" s="445"/>
      <c r="C68" s="445"/>
      <c r="D68" s="445"/>
      <c r="E68" s="172" t="s">
        <v>284</v>
      </c>
      <c r="F68" s="237">
        <v>1375</v>
      </c>
      <c r="G68" s="237">
        <v>77</v>
      </c>
      <c r="H68" s="173">
        <f>F68+G68</f>
        <v>1452</v>
      </c>
      <c r="I68" s="217">
        <f>IFERROR((H68/$H$72),0)</f>
        <v>1.5022191874359849E-2</v>
      </c>
      <c r="J68" s="279">
        <v>8.18</v>
      </c>
      <c r="K68" s="279">
        <v>0.34899999999999998</v>
      </c>
      <c r="L68" s="283">
        <f>J68+K68</f>
        <v>8.5289999999999999</v>
      </c>
      <c r="M68" s="217">
        <f>IFERROR((L68/$L$72),0)</f>
        <v>1.4183819237376499E-2</v>
      </c>
      <c r="N68" s="446"/>
      <c r="O68" s="279">
        <v>0.52100000000000002</v>
      </c>
      <c r="P68" s="279">
        <v>0.41800000000000004</v>
      </c>
      <c r="Q68" s="283">
        <f>O68+P68</f>
        <v>0.93900000000000006</v>
      </c>
      <c r="R68" s="217">
        <f>IFERROR((Q68/$Q$72),0)</f>
        <v>1.8243318069044842E-3</v>
      </c>
      <c r="S68" s="460"/>
      <c r="T68" s="448"/>
      <c r="U68" s="348">
        <v>0.19020000000000001</v>
      </c>
      <c r="V68" s="279">
        <v>6.4700000000000008E-2</v>
      </c>
      <c r="W68" s="174">
        <f t="shared" si="0"/>
        <v>0.34016824395373296</v>
      </c>
      <c r="X68" s="450"/>
    </row>
    <row r="69" spans="1:24" x14ac:dyDescent="0.25">
      <c r="A69" s="463"/>
      <c r="B69" s="445"/>
      <c r="C69" s="445"/>
      <c r="D69" s="445"/>
      <c r="E69" s="172" t="s">
        <v>285</v>
      </c>
      <c r="F69" s="237">
        <v>6810</v>
      </c>
      <c r="G69" s="237">
        <v>2</v>
      </c>
      <c r="H69" s="173">
        <f>F69+G69</f>
        <v>6812</v>
      </c>
      <c r="I69" s="217">
        <f>IFERROR((H69/$H$72),0)</f>
        <v>7.0476013118553241E-2</v>
      </c>
      <c r="J69" s="279">
        <v>34.445</v>
      </c>
      <c r="K69" s="279">
        <v>1E-3</v>
      </c>
      <c r="L69" s="283">
        <f>J69+K69</f>
        <v>34.445999999999998</v>
      </c>
      <c r="M69" s="217">
        <f>IFERROR((L69/$L$72),0)</f>
        <v>5.7284070518310568E-2</v>
      </c>
      <c r="N69" s="446"/>
      <c r="O69" s="279">
        <v>13.102</v>
      </c>
      <c r="P69" s="279">
        <v>0.27700000000000002</v>
      </c>
      <c r="Q69" s="283">
        <f>O69+P69</f>
        <v>13.379</v>
      </c>
      <c r="R69" s="217">
        <f>IFERROR((Q69/$Q$72),0)</f>
        <v>2.5993328268983058E-2</v>
      </c>
      <c r="S69" s="460"/>
      <c r="T69" s="448"/>
      <c r="U69" s="348">
        <v>10.176999999999998</v>
      </c>
      <c r="V69" s="279">
        <v>9.1363999999999983</v>
      </c>
      <c r="W69" s="174">
        <f t="shared" si="0"/>
        <v>0.8977498280436278</v>
      </c>
      <c r="X69" s="450"/>
    </row>
    <row r="70" spans="1:24" x14ac:dyDescent="0.25">
      <c r="A70" s="463"/>
      <c r="B70" s="445"/>
      <c r="C70" s="445"/>
      <c r="D70" s="445"/>
      <c r="E70" s="172" t="s">
        <v>286</v>
      </c>
      <c r="F70" s="237">
        <v>68</v>
      </c>
      <c r="G70" s="237">
        <v>0</v>
      </c>
      <c r="H70" s="173">
        <f>F70+G70</f>
        <v>68</v>
      </c>
      <c r="I70" s="217">
        <f>IFERROR((H70/$H$72),0)</f>
        <v>7.0351862772484149E-4</v>
      </c>
      <c r="J70" s="279">
        <v>385.94600000000003</v>
      </c>
      <c r="K70" s="279">
        <v>0</v>
      </c>
      <c r="L70" s="283">
        <f>J70+K70</f>
        <v>385.94600000000003</v>
      </c>
      <c r="M70" s="217">
        <f>IFERROR((L70/$L$72),0)</f>
        <v>0.64183237183591402</v>
      </c>
      <c r="N70" s="446"/>
      <c r="O70" s="279">
        <v>413.45399999999995</v>
      </c>
      <c r="P70" s="279">
        <v>0</v>
      </c>
      <c r="Q70" s="283">
        <f>O70+P70</f>
        <v>413.45399999999995</v>
      </c>
      <c r="R70" s="217">
        <f>IFERROR((Q70/$Q$72),0)</f>
        <v>0.8032771915781538</v>
      </c>
      <c r="S70" s="460"/>
      <c r="T70" s="448"/>
      <c r="U70" s="348">
        <v>266.75880000000001</v>
      </c>
      <c r="V70" s="279">
        <v>261.86700000000002</v>
      </c>
      <c r="W70" s="174">
        <f t="shared" si="0"/>
        <v>0.98166208574937364</v>
      </c>
      <c r="X70" s="450"/>
    </row>
    <row r="71" spans="1:24" ht="15.75" thickBot="1" x14ac:dyDescent="0.3">
      <c r="A71" s="464"/>
      <c r="B71" s="465"/>
      <c r="C71" s="465"/>
      <c r="D71" s="465"/>
      <c r="E71" s="288" t="s">
        <v>287</v>
      </c>
      <c r="F71" s="289">
        <v>1268</v>
      </c>
      <c r="G71" s="289">
        <v>4</v>
      </c>
      <c r="H71" s="290">
        <f>F71+G71</f>
        <v>1272</v>
      </c>
      <c r="I71" s="280">
        <f>IFERROR((H71/$H$72),0)</f>
        <v>1.3159936683323504E-2</v>
      </c>
      <c r="J71" s="291">
        <v>47.5</v>
      </c>
      <c r="K71" s="291">
        <v>1.4E-2</v>
      </c>
      <c r="L71" s="292">
        <f>J71+K71</f>
        <v>47.514000000000003</v>
      </c>
      <c r="M71" s="280">
        <f>IFERROR((L71/$L$72),0)</f>
        <v>7.9016295842971859E-2</v>
      </c>
      <c r="N71" s="466"/>
      <c r="O71" s="291">
        <v>41.806999999999995</v>
      </c>
      <c r="P71" s="291">
        <v>0.55699999999999994</v>
      </c>
      <c r="Q71" s="292">
        <f>O71+P71</f>
        <v>42.363999999999997</v>
      </c>
      <c r="R71" s="280">
        <f>IFERROR((Q71/$Q$72),0)</f>
        <v>8.2306701456551182E-2</v>
      </c>
      <c r="S71" s="461"/>
      <c r="T71" s="449"/>
      <c r="U71" s="360">
        <v>28.503599999999999</v>
      </c>
      <c r="V71" s="291">
        <v>27.363000000000003</v>
      </c>
      <c r="W71" s="174">
        <f t="shared" ref="W71:W102" si="1">IFERROR(((V71/U71)*1),0)</f>
        <v>0.95998400202079748</v>
      </c>
      <c r="X71" s="450"/>
    </row>
    <row r="72" spans="1:24" ht="15.75" thickBot="1" x14ac:dyDescent="0.3">
      <c r="A72" s="451" t="s">
        <v>288</v>
      </c>
      <c r="B72" s="452"/>
      <c r="C72" s="453"/>
      <c r="D72" s="282"/>
      <c r="E72" s="175"/>
      <c r="F72" s="238">
        <f>SUM(F67:F71)</f>
        <v>96428</v>
      </c>
      <c r="G72" s="238">
        <f>SUM(G67:G71)</f>
        <v>229</v>
      </c>
      <c r="H72" s="176">
        <f>SUM(H67:H71)</f>
        <v>96657</v>
      </c>
      <c r="I72" s="218">
        <v>1</v>
      </c>
      <c r="J72" s="205">
        <f>SUM(J67:J71)</f>
        <v>600.84900000000005</v>
      </c>
      <c r="K72" s="205">
        <f>SUM(K67:K71)</f>
        <v>0.47</v>
      </c>
      <c r="L72" s="205">
        <f>SUM(L67:L71)</f>
        <v>601.31900000000007</v>
      </c>
      <c r="M72" s="218">
        <v>1</v>
      </c>
      <c r="N72" s="205">
        <f>N67</f>
        <v>541.077</v>
      </c>
      <c r="O72" s="205">
        <f>SUM(O67:O71)</f>
        <v>512.54</v>
      </c>
      <c r="P72" s="205">
        <f>SUM(P67:P71)</f>
        <v>2.169</v>
      </c>
      <c r="Q72" s="205">
        <f>SUM(Q67:Q71)</f>
        <v>514.70899999999995</v>
      </c>
      <c r="R72" s="218">
        <v>1</v>
      </c>
      <c r="S72" s="205">
        <f>S67</f>
        <v>26.368000000000052</v>
      </c>
      <c r="T72" s="215">
        <f>T67</f>
        <v>4.8732435494393683E-2</v>
      </c>
      <c r="U72" s="208">
        <f>SUM(U67:U71)</f>
        <v>327.7278</v>
      </c>
      <c r="V72" s="209">
        <f>SUM(V67:V71)</f>
        <v>316.49900000000002</v>
      </c>
      <c r="W72" s="177">
        <f t="shared" si="1"/>
        <v>0.96573741989541328</v>
      </c>
      <c r="X72" s="215">
        <f>IFERROR(((1-(1-T72)*W72)*1),0)</f>
        <v>8.1325316624162092E-2</v>
      </c>
    </row>
    <row r="73" spans="1:24" x14ac:dyDescent="0.25">
      <c r="A73" s="462">
        <f>A67+1</f>
        <v>12</v>
      </c>
      <c r="B73" s="456" t="s">
        <v>477</v>
      </c>
      <c r="C73" s="456">
        <v>4</v>
      </c>
      <c r="D73" s="456" t="s">
        <v>835</v>
      </c>
      <c r="E73" s="293" t="s">
        <v>283</v>
      </c>
      <c r="F73" s="294">
        <v>92711</v>
      </c>
      <c r="G73" s="294">
        <v>17</v>
      </c>
      <c r="H73" s="295">
        <f>F73+G73</f>
        <v>92728</v>
      </c>
      <c r="I73" s="281">
        <f>IFERROR((H73/$H$78),0)</f>
        <v>0.9229329856376467</v>
      </c>
      <c r="J73" s="296">
        <v>97.885000000000005</v>
      </c>
      <c r="K73" s="296">
        <v>1.4E-2</v>
      </c>
      <c r="L73" s="297">
        <f>J73+K73</f>
        <v>97.899000000000001</v>
      </c>
      <c r="M73" s="281">
        <f>IFERROR((L73/$L$78),0)</f>
        <v>0.76935590343266691</v>
      </c>
      <c r="N73" s="457">
        <v>63.709000000000003</v>
      </c>
      <c r="O73" s="296">
        <v>36.754999999999995</v>
      </c>
      <c r="P73" s="296">
        <v>0.192</v>
      </c>
      <c r="Q73" s="297">
        <f>O73+P73</f>
        <v>36.946999999999996</v>
      </c>
      <c r="R73" s="281">
        <f>IFERROR((Q73/$Q$78),0)</f>
        <v>0.79130881754513716</v>
      </c>
      <c r="S73" s="459">
        <f>N78-Q78</f>
        <v>17.018000000000008</v>
      </c>
      <c r="T73" s="447">
        <f>IFERROR((S73/N78),0)</f>
        <v>0.26712081495550088</v>
      </c>
      <c r="U73" s="296">
        <v>17.151500000000002</v>
      </c>
      <c r="V73" s="296">
        <v>14.799699999999998</v>
      </c>
      <c r="W73" s="298">
        <f t="shared" si="1"/>
        <v>0.8628807975978775</v>
      </c>
      <c r="X73" s="450"/>
    </row>
    <row r="74" spans="1:24" x14ac:dyDescent="0.25">
      <c r="A74" s="463"/>
      <c r="B74" s="445"/>
      <c r="C74" s="445"/>
      <c r="D74" s="445"/>
      <c r="E74" s="172" t="s">
        <v>284</v>
      </c>
      <c r="F74" s="237">
        <v>1261</v>
      </c>
      <c r="G74" s="237">
        <v>51</v>
      </c>
      <c r="H74" s="173">
        <f>F74+G74</f>
        <v>1312</v>
      </c>
      <c r="I74" s="217">
        <f>IFERROR((H74/$H$78),0)</f>
        <v>1.3058494490947637E-2</v>
      </c>
      <c r="J74" s="279">
        <v>5.9020000000000001</v>
      </c>
      <c r="K74" s="279">
        <v>0.26200000000000001</v>
      </c>
      <c r="L74" s="283">
        <f>J74+K74</f>
        <v>6.1639999999999997</v>
      </c>
      <c r="M74" s="217">
        <f>IFERROR((L74/$L$78),0)</f>
        <v>4.8440839934615863E-2</v>
      </c>
      <c r="N74" s="446"/>
      <c r="O74" s="279">
        <v>0.41700000000000004</v>
      </c>
      <c r="P74" s="279">
        <v>0.13900000000000001</v>
      </c>
      <c r="Q74" s="283">
        <f>O74+P74</f>
        <v>0.55600000000000005</v>
      </c>
      <c r="R74" s="217">
        <f>IFERROR((Q74/$Q$78),0)</f>
        <v>1.1908076502966313E-2</v>
      </c>
      <c r="S74" s="460"/>
      <c r="T74" s="448"/>
      <c r="U74" s="279">
        <v>0.13689999999999999</v>
      </c>
      <c r="V74" s="279">
        <v>4.36E-2</v>
      </c>
      <c r="W74" s="174">
        <f t="shared" si="1"/>
        <v>0.31848064280496713</v>
      </c>
      <c r="X74" s="450"/>
    </row>
    <row r="75" spans="1:24" x14ac:dyDescent="0.25">
      <c r="A75" s="463"/>
      <c r="B75" s="445"/>
      <c r="C75" s="445"/>
      <c r="D75" s="445"/>
      <c r="E75" s="172" t="s">
        <v>285</v>
      </c>
      <c r="F75" s="237">
        <v>5180</v>
      </c>
      <c r="G75" s="237">
        <v>0</v>
      </c>
      <c r="H75" s="173">
        <f>F75+G75</f>
        <v>5180</v>
      </c>
      <c r="I75" s="217">
        <f>IFERROR((H75/$H$78),0)</f>
        <v>5.1557165749320698E-2</v>
      </c>
      <c r="J75" s="279">
        <v>16.744</v>
      </c>
      <c r="K75" s="279">
        <v>0</v>
      </c>
      <c r="L75" s="283">
        <f>J75+K75</f>
        <v>16.744</v>
      </c>
      <c r="M75" s="217">
        <f>IFERROR((L75/$L$78),0)</f>
        <v>0.1315855651955237</v>
      </c>
      <c r="N75" s="446"/>
      <c r="O75" s="279">
        <v>6.4850000000000003</v>
      </c>
      <c r="P75" s="279">
        <v>4.4999999999999998E-2</v>
      </c>
      <c r="Q75" s="283">
        <f>O75+P75</f>
        <v>6.53</v>
      </c>
      <c r="R75" s="217">
        <f>IFERROR((Q75/$Q$78),0)</f>
        <v>0.13985564669850722</v>
      </c>
      <c r="S75" s="460"/>
      <c r="T75" s="448"/>
      <c r="U75" s="279">
        <v>4.8758999999999988</v>
      </c>
      <c r="V75" s="279">
        <v>4.3232999999999997</v>
      </c>
      <c r="W75" s="174">
        <f t="shared" si="1"/>
        <v>0.88666707684735147</v>
      </c>
      <c r="X75" s="450"/>
    </row>
    <row r="76" spans="1:24" x14ac:dyDescent="0.25">
      <c r="A76" s="463"/>
      <c r="B76" s="445"/>
      <c r="C76" s="445"/>
      <c r="D76" s="445"/>
      <c r="E76" s="172" t="s">
        <v>286</v>
      </c>
      <c r="F76" s="237">
        <v>7</v>
      </c>
      <c r="G76" s="237">
        <v>0</v>
      </c>
      <c r="H76" s="173">
        <f>F76+G76</f>
        <v>7</v>
      </c>
      <c r="I76" s="217">
        <f>IFERROR((H76/$H$78),0)</f>
        <v>6.9671845607190136E-5</v>
      </c>
      <c r="J76" s="279">
        <v>1.0489999999999999</v>
      </c>
      <c r="K76" s="279">
        <v>0</v>
      </c>
      <c r="L76" s="283">
        <f>J76+K76</f>
        <v>1.0489999999999999</v>
      </c>
      <c r="M76" s="217">
        <f>IFERROR((L76/$L$78),0)</f>
        <v>8.24374449893122E-3</v>
      </c>
      <c r="N76" s="446"/>
      <c r="O76" s="279">
        <v>0.35</v>
      </c>
      <c r="P76" s="279">
        <v>0</v>
      </c>
      <c r="Q76" s="283">
        <f>O76+P76</f>
        <v>0.35</v>
      </c>
      <c r="R76" s="217">
        <f>IFERROR((Q76/$Q$78),0)</f>
        <v>7.496091323809728E-3</v>
      </c>
      <c r="S76" s="460"/>
      <c r="T76" s="448"/>
      <c r="U76" s="348">
        <v>0.30719999999999997</v>
      </c>
      <c r="V76" s="279">
        <v>0.32469999999999999</v>
      </c>
      <c r="W76" s="174">
        <f t="shared" si="1"/>
        <v>1.0569661458333335</v>
      </c>
      <c r="X76" s="450"/>
    </row>
    <row r="77" spans="1:24" ht="15.75" thickBot="1" x14ac:dyDescent="0.3">
      <c r="A77" s="464"/>
      <c r="B77" s="465"/>
      <c r="C77" s="465"/>
      <c r="D77" s="465"/>
      <c r="E77" s="288" t="s">
        <v>287</v>
      </c>
      <c r="F77" s="289">
        <v>1159</v>
      </c>
      <c r="G77" s="289">
        <v>85</v>
      </c>
      <c r="H77" s="290">
        <f>F77+G77</f>
        <v>1244</v>
      </c>
      <c r="I77" s="280">
        <f>IFERROR((H77/$H$78),0)</f>
        <v>1.238168227647779E-2</v>
      </c>
      <c r="J77" s="291">
        <v>4.5780000000000003</v>
      </c>
      <c r="K77" s="291">
        <v>0.81399999999999995</v>
      </c>
      <c r="L77" s="292">
        <f>J77+K77</f>
        <v>5.3920000000000003</v>
      </c>
      <c r="M77" s="280">
        <f>IFERROR((L77/$L$78),0)</f>
        <v>4.237394693826229E-2</v>
      </c>
      <c r="N77" s="466"/>
      <c r="O77" s="291">
        <v>1.3689999999999998</v>
      </c>
      <c r="P77" s="291">
        <v>0.93900000000000006</v>
      </c>
      <c r="Q77" s="292">
        <f>O77+P77</f>
        <v>2.3079999999999998</v>
      </c>
      <c r="R77" s="280">
        <f>IFERROR((Q77/$Q$78),0)</f>
        <v>4.9431367929579577E-2</v>
      </c>
      <c r="S77" s="461"/>
      <c r="T77" s="449"/>
      <c r="U77" s="360">
        <v>1.6842999999999999</v>
      </c>
      <c r="V77" s="291">
        <v>0.5737000000000001</v>
      </c>
      <c r="W77" s="174">
        <f t="shared" si="1"/>
        <v>0.34061627976013781</v>
      </c>
      <c r="X77" s="450"/>
    </row>
    <row r="78" spans="1:24" ht="15.75" thickBot="1" x14ac:dyDescent="0.3">
      <c r="A78" s="451" t="s">
        <v>288</v>
      </c>
      <c r="B78" s="452"/>
      <c r="C78" s="453"/>
      <c r="D78" s="282"/>
      <c r="E78" s="175"/>
      <c r="F78" s="238">
        <f>SUM(F73:F77)</f>
        <v>100318</v>
      </c>
      <c r="G78" s="238">
        <f>SUM(G73:G77)</f>
        <v>153</v>
      </c>
      <c r="H78" s="176">
        <f>SUM(H73:H77)</f>
        <v>100471</v>
      </c>
      <c r="I78" s="218">
        <v>1</v>
      </c>
      <c r="J78" s="205">
        <f>SUM(J73:J77)</f>
        <v>126.15800000000002</v>
      </c>
      <c r="K78" s="205">
        <f>SUM(K73:K77)</f>
        <v>1.0899999999999999</v>
      </c>
      <c r="L78" s="205">
        <f>SUM(L73:L77)</f>
        <v>127.248</v>
      </c>
      <c r="M78" s="218">
        <v>1</v>
      </c>
      <c r="N78" s="205">
        <f>N73</f>
        <v>63.709000000000003</v>
      </c>
      <c r="O78" s="205">
        <f>SUM(O73:O77)</f>
        <v>45.375999999999998</v>
      </c>
      <c r="P78" s="205">
        <f>SUM(P73:P77)</f>
        <v>1.3149999999999999</v>
      </c>
      <c r="Q78" s="205">
        <f>SUM(Q73:Q77)</f>
        <v>46.690999999999995</v>
      </c>
      <c r="R78" s="218">
        <v>1</v>
      </c>
      <c r="S78" s="205">
        <f>S73</f>
        <v>17.018000000000008</v>
      </c>
      <c r="T78" s="215">
        <f>T73</f>
        <v>0.26712081495550088</v>
      </c>
      <c r="U78" s="208">
        <f>SUM(U73:U77)</f>
        <v>24.155800000000003</v>
      </c>
      <c r="V78" s="209">
        <f>SUM(V73:V77)</f>
        <v>20.064999999999994</v>
      </c>
      <c r="W78" s="177">
        <f t="shared" si="1"/>
        <v>0.83064936785368282</v>
      </c>
      <c r="X78" s="215">
        <f>IFERROR(((1-(1-T78)*W78)*1),0)</f>
        <v>0.39123436822966462</v>
      </c>
    </row>
    <row r="79" spans="1:24" x14ac:dyDescent="0.25">
      <c r="A79" s="462">
        <f>A73+1</f>
        <v>13</v>
      </c>
      <c r="B79" s="456" t="s">
        <v>477</v>
      </c>
      <c r="C79" s="456">
        <v>4</v>
      </c>
      <c r="D79" s="456" t="s">
        <v>836</v>
      </c>
      <c r="E79" s="293" t="s">
        <v>283</v>
      </c>
      <c r="F79" s="294">
        <v>102379</v>
      </c>
      <c r="G79" s="294">
        <v>30</v>
      </c>
      <c r="H79" s="295">
        <f>F79+G79</f>
        <v>102409</v>
      </c>
      <c r="I79" s="281">
        <f>IFERROR((H79/$H$84),0)</f>
        <v>0.92546336878823754</v>
      </c>
      <c r="J79" s="296">
        <v>100.593</v>
      </c>
      <c r="K79" s="296">
        <v>2.1999999999999999E-2</v>
      </c>
      <c r="L79" s="297">
        <f>J79+K79</f>
        <v>100.61500000000001</v>
      </c>
      <c r="M79" s="281">
        <f>IFERROR((L79/$L$84),0)</f>
        <v>0.59033196822304879</v>
      </c>
      <c r="N79" s="457">
        <v>101.27800000000001</v>
      </c>
      <c r="O79" s="296">
        <v>36.017000000000003</v>
      </c>
      <c r="P79" s="296">
        <v>0.55200000000000005</v>
      </c>
      <c r="Q79" s="297">
        <f>O79+P79</f>
        <v>36.569000000000003</v>
      </c>
      <c r="R79" s="281">
        <f>IFERROR((Q79/$Q$84),0)</f>
        <v>0.51222826086956519</v>
      </c>
      <c r="S79" s="459">
        <f>N84-Q84</f>
        <v>29.885999999999996</v>
      </c>
      <c r="T79" s="447">
        <f>IFERROR((S79/N84),0)</f>
        <v>0.29508876557593944</v>
      </c>
      <c r="U79" s="296">
        <v>17.192599999999999</v>
      </c>
      <c r="V79" s="296">
        <v>14.5633</v>
      </c>
      <c r="W79" s="298">
        <f t="shared" si="1"/>
        <v>0.8470679245721997</v>
      </c>
      <c r="X79" s="450"/>
    </row>
    <row r="80" spans="1:24" x14ac:dyDescent="0.25">
      <c r="A80" s="463"/>
      <c r="B80" s="445"/>
      <c r="C80" s="445"/>
      <c r="D80" s="445"/>
      <c r="E80" s="172" t="s">
        <v>284</v>
      </c>
      <c r="F80" s="237">
        <v>808</v>
      </c>
      <c r="G80" s="237">
        <v>53</v>
      </c>
      <c r="H80" s="173">
        <f>F80+G80</f>
        <v>861</v>
      </c>
      <c r="I80" s="217">
        <f>IFERROR((H80/$H$84),0)</f>
        <v>7.7808001301318489E-3</v>
      </c>
      <c r="J80" s="279">
        <v>10</v>
      </c>
      <c r="K80" s="279">
        <v>0.251</v>
      </c>
      <c r="L80" s="283">
        <f>J80+K80</f>
        <v>10.250999999999999</v>
      </c>
      <c r="M80" s="217">
        <f>IFERROR((L80/$L$84),0)</f>
        <v>6.0145038078362786E-2</v>
      </c>
      <c r="N80" s="446"/>
      <c r="O80" s="279">
        <v>0.44200000000000006</v>
      </c>
      <c r="P80" s="279">
        <v>0.124</v>
      </c>
      <c r="Q80" s="283">
        <f>O80+P80</f>
        <v>0.56600000000000006</v>
      </c>
      <c r="R80" s="217">
        <f>IFERROR((Q80/$Q$84),0)</f>
        <v>7.9280591662931419E-3</v>
      </c>
      <c r="S80" s="460"/>
      <c r="T80" s="448"/>
      <c r="U80" s="348">
        <v>0.14660000000000001</v>
      </c>
      <c r="V80" s="279">
        <v>8.6299999999999988E-2</v>
      </c>
      <c r="W80" s="174">
        <f t="shared" si="1"/>
        <v>0.58867667121418821</v>
      </c>
      <c r="X80" s="450"/>
    </row>
    <row r="81" spans="1:24" x14ac:dyDescent="0.25">
      <c r="A81" s="463"/>
      <c r="B81" s="445"/>
      <c r="C81" s="445"/>
      <c r="D81" s="445"/>
      <c r="E81" s="172" t="s">
        <v>285</v>
      </c>
      <c r="F81" s="237">
        <v>6032</v>
      </c>
      <c r="G81" s="237">
        <v>1</v>
      </c>
      <c r="H81" s="173">
        <f>F81+G81</f>
        <v>6033</v>
      </c>
      <c r="I81" s="217">
        <f>IFERROR((H81/$H$84),0)</f>
        <v>5.451982251461724E-2</v>
      </c>
      <c r="J81" s="279">
        <v>22.655999999999999</v>
      </c>
      <c r="K81" s="279">
        <v>1E-3</v>
      </c>
      <c r="L81" s="283">
        <f>J81+K81</f>
        <v>22.657</v>
      </c>
      <c r="M81" s="217">
        <f>IFERROR((L81/$L$84),0)</f>
        <v>0.13293397012403335</v>
      </c>
      <c r="N81" s="446"/>
      <c r="O81" s="279">
        <v>8.8469999999999995</v>
      </c>
      <c r="P81" s="279">
        <v>9.2999999999999999E-2</v>
      </c>
      <c r="Q81" s="283">
        <f>O81+P81</f>
        <v>8.94</v>
      </c>
      <c r="R81" s="217">
        <f>IFERROR((Q81/$Q$84),0)</f>
        <v>0.1252241147467503</v>
      </c>
      <c r="S81" s="460"/>
      <c r="T81" s="448"/>
      <c r="U81" s="348">
        <v>6.7851999999999997</v>
      </c>
      <c r="V81" s="279">
        <v>6.3043000000000005</v>
      </c>
      <c r="W81" s="174">
        <f t="shared" si="1"/>
        <v>0.92912515474857049</v>
      </c>
      <c r="X81" s="450"/>
    </row>
    <row r="82" spans="1:24" x14ac:dyDescent="0.25">
      <c r="A82" s="463"/>
      <c r="B82" s="445"/>
      <c r="C82" s="445"/>
      <c r="D82" s="445"/>
      <c r="E82" s="172" t="s">
        <v>286</v>
      </c>
      <c r="F82" s="237">
        <v>60</v>
      </c>
      <c r="G82" s="237">
        <v>0</v>
      </c>
      <c r="H82" s="173">
        <f>F82+G82</f>
        <v>60</v>
      </c>
      <c r="I82" s="217">
        <f>IFERROR((H82/$H$84),0)</f>
        <v>5.4221603694298598E-4</v>
      </c>
      <c r="J82" s="279">
        <v>32.347999999999999</v>
      </c>
      <c r="K82" s="279">
        <v>0</v>
      </c>
      <c r="L82" s="283">
        <f>J82+K82</f>
        <v>32.347999999999999</v>
      </c>
      <c r="M82" s="217">
        <f>IFERROR((L82/$L$84),0)</f>
        <v>0.18979335594175004</v>
      </c>
      <c r="N82" s="446"/>
      <c r="O82" s="279">
        <v>23.324999999999999</v>
      </c>
      <c r="P82" s="279">
        <v>0</v>
      </c>
      <c r="Q82" s="283">
        <f>O82+P82</f>
        <v>23.324999999999999</v>
      </c>
      <c r="R82" s="217">
        <f>IFERROR((Q82/$Q$84),0)</f>
        <v>0.32671727924697441</v>
      </c>
      <c r="S82" s="460"/>
      <c r="T82" s="448"/>
      <c r="U82" s="348">
        <v>16.1617</v>
      </c>
      <c r="V82" s="279">
        <v>16.395499999999998</v>
      </c>
      <c r="W82" s="174">
        <f t="shared" si="1"/>
        <v>1.014466299956069</v>
      </c>
      <c r="X82" s="450"/>
    </row>
    <row r="83" spans="1:24" ht="15.75" thickBot="1" x14ac:dyDescent="0.3">
      <c r="A83" s="464"/>
      <c r="B83" s="465"/>
      <c r="C83" s="465"/>
      <c r="D83" s="465"/>
      <c r="E83" s="288" t="s">
        <v>287</v>
      </c>
      <c r="F83" s="289">
        <v>1218</v>
      </c>
      <c r="G83" s="289">
        <v>76</v>
      </c>
      <c r="H83" s="290">
        <f>F83+G83</f>
        <v>1294</v>
      </c>
      <c r="I83" s="280">
        <f>IFERROR((H83/$H$84),0)</f>
        <v>1.1693792530070397E-2</v>
      </c>
      <c r="J83" s="291">
        <v>3.9279999999999999</v>
      </c>
      <c r="K83" s="291">
        <v>0.63900000000000001</v>
      </c>
      <c r="L83" s="292">
        <f>J83+K83</f>
        <v>4.5670000000000002</v>
      </c>
      <c r="M83" s="280">
        <f>IFERROR((L83/$L$84),0)</f>
        <v>2.6795667632804884E-2</v>
      </c>
      <c r="N83" s="466"/>
      <c r="O83" s="291">
        <v>1.232</v>
      </c>
      <c r="P83" s="291">
        <v>0.76</v>
      </c>
      <c r="Q83" s="292">
        <f>O83+P83</f>
        <v>1.992</v>
      </c>
      <c r="R83" s="280">
        <f>IFERROR((Q83/$Q$84),0)</f>
        <v>2.790228597041685E-2</v>
      </c>
      <c r="S83" s="461"/>
      <c r="T83" s="449"/>
      <c r="U83" s="291">
        <v>1.5055000000000001</v>
      </c>
      <c r="V83" s="291">
        <v>0.63939999999999997</v>
      </c>
      <c r="W83" s="174">
        <f t="shared" si="1"/>
        <v>0.424709398870807</v>
      </c>
      <c r="X83" s="450"/>
    </row>
    <row r="84" spans="1:24" ht="15.75" thickBot="1" x14ac:dyDescent="0.3">
      <c r="A84" s="451" t="s">
        <v>288</v>
      </c>
      <c r="B84" s="452"/>
      <c r="C84" s="453"/>
      <c r="D84" s="282"/>
      <c r="E84" s="175"/>
      <c r="F84" s="238">
        <f>SUM(F79:F83)</f>
        <v>110497</v>
      </c>
      <c r="G84" s="238">
        <f>SUM(G79:G83)</f>
        <v>160</v>
      </c>
      <c r="H84" s="176">
        <f>SUM(H79:H83)</f>
        <v>110657</v>
      </c>
      <c r="I84" s="218">
        <v>1</v>
      </c>
      <c r="J84" s="205">
        <f>SUM(J79:J83)</f>
        <v>169.52499999999998</v>
      </c>
      <c r="K84" s="205">
        <f>SUM(K79:K83)</f>
        <v>0.91300000000000003</v>
      </c>
      <c r="L84" s="205">
        <f>SUM(L79:L83)</f>
        <v>170.43800000000005</v>
      </c>
      <c r="M84" s="218">
        <v>1</v>
      </c>
      <c r="N84" s="205">
        <f>N79</f>
        <v>101.27800000000001</v>
      </c>
      <c r="O84" s="205">
        <f>SUM(O79:O83)</f>
        <v>69.863</v>
      </c>
      <c r="P84" s="205">
        <f>SUM(P79:P83)</f>
        <v>1.5289999999999999</v>
      </c>
      <c r="Q84" s="205">
        <f>SUM(Q79:Q83)</f>
        <v>71.39200000000001</v>
      </c>
      <c r="R84" s="218">
        <v>1</v>
      </c>
      <c r="S84" s="205">
        <f>S79</f>
        <v>29.885999999999996</v>
      </c>
      <c r="T84" s="215">
        <f>T79</f>
        <v>0.29508876557593944</v>
      </c>
      <c r="U84" s="208">
        <f>SUM(U79:U83)</f>
        <v>41.791599999999995</v>
      </c>
      <c r="V84" s="209">
        <f>SUM(V79:V83)</f>
        <v>37.988800000000005</v>
      </c>
      <c r="W84" s="177">
        <f t="shared" si="1"/>
        <v>0.90900563749653063</v>
      </c>
      <c r="X84" s="215">
        <f>IFERROR(((1-(1-T84)*W84)*1),0)</f>
        <v>0.35923171397389053</v>
      </c>
    </row>
    <row r="85" spans="1:24" x14ac:dyDescent="0.25">
      <c r="A85" s="462">
        <f>A79+1</f>
        <v>14</v>
      </c>
      <c r="B85" s="456" t="s">
        <v>481</v>
      </c>
      <c r="C85" s="456">
        <v>5</v>
      </c>
      <c r="D85" s="456" t="s">
        <v>815</v>
      </c>
      <c r="E85" s="293" t="s">
        <v>283</v>
      </c>
      <c r="F85" s="294">
        <v>108610</v>
      </c>
      <c r="G85" s="294">
        <v>283</v>
      </c>
      <c r="H85" s="295">
        <f>F85+G85</f>
        <v>108893</v>
      </c>
      <c r="I85" s="281">
        <f>IFERROR((H85/$H$90),0)</f>
        <v>0.90841821624913444</v>
      </c>
      <c r="J85" s="296">
        <v>96.155000000000001</v>
      </c>
      <c r="K85" s="296">
        <v>0.13800000000000001</v>
      </c>
      <c r="L85" s="297">
        <f>J85+K85</f>
        <v>96.293000000000006</v>
      </c>
      <c r="M85" s="281">
        <f>IFERROR((L85/$L$90),0)</f>
        <v>0.45269190266651621</v>
      </c>
      <c r="N85" s="457">
        <v>123.914</v>
      </c>
      <c r="O85" s="296">
        <v>24.76</v>
      </c>
      <c r="P85" s="296">
        <v>0.40200000000000002</v>
      </c>
      <c r="Q85" s="297">
        <f>O85+P85</f>
        <v>25.162000000000003</v>
      </c>
      <c r="R85" s="281">
        <f>IFERROR((Q85/$Q$90),0)</f>
        <v>0.21813988972500609</v>
      </c>
      <c r="S85" s="459">
        <f>N90-Q90</f>
        <v>8.5660000000000025</v>
      </c>
      <c r="T85" s="447">
        <f>IFERROR((S85/N90),0)</f>
        <v>6.912858918282036E-2</v>
      </c>
      <c r="U85" s="347">
        <v>12.2599</v>
      </c>
      <c r="V85" s="335">
        <v>10.636700000000001</v>
      </c>
      <c r="W85" s="298">
        <f t="shared" si="1"/>
        <v>0.86760087765805605</v>
      </c>
      <c r="X85" s="450"/>
    </row>
    <row r="86" spans="1:24" x14ac:dyDescent="0.25">
      <c r="A86" s="463"/>
      <c r="B86" s="445"/>
      <c r="C86" s="445"/>
      <c r="D86" s="445"/>
      <c r="E86" s="172" t="s">
        <v>284</v>
      </c>
      <c r="F86" s="237">
        <v>1440</v>
      </c>
      <c r="G86" s="237">
        <v>18</v>
      </c>
      <c r="H86" s="173">
        <f>F86+G86</f>
        <v>1458</v>
      </c>
      <c r="I86" s="217">
        <f>IFERROR((H86/$H$90),0)</f>
        <v>1.21630753059539E-2</v>
      </c>
      <c r="J86" s="279">
        <v>10.176</v>
      </c>
      <c r="K86" s="279">
        <v>7.6999999999999999E-2</v>
      </c>
      <c r="L86" s="283">
        <f>J86+K86</f>
        <v>10.253</v>
      </c>
      <c r="M86" s="217">
        <f>IFERROR((L86/$L$90),0)</f>
        <v>4.8201323855729811E-2</v>
      </c>
      <c r="N86" s="446"/>
      <c r="O86" s="279">
        <v>0.63800000000000012</v>
      </c>
      <c r="P86" s="279">
        <v>6.0999999999999999E-2</v>
      </c>
      <c r="Q86" s="283">
        <f>O86+P86</f>
        <v>0.69900000000000007</v>
      </c>
      <c r="R86" s="217">
        <f>IFERROR((Q86/$Q$90),0)</f>
        <v>6.0599230155702751E-3</v>
      </c>
      <c r="S86" s="460"/>
      <c r="T86" s="448"/>
      <c r="U86" s="348">
        <v>0.17169999999999999</v>
      </c>
      <c r="V86" s="334">
        <v>8.1300000000000011E-2</v>
      </c>
      <c r="W86" s="174">
        <f t="shared" si="1"/>
        <v>0.47350029120559123</v>
      </c>
      <c r="X86" s="450"/>
    </row>
    <row r="87" spans="1:24" x14ac:dyDescent="0.25">
      <c r="A87" s="463"/>
      <c r="B87" s="445"/>
      <c r="C87" s="445"/>
      <c r="D87" s="445"/>
      <c r="E87" s="172" t="s">
        <v>285</v>
      </c>
      <c r="F87" s="237">
        <v>7425</v>
      </c>
      <c r="G87" s="237">
        <v>2</v>
      </c>
      <c r="H87" s="173">
        <f>F87+G87</f>
        <v>7427</v>
      </c>
      <c r="I87" s="217">
        <f>IFERROR((H87/$H$90),0)</f>
        <v>6.1958271808861196E-2</v>
      </c>
      <c r="J87" s="279">
        <v>27.995000000000001</v>
      </c>
      <c r="K87" s="279">
        <v>8.0000000000000002E-3</v>
      </c>
      <c r="L87" s="283">
        <f>J87+K87</f>
        <v>28.003</v>
      </c>
      <c r="M87" s="217">
        <f>IFERROR((L87/$L$90),0)</f>
        <v>0.13164748580239949</v>
      </c>
      <c r="N87" s="446"/>
      <c r="O87" s="279">
        <v>9.157</v>
      </c>
      <c r="P87" s="279">
        <v>7.1999999999999995E-2</v>
      </c>
      <c r="Q87" s="283">
        <f>O87+P87</f>
        <v>9.2289999999999992</v>
      </c>
      <c r="R87" s="217">
        <f>IFERROR((Q87/$Q$90),0)</f>
        <v>8.0010056524603801E-2</v>
      </c>
      <c r="S87" s="460"/>
      <c r="T87" s="448"/>
      <c r="U87" s="348">
        <v>7.1875</v>
      </c>
      <c r="V87" s="334">
        <v>6.4537000000000004</v>
      </c>
      <c r="W87" s="174">
        <f t="shared" si="1"/>
        <v>0.89790608695652185</v>
      </c>
      <c r="X87" s="450"/>
    </row>
    <row r="88" spans="1:24" x14ac:dyDescent="0.25">
      <c r="A88" s="463"/>
      <c r="B88" s="445"/>
      <c r="C88" s="445"/>
      <c r="D88" s="445"/>
      <c r="E88" s="172" t="s">
        <v>286</v>
      </c>
      <c r="F88" s="237">
        <v>37</v>
      </c>
      <c r="G88" s="237">
        <v>0</v>
      </c>
      <c r="H88" s="173">
        <f>F88+G88</f>
        <v>37</v>
      </c>
      <c r="I88" s="217">
        <f>IFERROR((H88/$H$90),0)</f>
        <v>3.0866514836782872E-4</v>
      </c>
      <c r="J88" s="279">
        <v>39.378</v>
      </c>
      <c r="K88" s="279">
        <v>0</v>
      </c>
      <c r="L88" s="283">
        <f>J88+K88</f>
        <v>39.378</v>
      </c>
      <c r="M88" s="217">
        <f>IFERROR((L88/$L$90),0)</f>
        <v>0.18512354733160327</v>
      </c>
      <c r="N88" s="446"/>
      <c r="O88" s="279">
        <v>56.119</v>
      </c>
      <c r="P88" s="279">
        <v>0</v>
      </c>
      <c r="Q88" s="283">
        <f>O88+P88</f>
        <v>56.119</v>
      </c>
      <c r="R88" s="217">
        <f>IFERROR((Q88/$Q$90),0)</f>
        <v>0.48651905538024065</v>
      </c>
      <c r="S88" s="460"/>
      <c r="T88" s="448"/>
      <c r="U88" s="348">
        <v>34.630499999999998</v>
      </c>
      <c r="V88" s="334">
        <v>33.195</v>
      </c>
      <c r="W88" s="174">
        <f t="shared" si="1"/>
        <v>0.95854810066271068</v>
      </c>
      <c r="X88" s="450"/>
    </row>
    <row r="89" spans="1:24" ht="15.75" thickBot="1" x14ac:dyDescent="0.3">
      <c r="A89" s="464"/>
      <c r="B89" s="465"/>
      <c r="C89" s="465"/>
      <c r="D89" s="465"/>
      <c r="E89" s="288" t="s">
        <v>287</v>
      </c>
      <c r="F89" s="289">
        <v>1990</v>
      </c>
      <c r="G89" s="289">
        <v>66</v>
      </c>
      <c r="H89" s="290">
        <f>F89+G89</f>
        <v>2056</v>
      </c>
      <c r="I89" s="280">
        <f>IFERROR((H89/$H$90),0)</f>
        <v>1.7151771487682592E-2</v>
      </c>
      <c r="J89" s="291">
        <v>38.628</v>
      </c>
      <c r="K89" s="291">
        <v>0.157</v>
      </c>
      <c r="L89" s="292">
        <f>J89+K89</f>
        <v>38.784999999999997</v>
      </c>
      <c r="M89" s="280">
        <f>IFERROR((L89/$L$90),0)</f>
        <v>0.18233574034375113</v>
      </c>
      <c r="N89" s="466"/>
      <c r="O89" s="291">
        <v>23.713000000000001</v>
      </c>
      <c r="P89" s="291">
        <v>0.42600000000000005</v>
      </c>
      <c r="Q89" s="292">
        <f>O89+P89</f>
        <v>24.138999999999999</v>
      </c>
      <c r="R89" s="280">
        <f>IFERROR((Q89/$Q$90),0)</f>
        <v>0.20927107535457917</v>
      </c>
      <c r="S89" s="461"/>
      <c r="T89" s="449"/>
      <c r="U89" s="360">
        <v>16.534500000000001</v>
      </c>
      <c r="V89" s="336">
        <v>15.1669</v>
      </c>
      <c r="W89" s="174">
        <f t="shared" si="1"/>
        <v>0.91728809459009941</v>
      </c>
      <c r="X89" s="450"/>
    </row>
    <row r="90" spans="1:24" ht="15.75" thickBot="1" x14ac:dyDescent="0.3">
      <c r="A90" s="451" t="s">
        <v>288</v>
      </c>
      <c r="B90" s="452"/>
      <c r="C90" s="453"/>
      <c r="D90" s="282"/>
      <c r="E90" s="175"/>
      <c r="F90" s="238">
        <f>SUM(F85:F89)</f>
        <v>119502</v>
      </c>
      <c r="G90" s="238">
        <f>SUM(G85:G89)</f>
        <v>369</v>
      </c>
      <c r="H90" s="176">
        <f>SUM(H85:H89)</f>
        <v>119871</v>
      </c>
      <c r="I90" s="218">
        <v>1</v>
      </c>
      <c r="J90" s="205">
        <f>SUM(J85:J89)</f>
        <v>212.33199999999999</v>
      </c>
      <c r="K90" s="205">
        <f>SUM(K85:K89)</f>
        <v>0.38</v>
      </c>
      <c r="L90" s="205">
        <f>SUM(L85:L89)</f>
        <v>212.71200000000002</v>
      </c>
      <c r="M90" s="218">
        <v>1</v>
      </c>
      <c r="N90" s="205">
        <f>N85</f>
        <v>123.914</v>
      </c>
      <c r="O90" s="205">
        <f>SUM(O85:O89)</f>
        <v>114.387</v>
      </c>
      <c r="P90" s="205">
        <f>SUM(P85:P89)</f>
        <v>0.96100000000000008</v>
      </c>
      <c r="Q90" s="205">
        <f>SUM(Q85:Q89)</f>
        <v>115.348</v>
      </c>
      <c r="R90" s="218">
        <v>1</v>
      </c>
      <c r="S90" s="205">
        <f>S85</f>
        <v>8.5660000000000025</v>
      </c>
      <c r="T90" s="215">
        <f>T85</f>
        <v>6.912858918282036E-2</v>
      </c>
      <c r="U90" s="208">
        <f>SUM(U85:U89)</f>
        <v>70.784099999999995</v>
      </c>
      <c r="V90" s="209">
        <f>SUM(V85:V89)</f>
        <v>65.533600000000007</v>
      </c>
      <c r="W90" s="177">
        <f t="shared" si="1"/>
        <v>0.92582373725172762</v>
      </c>
      <c r="X90" s="215">
        <f>IFERROR(((1-(1-T90)*W90)*1),0)</f>
        <v>0.13817715153645049</v>
      </c>
    </row>
    <row r="91" spans="1:24" x14ac:dyDescent="0.25">
      <c r="A91" s="462">
        <f>A85+1</f>
        <v>15</v>
      </c>
      <c r="B91" s="456" t="s">
        <v>481</v>
      </c>
      <c r="C91" s="456">
        <v>5</v>
      </c>
      <c r="D91" s="456" t="s">
        <v>837</v>
      </c>
      <c r="E91" s="293" t="s">
        <v>283</v>
      </c>
      <c r="F91" s="294">
        <v>80761</v>
      </c>
      <c r="G91" s="294">
        <v>236</v>
      </c>
      <c r="H91" s="295">
        <f>F91+G91</f>
        <v>80997</v>
      </c>
      <c r="I91" s="281">
        <f>IFERROR((H91/$H$96),0)</f>
        <v>0.89348394427101141</v>
      </c>
      <c r="J91" s="296">
        <v>89.126000000000005</v>
      </c>
      <c r="K91" s="296">
        <v>0.125</v>
      </c>
      <c r="L91" s="297">
        <f>J91+K91</f>
        <v>89.251000000000005</v>
      </c>
      <c r="M91" s="281">
        <f>IFERROR((L91/$L$96),0)</f>
        <v>0.26476748187438448</v>
      </c>
      <c r="N91" s="457">
        <v>250.63200000000001</v>
      </c>
      <c r="O91" s="296">
        <v>27.14</v>
      </c>
      <c r="P91" s="296">
        <v>0.379</v>
      </c>
      <c r="Q91" s="297">
        <f>O91+P91</f>
        <v>27.519000000000002</v>
      </c>
      <c r="R91" s="281">
        <f>IFERROR((Q91/$Q$96),0)</f>
        <v>0.11561730625414887</v>
      </c>
      <c r="S91" s="459">
        <f>N96-Q96</f>
        <v>12.614000000000033</v>
      </c>
      <c r="T91" s="447">
        <f>IFERROR((S91/N96),0)</f>
        <v>5.0328768872290978E-2</v>
      </c>
      <c r="U91" s="347">
        <v>13.176500000000001</v>
      </c>
      <c r="V91" s="296">
        <v>11.125</v>
      </c>
      <c r="W91" s="298">
        <f t="shared" si="1"/>
        <v>0.8443061511023412</v>
      </c>
      <c r="X91" s="450"/>
    </row>
    <row r="92" spans="1:24" x14ac:dyDescent="0.25">
      <c r="A92" s="463"/>
      <c r="B92" s="445"/>
      <c r="C92" s="445"/>
      <c r="D92" s="445"/>
      <c r="E92" s="172" t="s">
        <v>284</v>
      </c>
      <c r="F92" s="237">
        <v>992</v>
      </c>
      <c r="G92" s="237">
        <v>21</v>
      </c>
      <c r="H92" s="173">
        <f>F92+G92</f>
        <v>1013</v>
      </c>
      <c r="I92" s="217">
        <f>IFERROR((H92/$H$96),0)</f>
        <v>1.1174478505951265E-2</v>
      </c>
      <c r="J92" s="279">
        <v>9.9440000000000008</v>
      </c>
      <c r="K92" s="279">
        <v>0.13400000000000001</v>
      </c>
      <c r="L92" s="283">
        <f>J92+K92</f>
        <v>10.078000000000001</v>
      </c>
      <c r="M92" s="217">
        <f>IFERROR((L92/$L$96),0)</f>
        <v>2.9896882750109766E-2</v>
      </c>
      <c r="N92" s="446"/>
      <c r="O92" s="279">
        <v>0.34599999999999997</v>
      </c>
      <c r="P92" s="279">
        <v>0.11800000000000001</v>
      </c>
      <c r="Q92" s="283">
        <f>O92+P92</f>
        <v>0.46399999999999997</v>
      </c>
      <c r="R92" s="217">
        <f>IFERROR((Q92/$Q$96),0)</f>
        <v>1.9494323958692201E-3</v>
      </c>
      <c r="S92" s="460"/>
      <c r="T92" s="448"/>
      <c r="U92" s="348">
        <v>0.1125</v>
      </c>
      <c r="V92" s="279">
        <v>5.62E-2</v>
      </c>
      <c r="W92" s="174">
        <f t="shared" si="1"/>
        <v>0.49955555555555553</v>
      </c>
      <c r="X92" s="450"/>
    </row>
    <row r="93" spans="1:24" x14ac:dyDescent="0.25">
      <c r="A93" s="463"/>
      <c r="B93" s="445"/>
      <c r="C93" s="445"/>
      <c r="D93" s="445"/>
      <c r="E93" s="172" t="s">
        <v>285</v>
      </c>
      <c r="F93" s="237">
        <v>7238</v>
      </c>
      <c r="G93" s="237">
        <v>0</v>
      </c>
      <c r="H93" s="173">
        <f>F93+G93</f>
        <v>7238</v>
      </c>
      <c r="I93" s="217">
        <f>IFERROR((H93/$H$96),0)</f>
        <v>7.9842917498593541E-2</v>
      </c>
      <c r="J93" s="279">
        <v>29.161000000000001</v>
      </c>
      <c r="K93" s="279">
        <v>0</v>
      </c>
      <c r="L93" s="283">
        <f>J93+K93</f>
        <v>29.161000000000001</v>
      </c>
      <c r="M93" s="217">
        <f>IFERROR((L93/$L$96),0)</f>
        <v>8.6507540968044347E-2</v>
      </c>
      <c r="N93" s="446"/>
      <c r="O93" s="279">
        <v>10.305</v>
      </c>
      <c r="P93" s="279">
        <v>0.12200000000000001</v>
      </c>
      <c r="Q93" s="283">
        <f>O93+P93</f>
        <v>10.427</v>
      </c>
      <c r="R93" s="217">
        <f>IFERROR((Q93/$Q$96),0)</f>
        <v>4.3807611189069735E-2</v>
      </c>
      <c r="S93" s="460"/>
      <c r="T93" s="448"/>
      <c r="U93" s="348">
        <v>7.8754999999999997</v>
      </c>
      <c r="V93" s="279">
        <v>6.8980999999999995</v>
      </c>
      <c r="W93" s="174">
        <f t="shared" si="1"/>
        <v>0.8758935940575201</v>
      </c>
      <c r="X93" s="450"/>
    </row>
    <row r="94" spans="1:24" x14ac:dyDescent="0.25">
      <c r="A94" s="463"/>
      <c r="B94" s="445"/>
      <c r="C94" s="445"/>
      <c r="D94" s="445"/>
      <c r="E94" s="172" t="s">
        <v>286</v>
      </c>
      <c r="F94" s="237">
        <v>75</v>
      </c>
      <c r="G94" s="237">
        <v>0</v>
      </c>
      <c r="H94" s="173">
        <f>F94+G94</f>
        <v>75</v>
      </c>
      <c r="I94" s="217">
        <f>IFERROR((H94/$H$96),0)</f>
        <v>8.2733059027279845E-4</v>
      </c>
      <c r="J94" s="279">
        <v>159.40600000000001</v>
      </c>
      <c r="K94" s="279">
        <v>0</v>
      </c>
      <c r="L94" s="283">
        <f>J94+K94</f>
        <v>159.40600000000001</v>
      </c>
      <c r="M94" s="217">
        <f>IFERROR((L94/$L$96),0)</f>
        <v>0.47288574039134723</v>
      </c>
      <c r="N94" s="446"/>
      <c r="O94" s="279">
        <v>168.60399999999998</v>
      </c>
      <c r="P94" s="279">
        <v>0</v>
      </c>
      <c r="Q94" s="283">
        <f>O94+P94</f>
        <v>168.60399999999998</v>
      </c>
      <c r="R94" s="217">
        <f>IFERROR((Q94/$Q$96),0)</f>
        <v>0.70836659412313352</v>
      </c>
      <c r="S94" s="460"/>
      <c r="T94" s="448"/>
      <c r="U94" s="348">
        <v>109.09480000000001</v>
      </c>
      <c r="V94" s="279">
        <v>106.95419999999999</v>
      </c>
      <c r="W94" s="174">
        <f t="shared" si="1"/>
        <v>0.98037853316565027</v>
      </c>
      <c r="X94" s="450"/>
    </row>
    <row r="95" spans="1:24" ht="15.75" thickBot="1" x14ac:dyDescent="0.3">
      <c r="A95" s="464"/>
      <c r="B95" s="465"/>
      <c r="C95" s="465"/>
      <c r="D95" s="465"/>
      <c r="E95" s="288" t="s">
        <v>287</v>
      </c>
      <c r="F95" s="289">
        <v>1312</v>
      </c>
      <c r="G95" s="289">
        <v>18</v>
      </c>
      <c r="H95" s="290">
        <f>F95+G95</f>
        <v>1330</v>
      </c>
      <c r="I95" s="280">
        <f>IFERROR((H95/$H$96),0)</f>
        <v>1.4671329134170959E-2</v>
      </c>
      <c r="J95" s="291">
        <v>49.15</v>
      </c>
      <c r="K95" s="291">
        <v>4.5999999999999999E-2</v>
      </c>
      <c r="L95" s="292">
        <f>J95+K95</f>
        <v>49.195999999999998</v>
      </c>
      <c r="M95" s="280">
        <f>IFERROR((L95/$L$96),0)</f>
        <v>0.1459423540161143</v>
      </c>
      <c r="N95" s="466"/>
      <c r="O95" s="291">
        <v>30.699000000000005</v>
      </c>
      <c r="P95" s="291">
        <v>0.30500000000000005</v>
      </c>
      <c r="Q95" s="292">
        <f>O95+P95</f>
        <v>31.004000000000005</v>
      </c>
      <c r="R95" s="280">
        <f>IFERROR((Q95/$Q$96),0)</f>
        <v>0.13025905603777868</v>
      </c>
      <c r="S95" s="461"/>
      <c r="T95" s="449"/>
      <c r="U95" s="360">
        <v>21.417300000000001</v>
      </c>
      <c r="V95" s="291">
        <v>21.084400000000002</v>
      </c>
      <c r="W95" s="174">
        <f t="shared" si="1"/>
        <v>0.98445649078081743</v>
      </c>
      <c r="X95" s="450"/>
    </row>
    <row r="96" spans="1:24" ht="15.75" thickBot="1" x14ac:dyDescent="0.3">
      <c r="A96" s="451" t="s">
        <v>288</v>
      </c>
      <c r="B96" s="452"/>
      <c r="C96" s="453"/>
      <c r="D96" s="282"/>
      <c r="E96" s="175"/>
      <c r="F96" s="238">
        <f>SUM(F91:F95)</f>
        <v>90378</v>
      </c>
      <c r="G96" s="238">
        <f>SUM(G91:G95)</f>
        <v>275</v>
      </c>
      <c r="H96" s="176">
        <f>SUM(H91:H95)</f>
        <v>90653</v>
      </c>
      <c r="I96" s="218">
        <v>1</v>
      </c>
      <c r="J96" s="205">
        <f>SUM(J91:J95)</f>
        <v>336.78699999999998</v>
      </c>
      <c r="K96" s="205">
        <f>SUM(K91:K95)</f>
        <v>0.30499999999999999</v>
      </c>
      <c r="L96" s="205">
        <f>SUM(L91:L95)</f>
        <v>337.09199999999998</v>
      </c>
      <c r="M96" s="218">
        <v>1</v>
      </c>
      <c r="N96" s="205">
        <f>N91</f>
        <v>250.63200000000001</v>
      </c>
      <c r="O96" s="205">
        <f>SUM(O91:O95)</f>
        <v>237.09399999999999</v>
      </c>
      <c r="P96" s="205">
        <f>SUM(P91:P95)</f>
        <v>0.92400000000000004</v>
      </c>
      <c r="Q96" s="205">
        <f>SUM(Q91:Q95)</f>
        <v>238.01799999999997</v>
      </c>
      <c r="R96" s="218">
        <v>1</v>
      </c>
      <c r="S96" s="205">
        <f>S91</f>
        <v>12.614000000000033</v>
      </c>
      <c r="T96" s="215">
        <f>T91</f>
        <v>5.0328768872290978E-2</v>
      </c>
      <c r="U96" s="208">
        <f>SUM(U91:U95)</f>
        <v>151.67660000000001</v>
      </c>
      <c r="V96" s="209">
        <f>SUM(V91:V95)</f>
        <v>146.11789999999999</v>
      </c>
      <c r="W96" s="177">
        <f t="shared" si="1"/>
        <v>0.96335163103603316</v>
      </c>
      <c r="X96" s="215">
        <f>IFERROR(((1-(1-T96)*W96)*1),0)</f>
        <v>8.5132670545123856E-2</v>
      </c>
    </row>
    <row r="97" spans="1:24" x14ac:dyDescent="0.25">
      <c r="A97" s="462">
        <f>A91+1</f>
        <v>16</v>
      </c>
      <c r="B97" s="456" t="s">
        <v>481</v>
      </c>
      <c r="C97" s="456">
        <v>5</v>
      </c>
      <c r="D97" s="456" t="s">
        <v>838</v>
      </c>
      <c r="E97" s="293" t="s">
        <v>283</v>
      </c>
      <c r="F97" s="294">
        <v>122032</v>
      </c>
      <c r="G97" s="294">
        <v>135</v>
      </c>
      <c r="H97" s="295">
        <f>F97+G97</f>
        <v>122167</v>
      </c>
      <c r="I97" s="281">
        <f>IFERROR((H97/$H$102),0)</f>
        <v>0.93107285212367863</v>
      </c>
      <c r="J97" s="296">
        <v>102.59399999999999</v>
      </c>
      <c r="K97" s="296">
        <v>0.106</v>
      </c>
      <c r="L97" s="297">
        <f>J97+K97</f>
        <v>102.69999999999999</v>
      </c>
      <c r="M97" s="281">
        <f>IFERROR((L97/$L$102),0)</f>
        <v>0.7312262814259981</v>
      </c>
      <c r="N97" s="457">
        <v>57.86</v>
      </c>
      <c r="O97" s="296">
        <v>28.650000000000006</v>
      </c>
      <c r="P97" s="296">
        <v>0.84200000000000008</v>
      </c>
      <c r="Q97" s="297">
        <f>O97+P97</f>
        <v>29.492000000000004</v>
      </c>
      <c r="R97" s="281">
        <f>IFERROR((Q97/$Q$102),0)</f>
        <v>0.69518893053296571</v>
      </c>
      <c r="S97" s="459">
        <f>N102-Q102</f>
        <v>15.436999999999998</v>
      </c>
      <c r="T97" s="447">
        <f>IFERROR((S97/N102),0)</f>
        <v>0.26679917041133766</v>
      </c>
      <c r="U97" s="296">
        <v>13.545399999999999</v>
      </c>
      <c r="V97" s="296">
        <v>10.7629</v>
      </c>
      <c r="W97" s="298">
        <f t="shared" si="1"/>
        <v>0.79457970971695191</v>
      </c>
      <c r="X97" s="450"/>
    </row>
    <row r="98" spans="1:24" x14ac:dyDescent="0.25">
      <c r="A98" s="463"/>
      <c r="B98" s="445"/>
      <c r="C98" s="445"/>
      <c r="D98" s="445"/>
      <c r="E98" s="172" t="s">
        <v>284</v>
      </c>
      <c r="F98" s="237">
        <v>832</v>
      </c>
      <c r="G98" s="237">
        <v>2</v>
      </c>
      <c r="H98" s="173">
        <f>F98+G98</f>
        <v>834</v>
      </c>
      <c r="I98" s="217">
        <f>IFERROR((H98/$H$102),0)</f>
        <v>6.3561744061092435E-3</v>
      </c>
      <c r="J98" s="279">
        <v>2.86</v>
      </c>
      <c r="K98" s="279">
        <v>4.0000000000000001E-3</v>
      </c>
      <c r="L98" s="283">
        <f>J98+K98</f>
        <v>2.8639999999999999</v>
      </c>
      <c r="M98" s="217">
        <f>IFERROR((L98/$L$102),0)</f>
        <v>2.0391743622240104E-2</v>
      </c>
      <c r="N98" s="446"/>
      <c r="O98" s="279">
        <v>0.221</v>
      </c>
      <c r="P98" s="279">
        <v>2.7E-2</v>
      </c>
      <c r="Q98" s="283">
        <f>O98+P98</f>
        <v>0.248</v>
      </c>
      <c r="R98" s="217">
        <f>IFERROR((Q98/$Q$102),0)</f>
        <v>5.8458854866463945E-3</v>
      </c>
      <c r="S98" s="460"/>
      <c r="T98" s="448"/>
      <c r="U98" s="279">
        <v>6.1099999999999995E-2</v>
      </c>
      <c r="V98" s="279">
        <v>3.0800000000000001E-2</v>
      </c>
      <c r="W98" s="174">
        <f t="shared" si="1"/>
        <v>0.50409165302782333</v>
      </c>
      <c r="X98" s="450"/>
    </row>
    <row r="99" spans="1:24" x14ac:dyDescent="0.25">
      <c r="A99" s="463"/>
      <c r="B99" s="445"/>
      <c r="C99" s="445"/>
      <c r="D99" s="445"/>
      <c r="E99" s="172" t="s">
        <v>285</v>
      </c>
      <c r="F99" s="237">
        <v>5773</v>
      </c>
      <c r="G99" s="237">
        <v>4</v>
      </c>
      <c r="H99" s="173">
        <f>F99+G99</f>
        <v>5777</v>
      </c>
      <c r="I99" s="217">
        <f>IFERROR((H99/$H$102),0)</f>
        <v>4.4028320796274702E-2</v>
      </c>
      <c r="J99" s="279">
        <v>19.38</v>
      </c>
      <c r="K99" s="279">
        <v>3.6999999999999998E-2</v>
      </c>
      <c r="L99" s="283">
        <f>J99+K99</f>
        <v>19.416999999999998</v>
      </c>
      <c r="M99" s="217">
        <f>IFERROR((L99/$L$102),0)</f>
        <v>0.13824947133835058</v>
      </c>
      <c r="N99" s="446"/>
      <c r="O99" s="279">
        <v>6.5440000000000005</v>
      </c>
      <c r="P99" s="279">
        <v>0.129</v>
      </c>
      <c r="Q99" s="283">
        <f>O99+P99</f>
        <v>6.673</v>
      </c>
      <c r="R99" s="217">
        <f>IFERROR((Q99/$Q$102),0)</f>
        <v>0.15729674940480398</v>
      </c>
      <c r="S99" s="460"/>
      <c r="T99" s="448"/>
      <c r="U99" s="279">
        <v>5.0379000000000005</v>
      </c>
      <c r="V99" s="279">
        <v>4.5972999999999997</v>
      </c>
      <c r="W99" s="174">
        <f t="shared" si="1"/>
        <v>0.91254292463129461</v>
      </c>
      <c r="X99" s="450"/>
    </row>
    <row r="100" spans="1:24" x14ac:dyDescent="0.25">
      <c r="A100" s="463"/>
      <c r="B100" s="445"/>
      <c r="C100" s="445"/>
      <c r="D100" s="445"/>
      <c r="E100" s="172" t="s">
        <v>286</v>
      </c>
      <c r="F100" s="237">
        <v>22</v>
      </c>
      <c r="G100" s="237">
        <v>0</v>
      </c>
      <c r="H100" s="173">
        <f>F100+G100</f>
        <v>22</v>
      </c>
      <c r="I100" s="217">
        <f>IFERROR((H100/$H$102),0)</f>
        <v>1.6766886922590333E-4</v>
      </c>
      <c r="J100" s="279">
        <v>5.53</v>
      </c>
      <c r="K100" s="279">
        <v>0</v>
      </c>
      <c r="L100" s="283">
        <f>J100+K100</f>
        <v>5.53</v>
      </c>
      <c r="M100" s="217">
        <f>IFERROR((L100/$L$102),0)</f>
        <v>3.9373722846015285E-2</v>
      </c>
      <c r="N100" s="446"/>
      <c r="O100" s="279">
        <v>2.0369999999999999</v>
      </c>
      <c r="P100" s="279">
        <v>0</v>
      </c>
      <c r="Q100" s="283">
        <f>O100+P100</f>
        <v>2.0369999999999999</v>
      </c>
      <c r="R100" s="217">
        <f>IFERROR((Q100/$Q$102),0)</f>
        <v>4.8016406194752843E-2</v>
      </c>
      <c r="S100" s="460"/>
      <c r="T100" s="448"/>
      <c r="U100" s="348">
        <v>1.6747000000000001</v>
      </c>
      <c r="V100" s="279">
        <v>1.4395000000000002</v>
      </c>
      <c r="W100" s="174">
        <f t="shared" si="1"/>
        <v>0.85955693557055002</v>
      </c>
      <c r="X100" s="450"/>
    </row>
    <row r="101" spans="1:24" ht="15.75" thickBot="1" x14ac:dyDescent="0.3">
      <c r="A101" s="464"/>
      <c r="B101" s="465"/>
      <c r="C101" s="465"/>
      <c r="D101" s="465"/>
      <c r="E101" s="288" t="s">
        <v>287</v>
      </c>
      <c r="F101" s="289">
        <v>2288</v>
      </c>
      <c r="G101" s="289">
        <v>123</v>
      </c>
      <c r="H101" s="290">
        <f>F101+G101</f>
        <v>2411</v>
      </c>
      <c r="I101" s="280">
        <f>IFERROR((H101/$H$102),0)</f>
        <v>1.8374983804711496E-2</v>
      </c>
      <c r="J101" s="291">
        <v>9.7479999999999993</v>
      </c>
      <c r="K101" s="291">
        <v>0.19</v>
      </c>
      <c r="L101" s="292">
        <f>J101+K101</f>
        <v>9.9379999999999988</v>
      </c>
      <c r="M101" s="280">
        <f>IFERROR((L101/$L$102),0)</f>
        <v>7.0758780767395987E-2</v>
      </c>
      <c r="N101" s="466"/>
      <c r="O101" s="291">
        <v>3.2969999999999997</v>
      </c>
      <c r="P101" s="291">
        <v>0.67600000000000005</v>
      </c>
      <c r="Q101" s="292">
        <f>O101+P101</f>
        <v>3.9729999999999999</v>
      </c>
      <c r="R101" s="280">
        <f>IFERROR((Q101/$Q$102),0)</f>
        <v>9.3652028380831143E-2</v>
      </c>
      <c r="S101" s="461"/>
      <c r="T101" s="449"/>
      <c r="U101" s="360">
        <v>2.8331</v>
      </c>
      <c r="V101" s="291">
        <v>1.6603000000000001</v>
      </c>
      <c r="W101" s="174">
        <f t="shared" si="1"/>
        <v>0.58603649712329253</v>
      </c>
      <c r="X101" s="450"/>
    </row>
    <row r="102" spans="1:24" ht="15.75" thickBot="1" x14ac:dyDescent="0.3">
      <c r="A102" s="451" t="s">
        <v>288</v>
      </c>
      <c r="B102" s="452"/>
      <c r="C102" s="453"/>
      <c r="D102" s="282"/>
      <c r="E102" s="175"/>
      <c r="F102" s="238">
        <f>SUM(F97:F101)</f>
        <v>130947</v>
      </c>
      <c r="G102" s="238">
        <f>SUM(G97:G101)</f>
        <v>264</v>
      </c>
      <c r="H102" s="176">
        <f>SUM(H97:H101)</f>
        <v>131211</v>
      </c>
      <c r="I102" s="218">
        <v>1</v>
      </c>
      <c r="J102" s="205">
        <f>SUM(J97:J101)</f>
        <v>140.11199999999997</v>
      </c>
      <c r="K102" s="205">
        <f>SUM(K97:K101)</f>
        <v>0.33699999999999997</v>
      </c>
      <c r="L102" s="205">
        <f>SUM(L97:L101)</f>
        <v>140.44899999999998</v>
      </c>
      <c r="M102" s="218">
        <v>1</v>
      </c>
      <c r="N102" s="205">
        <f>N97</f>
        <v>57.86</v>
      </c>
      <c r="O102" s="205">
        <f>SUM(O97:O101)</f>
        <v>40.749000000000002</v>
      </c>
      <c r="P102" s="205">
        <f>SUM(P97:P101)</f>
        <v>1.6740000000000002</v>
      </c>
      <c r="Q102" s="205">
        <f>SUM(Q97:Q101)</f>
        <v>42.423000000000002</v>
      </c>
      <c r="R102" s="218">
        <v>1</v>
      </c>
      <c r="S102" s="205">
        <f>S97</f>
        <v>15.436999999999998</v>
      </c>
      <c r="T102" s="215">
        <f>T97</f>
        <v>0.26679917041133766</v>
      </c>
      <c r="U102" s="208">
        <f>SUM(U97:U101)</f>
        <v>23.152200000000001</v>
      </c>
      <c r="V102" s="209">
        <f>SUM(V97:V101)</f>
        <v>18.490799999999997</v>
      </c>
      <c r="W102" s="177">
        <f t="shared" si="1"/>
        <v>0.7986627620701271</v>
      </c>
      <c r="X102" s="215">
        <f>IFERROR(((1-(1-T102)*W102)*1),0)</f>
        <v>0.41441980028861036</v>
      </c>
    </row>
    <row r="103" spans="1:24" ht="15.75" hidden="1" thickBot="1" x14ac:dyDescent="0.3">
      <c r="A103" s="454">
        <f>A97+1</f>
        <v>17</v>
      </c>
      <c r="B103" s="455"/>
      <c r="C103" s="456"/>
      <c r="D103" s="456"/>
      <c r="E103" s="299" t="s">
        <v>283</v>
      </c>
      <c r="F103" s="294">
        <v>0</v>
      </c>
      <c r="G103" s="294">
        <v>0</v>
      </c>
      <c r="H103" s="300">
        <f>F103+G103</f>
        <v>0</v>
      </c>
      <c r="I103" s="274">
        <f>IFERROR((H103/$H$108),0)</f>
        <v>0</v>
      </c>
      <c r="J103" s="296">
        <v>0</v>
      </c>
      <c r="K103" s="296">
        <v>0</v>
      </c>
      <c r="L103" s="301">
        <f>J103+K103</f>
        <v>0</v>
      </c>
      <c r="M103" s="274">
        <f>IFERROR((L103/$L$108),0)</f>
        <v>0</v>
      </c>
      <c r="N103" s="457">
        <v>0</v>
      </c>
      <c r="O103" s="296">
        <v>0</v>
      </c>
      <c r="P103" s="296">
        <v>0</v>
      </c>
      <c r="Q103" s="301">
        <f>O103+P103</f>
        <v>0</v>
      </c>
      <c r="R103" s="274">
        <f>IFERROR((Q103/$Q$108),0)</f>
        <v>0</v>
      </c>
      <c r="S103" s="458">
        <f>N108-Q108</f>
        <v>0</v>
      </c>
      <c r="T103" s="442">
        <f>IFERROR((S103/N108),0)</f>
        <v>0</v>
      </c>
      <c r="U103" s="296">
        <v>0</v>
      </c>
      <c r="V103" s="296">
        <v>0</v>
      </c>
      <c r="W103" s="302">
        <f>IFERROR(((V103/U103)*1),0)</f>
        <v>0</v>
      </c>
      <c r="X103" s="424"/>
    </row>
    <row r="104" spans="1:24" ht="15.75" hidden="1" thickBot="1" x14ac:dyDescent="0.3">
      <c r="A104" s="443"/>
      <c r="B104" s="444"/>
      <c r="C104" s="445"/>
      <c r="D104" s="445"/>
      <c r="E104" s="147" t="s">
        <v>284</v>
      </c>
      <c r="F104" s="237">
        <v>0</v>
      </c>
      <c r="G104" s="237">
        <v>0</v>
      </c>
      <c r="H104" s="148">
        <f t="shared" ref="H104:H107" si="2">F104+G104</f>
        <v>0</v>
      </c>
      <c r="I104" s="219">
        <f t="shared" ref="I104:I107" si="3">IFERROR((H104/$H$108),0)</f>
        <v>0</v>
      </c>
      <c r="J104" s="279">
        <v>0</v>
      </c>
      <c r="K104" s="279">
        <v>0</v>
      </c>
      <c r="L104" s="278">
        <f t="shared" ref="L104:L107" si="4">J104+K104</f>
        <v>0</v>
      </c>
      <c r="M104" s="219">
        <f t="shared" ref="M104:M107" si="5">IFERROR((L104/$L$108),0)</f>
        <v>0</v>
      </c>
      <c r="N104" s="446"/>
      <c r="O104" s="279">
        <v>0</v>
      </c>
      <c r="P104" s="279">
        <v>0</v>
      </c>
      <c r="Q104" s="278">
        <f t="shared" ref="Q104:Q107" si="6">O104+P104</f>
        <v>0</v>
      </c>
      <c r="R104" s="219">
        <f t="shared" ref="R104:R107" si="7">IFERROR((Q104/$Q$108),0)</f>
        <v>0</v>
      </c>
      <c r="S104" s="440"/>
      <c r="T104" s="421"/>
      <c r="U104" s="279">
        <v>0</v>
      </c>
      <c r="V104" s="279">
        <v>0</v>
      </c>
      <c r="W104" s="149">
        <f t="shared" ref="W104:W105" si="8">IFERROR(((V104/U104)*1),0)</f>
        <v>0</v>
      </c>
      <c r="X104" s="424"/>
    </row>
    <row r="105" spans="1:24" ht="15.75" hidden="1" thickBot="1" x14ac:dyDescent="0.3">
      <c r="A105" s="443"/>
      <c r="B105" s="444"/>
      <c r="C105" s="445"/>
      <c r="D105" s="445"/>
      <c r="E105" s="147" t="s">
        <v>285</v>
      </c>
      <c r="F105" s="237">
        <v>0</v>
      </c>
      <c r="G105" s="237">
        <v>0</v>
      </c>
      <c r="H105" s="148">
        <f t="shared" si="2"/>
        <v>0</v>
      </c>
      <c r="I105" s="219">
        <f t="shared" si="3"/>
        <v>0</v>
      </c>
      <c r="J105" s="279">
        <v>0</v>
      </c>
      <c r="K105" s="279">
        <v>0</v>
      </c>
      <c r="L105" s="278">
        <f t="shared" si="4"/>
        <v>0</v>
      </c>
      <c r="M105" s="219">
        <f t="shared" si="5"/>
        <v>0</v>
      </c>
      <c r="N105" s="446"/>
      <c r="O105" s="279">
        <v>0</v>
      </c>
      <c r="P105" s="279">
        <v>0</v>
      </c>
      <c r="Q105" s="278">
        <f t="shared" si="6"/>
        <v>0</v>
      </c>
      <c r="R105" s="219">
        <f t="shared" si="7"/>
        <v>0</v>
      </c>
      <c r="S105" s="440"/>
      <c r="T105" s="421"/>
      <c r="U105" s="279">
        <v>0</v>
      </c>
      <c r="V105" s="279">
        <v>0</v>
      </c>
      <c r="W105" s="149">
        <f t="shared" si="8"/>
        <v>0</v>
      </c>
      <c r="X105" s="424"/>
    </row>
    <row r="106" spans="1:24" ht="15.75" hidden="1" thickBot="1" x14ac:dyDescent="0.3">
      <c r="A106" s="443"/>
      <c r="B106" s="444"/>
      <c r="C106" s="445"/>
      <c r="D106" s="445"/>
      <c r="E106" s="147" t="s">
        <v>286</v>
      </c>
      <c r="F106" s="237">
        <v>0</v>
      </c>
      <c r="G106" s="237">
        <v>0</v>
      </c>
      <c r="H106" s="148">
        <f t="shared" si="2"/>
        <v>0</v>
      </c>
      <c r="I106" s="219">
        <f t="shared" si="3"/>
        <v>0</v>
      </c>
      <c r="J106" s="279">
        <v>0</v>
      </c>
      <c r="K106" s="279">
        <v>0</v>
      </c>
      <c r="L106" s="278">
        <f t="shared" si="4"/>
        <v>0</v>
      </c>
      <c r="M106" s="219">
        <f t="shared" si="5"/>
        <v>0</v>
      </c>
      <c r="N106" s="446"/>
      <c r="O106" s="279">
        <v>0</v>
      </c>
      <c r="P106" s="279">
        <v>0</v>
      </c>
      <c r="Q106" s="278">
        <f t="shared" si="6"/>
        <v>0</v>
      </c>
      <c r="R106" s="219">
        <f t="shared" si="7"/>
        <v>0</v>
      </c>
      <c r="S106" s="440"/>
      <c r="T106" s="421"/>
      <c r="U106" s="279">
        <v>0</v>
      </c>
      <c r="V106" s="279">
        <v>0</v>
      </c>
      <c r="W106" s="149">
        <f>IFERROR(((V106/U106)*1),0)</f>
        <v>0</v>
      </c>
      <c r="X106" s="424"/>
    </row>
    <row r="107" spans="1:24" ht="15.75" hidden="1" thickBot="1" x14ac:dyDescent="0.3">
      <c r="A107" s="443"/>
      <c r="B107" s="444"/>
      <c r="C107" s="445"/>
      <c r="D107" s="445"/>
      <c r="E107" s="147" t="s">
        <v>287</v>
      </c>
      <c r="F107" s="237">
        <v>0</v>
      </c>
      <c r="G107" s="237">
        <v>0</v>
      </c>
      <c r="H107" s="148">
        <f t="shared" si="2"/>
        <v>0</v>
      </c>
      <c r="I107" s="219">
        <f t="shared" si="3"/>
        <v>0</v>
      </c>
      <c r="J107" s="279">
        <v>0</v>
      </c>
      <c r="K107" s="279">
        <v>0</v>
      </c>
      <c r="L107" s="278">
        <f t="shared" si="4"/>
        <v>0</v>
      </c>
      <c r="M107" s="219">
        <f t="shared" si="5"/>
        <v>0</v>
      </c>
      <c r="N107" s="446"/>
      <c r="O107" s="279">
        <v>0</v>
      </c>
      <c r="P107" s="279">
        <v>0</v>
      </c>
      <c r="Q107" s="278">
        <f t="shared" si="6"/>
        <v>0</v>
      </c>
      <c r="R107" s="219">
        <f t="shared" si="7"/>
        <v>0</v>
      </c>
      <c r="S107" s="440"/>
      <c r="T107" s="421"/>
      <c r="U107" s="279">
        <v>0</v>
      </c>
      <c r="V107" s="279">
        <v>0</v>
      </c>
      <c r="W107" s="149">
        <f>IFERROR(((V107/U107)*1),0)</f>
        <v>0</v>
      </c>
      <c r="X107" s="442"/>
    </row>
    <row r="108" spans="1:24" ht="15.75" hidden="1" thickBot="1" x14ac:dyDescent="0.3">
      <c r="A108" s="431" t="s">
        <v>288</v>
      </c>
      <c r="B108" s="432"/>
      <c r="C108" s="433"/>
      <c r="D108" s="275"/>
      <c r="E108" s="150"/>
      <c r="F108" s="239">
        <f>SUM(F103:F107)</f>
        <v>0</v>
      </c>
      <c r="G108" s="239">
        <f t="shared" ref="G108:H108" si="9">SUM(G103:G107)</f>
        <v>0</v>
      </c>
      <c r="H108" s="151">
        <f t="shared" si="9"/>
        <v>0</v>
      </c>
      <c r="I108" s="220">
        <v>1</v>
      </c>
      <c r="J108" s="206">
        <f t="shared" ref="J108:L108" si="10">SUM(J103:J107)</f>
        <v>0</v>
      </c>
      <c r="K108" s="206">
        <f t="shared" si="10"/>
        <v>0</v>
      </c>
      <c r="L108" s="206">
        <f t="shared" si="10"/>
        <v>0</v>
      </c>
      <c r="M108" s="220">
        <v>1</v>
      </c>
      <c r="N108" s="206">
        <f>N103</f>
        <v>0</v>
      </c>
      <c r="O108" s="206">
        <f t="shared" ref="O108:Q108" si="11">SUM(O103:O107)</f>
        <v>0</v>
      </c>
      <c r="P108" s="206">
        <f t="shared" si="11"/>
        <v>0</v>
      </c>
      <c r="Q108" s="206">
        <f t="shared" si="11"/>
        <v>0</v>
      </c>
      <c r="R108" s="220">
        <v>1</v>
      </c>
      <c r="S108" s="206">
        <f>S103</f>
        <v>0</v>
      </c>
      <c r="T108" s="216">
        <f>T103</f>
        <v>0</v>
      </c>
      <c r="U108" s="210">
        <f>SUM(U103:U107)</f>
        <v>0</v>
      </c>
      <c r="V108" s="211">
        <f>SUM(V103:V107)</f>
        <v>0</v>
      </c>
      <c r="W108" s="152">
        <f>IFERROR(((V108/U108)*1),0)</f>
        <v>0</v>
      </c>
      <c r="X108" s="303">
        <f>IFERROR(((1-(1-T108)*W108)*1),0)</f>
        <v>1</v>
      </c>
    </row>
    <row r="109" spans="1:24" ht="15.75" hidden="1" thickBot="1" x14ac:dyDescent="0.3">
      <c r="A109" s="443">
        <f>A103+1</f>
        <v>18</v>
      </c>
      <c r="B109" s="444"/>
      <c r="C109" s="445"/>
      <c r="D109" s="445"/>
      <c r="E109" s="147" t="s">
        <v>283</v>
      </c>
      <c r="F109" s="237">
        <v>0</v>
      </c>
      <c r="G109" s="237">
        <v>0</v>
      </c>
      <c r="H109" s="148">
        <f>F109+G109</f>
        <v>0</v>
      </c>
      <c r="I109" s="219">
        <f>IFERROR((H109/$H$114),0)</f>
        <v>0</v>
      </c>
      <c r="J109" s="279">
        <v>0</v>
      </c>
      <c r="K109" s="279">
        <v>0</v>
      </c>
      <c r="L109" s="278">
        <f>J109+K109</f>
        <v>0</v>
      </c>
      <c r="M109" s="219">
        <f>IFERROR((L109/$L$114),0)</f>
        <v>0</v>
      </c>
      <c r="N109" s="446">
        <v>0</v>
      </c>
      <c r="O109" s="279">
        <v>0</v>
      </c>
      <c r="P109" s="279">
        <v>0</v>
      </c>
      <c r="Q109" s="278">
        <f>O109+P109</f>
        <v>0</v>
      </c>
      <c r="R109" s="219">
        <f>IFERROR((Q109/$Q$114),0)</f>
        <v>0</v>
      </c>
      <c r="S109" s="440">
        <f>N114-Q114</f>
        <v>0</v>
      </c>
      <c r="T109" s="421">
        <f>IFERROR((S109/N114),0)</f>
        <v>0</v>
      </c>
      <c r="U109" s="279">
        <v>0</v>
      </c>
      <c r="V109" s="279">
        <v>0</v>
      </c>
      <c r="W109" s="149">
        <f>IFERROR(((V109/U109)*1),0)</f>
        <v>0</v>
      </c>
      <c r="X109" s="422"/>
    </row>
    <row r="110" spans="1:24" ht="15.75" hidden="1" thickBot="1" x14ac:dyDescent="0.3">
      <c r="A110" s="443"/>
      <c r="B110" s="444"/>
      <c r="C110" s="445"/>
      <c r="D110" s="445"/>
      <c r="E110" s="147" t="s">
        <v>284</v>
      </c>
      <c r="F110" s="237">
        <v>0</v>
      </c>
      <c r="G110" s="237">
        <v>0</v>
      </c>
      <c r="H110" s="148">
        <f t="shared" ref="H110:H113" si="12">F110+G110</f>
        <v>0</v>
      </c>
      <c r="I110" s="219">
        <f t="shared" ref="I110:I112" si="13">IFERROR((H110/$H$114),0)</f>
        <v>0</v>
      </c>
      <c r="J110" s="279">
        <v>0</v>
      </c>
      <c r="K110" s="279">
        <v>0</v>
      </c>
      <c r="L110" s="278">
        <f t="shared" ref="L110:L113" si="14">J110+K110</f>
        <v>0</v>
      </c>
      <c r="M110" s="219">
        <f t="shared" ref="M110:M113" si="15">IFERROR((L110/$L$114),0)</f>
        <v>0</v>
      </c>
      <c r="N110" s="446"/>
      <c r="O110" s="279">
        <v>0</v>
      </c>
      <c r="P110" s="279">
        <v>0</v>
      </c>
      <c r="Q110" s="278">
        <f t="shared" ref="Q110:Q113" si="16">O110+P110</f>
        <v>0</v>
      </c>
      <c r="R110" s="219">
        <f t="shared" ref="R110:R113" si="17">IFERROR((Q110/$Q$114),0)</f>
        <v>0</v>
      </c>
      <c r="S110" s="440"/>
      <c r="T110" s="421"/>
      <c r="U110" s="279">
        <v>0</v>
      </c>
      <c r="V110" s="279">
        <v>0</v>
      </c>
      <c r="W110" s="149">
        <f t="shared" ref="W110:W111" si="18">IFERROR(((V110/U110)*1),0)</f>
        <v>0</v>
      </c>
      <c r="X110" s="424"/>
    </row>
    <row r="111" spans="1:24" ht="15.75" hidden="1" thickBot="1" x14ac:dyDescent="0.3">
      <c r="A111" s="443"/>
      <c r="B111" s="444"/>
      <c r="C111" s="445"/>
      <c r="D111" s="445"/>
      <c r="E111" s="147" t="s">
        <v>285</v>
      </c>
      <c r="F111" s="237">
        <v>0</v>
      </c>
      <c r="G111" s="237">
        <v>0</v>
      </c>
      <c r="H111" s="148">
        <f t="shared" si="12"/>
        <v>0</v>
      </c>
      <c r="I111" s="219">
        <f t="shared" si="13"/>
        <v>0</v>
      </c>
      <c r="J111" s="279">
        <v>0</v>
      </c>
      <c r="K111" s="279">
        <v>0</v>
      </c>
      <c r="L111" s="278">
        <f t="shared" si="14"/>
        <v>0</v>
      </c>
      <c r="M111" s="219">
        <f t="shared" si="15"/>
        <v>0</v>
      </c>
      <c r="N111" s="446"/>
      <c r="O111" s="279">
        <v>0</v>
      </c>
      <c r="P111" s="279">
        <v>0</v>
      </c>
      <c r="Q111" s="278">
        <f t="shared" si="16"/>
        <v>0</v>
      </c>
      <c r="R111" s="219">
        <f t="shared" si="17"/>
        <v>0</v>
      </c>
      <c r="S111" s="440"/>
      <c r="T111" s="421"/>
      <c r="U111" s="279">
        <v>0</v>
      </c>
      <c r="V111" s="279">
        <v>0</v>
      </c>
      <c r="W111" s="149">
        <f t="shared" si="18"/>
        <v>0</v>
      </c>
      <c r="X111" s="424"/>
    </row>
    <row r="112" spans="1:24" ht="15.75" hidden="1" thickBot="1" x14ac:dyDescent="0.3">
      <c r="A112" s="443"/>
      <c r="B112" s="444"/>
      <c r="C112" s="445"/>
      <c r="D112" s="445"/>
      <c r="E112" s="147" t="s">
        <v>286</v>
      </c>
      <c r="F112" s="237">
        <v>0</v>
      </c>
      <c r="G112" s="237">
        <v>0</v>
      </c>
      <c r="H112" s="148">
        <f t="shared" si="12"/>
        <v>0</v>
      </c>
      <c r="I112" s="219">
        <f t="shared" si="13"/>
        <v>0</v>
      </c>
      <c r="J112" s="279">
        <v>0</v>
      </c>
      <c r="K112" s="279">
        <v>0</v>
      </c>
      <c r="L112" s="278">
        <f t="shared" si="14"/>
        <v>0</v>
      </c>
      <c r="M112" s="219">
        <f t="shared" si="15"/>
        <v>0</v>
      </c>
      <c r="N112" s="446"/>
      <c r="O112" s="279">
        <v>0</v>
      </c>
      <c r="P112" s="279">
        <v>0</v>
      </c>
      <c r="Q112" s="278">
        <f t="shared" si="16"/>
        <v>0</v>
      </c>
      <c r="R112" s="219">
        <f t="shared" si="17"/>
        <v>0</v>
      </c>
      <c r="S112" s="440"/>
      <c r="T112" s="421"/>
      <c r="U112" s="279">
        <v>0</v>
      </c>
      <c r="V112" s="279">
        <v>0</v>
      </c>
      <c r="W112" s="149">
        <f>IFERROR(((V112/U112)*1),0)</f>
        <v>0</v>
      </c>
      <c r="X112" s="424"/>
    </row>
    <row r="113" spans="1:24" ht="15.75" hidden="1" thickBot="1" x14ac:dyDescent="0.3">
      <c r="A113" s="443"/>
      <c r="B113" s="444"/>
      <c r="C113" s="445"/>
      <c r="D113" s="445"/>
      <c r="E113" s="147" t="s">
        <v>287</v>
      </c>
      <c r="F113" s="237">
        <v>0</v>
      </c>
      <c r="G113" s="237">
        <v>0</v>
      </c>
      <c r="H113" s="148">
        <f t="shared" si="12"/>
        <v>0</v>
      </c>
      <c r="I113" s="219">
        <f>IFERROR((H113/$H$114),0)</f>
        <v>0</v>
      </c>
      <c r="J113" s="279">
        <v>0</v>
      </c>
      <c r="K113" s="279">
        <v>0</v>
      </c>
      <c r="L113" s="278">
        <f t="shared" si="14"/>
        <v>0</v>
      </c>
      <c r="M113" s="219">
        <f t="shared" si="15"/>
        <v>0</v>
      </c>
      <c r="N113" s="446"/>
      <c r="O113" s="279">
        <v>0</v>
      </c>
      <c r="P113" s="279">
        <v>0</v>
      </c>
      <c r="Q113" s="278">
        <f t="shared" si="16"/>
        <v>0</v>
      </c>
      <c r="R113" s="219">
        <f t="shared" si="17"/>
        <v>0</v>
      </c>
      <c r="S113" s="440"/>
      <c r="T113" s="421"/>
      <c r="U113" s="279">
        <v>0</v>
      </c>
      <c r="V113" s="279">
        <v>0</v>
      </c>
      <c r="W113" s="149">
        <f>IFERROR(((V113/U113)*1),0)</f>
        <v>0</v>
      </c>
      <c r="X113" s="442"/>
    </row>
    <row r="114" spans="1:24" ht="15.75" hidden="1" thickBot="1" x14ac:dyDescent="0.3">
      <c r="A114" s="431" t="s">
        <v>288</v>
      </c>
      <c r="B114" s="432"/>
      <c r="C114" s="433"/>
      <c r="D114" s="275"/>
      <c r="E114" s="150"/>
      <c r="F114" s="239">
        <f>SUM(F109:F113)</f>
        <v>0</v>
      </c>
      <c r="G114" s="239">
        <f t="shared" ref="G114:H114" si="19">SUM(G109:G113)</f>
        <v>0</v>
      </c>
      <c r="H114" s="151">
        <f t="shared" si="19"/>
        <v>0</v>
      </c>
      <c r="I114" s="220">
        <v>1</v>
      </c>
      <c r="J114" s="206">
        <f t="shared" ref="J114:L114" si="20">SUM(J109:J113)</f>
        <v>0</v>
      </c>
      <c r="K114" s="206">
        <f t="shared" si="20"/>
        <v>0</v>
      </c>
      <c r="L114" s="206">
        <f t="shared" si="20"/>
        <v>0</v>
      </c>
      <c r="M114" s="220">
        <v>1</v>
      </c>
      <c r="N114" s="206">
        <f>N109</f>
        <v>0</v>
      </c>
      <c r="O114" s="206">
        <f t="shared" ref="O114:Q114" si="21">SUM(O109:O113)</f>
        <v>0</v>
      </c>
      <c r="P114" s="206">
        <f t="shared" si="21"/>
        <v>0</v>
      </c>
      <c r="Q114" s="206">
        <f t="shared" si="21"/>
        <v>0</v>
      </c>
      <c r="R114" s="220">
        <v>1</v>
      </c>
      <c r="S114" s="206">
        <f>S109</f>
        <v>0</v>
      </c>
      <c r="T114" s="216">
        <f>T109</f>
        <v>0</v>
      </c>
      <c r="U114" s="210">
        <f>SUM(U109:U113)</f>
        <v>0</v>
      </c>
      <c r="V114" s="211">
        <f>SUM(V109:V113)</f>
        <v>0</v>
      </c>
      <c r="W114" s="152">
        <f>IFERROR(((V114/U114)*1),0)</f>
        <v>0</v>
      </c>
      <c r="X114" s="303">
        <f>IFERROR(((1-(1-T114)*W114)*1),0)</f>
        <v>1</v>
      </c>
    </row>
    <row r="115" spans="1:24" ht="15.75" hidden="1" thickBot="1" x14ac:dyDescent="0.3">
      <c r="A115" s="443">
        <f>A109+1</f>
        <v>19</v>
      </c>
      <c r="B115" s="444"/>
      <c r="C115" s="445"/>
      <c r="D115" s="445"/>
      <c r="E115" s="147" t="s">
        <v>283</v>
      </c>
      <c r="F115" s="237">
        <v>0</v>
      </c>
      <c r="G115" s="237">
        <v>0</v>
      </c>
      <c r="H115" s="148">
        <f>F115+G115</f>
        <v>0</v>
      </c>
      <c r="I115" s="219">
        <f>IFERROR((H115/$H$120),0)</f>
        <v>0</v>
      </c>
      <c r="J115" s="279">
        <v>0</v>
      </c>
      <c r="K115" s="279">
        <v>0</v>
      </c>
      <c r="L115" s="278">
        <f>J115+K115</f>
        <v>0</v>
      </c>
      <c r="M115" s="219">
        <f>IFERROR((L115/$L$120),0)</f>
        <v>0</v>
      </c>
      <c r="N115" s="446">
        <v>0</v>
      </c>
      <c r="O115" s="279">
        <v>0</v>
      </c>
      <c r="P115" s="279">
        <v>0</v>
      </c>
      <c r="Q115" s="278">
        <f>O115+P115</f>
        <v>0</v>
      </c>
      <c r="R115" s="219">
        <f>IFERROR((Q115/$Q$120),0)</f>
        <v>0</v>
      </c>
      <c r="S115" s="440">
        <f>N120-Q120</f>
        <v>0</v>
      </c>
      <c r="T115" s="421">
        <f>IFERROR((S115/N120),0)</f>
        <v>0</v>
      </c>
      <c r="U115" s="279">
        <v>0</v>
      </c>
      <c r="V115" s="279">
        <v>0</v>
      </c>
      <c r="W115" s="149">
        <f>IFERROR(((V115/U115)*1),0)</f>
        <v>0</v>
      </c>
      <c r="X115" s="422"/>
    </row>
    <row r="116" spans="1:24" ht="15.75" hidden="1" thickBot="1" x14ac:dyDescent="0.3">
      <c r="A116" s="443"/>
      <c r="B116" s="444"/>
      <c r="C116" s="445"/>
      <c r="D116" s="445"/>
      <c r="E116" s="147" t="s">
        <v>284</v>
      </c>
      <c r="F116" s="237">
        <v>0</v>
      </c>
      <c r="G116" s="237">
        <v>0</v>
      </c>
      <c r="H116" s="148">
        <f t="shared" ref="H116:H119" si="22">F116+G116</f>
        <v>0</v>
      </c>
      <c r="I116" s="219">
        <f t="shared" ref="I116:I119" si="23">IFERROR((H116/$H$120),0)</f>
        <v>0</v>
      </c>
      <c r="J116" s="279">
        <v>0</v>
      </c>
      <c r="K116" s="279">
        <v>0</v>
      </c>
      <c r="L116" s="278">
        <f t="shared" ref="L116:L119" si="24">J116+K116</f>
        <v>0</v>
      </c>
      <c r="M116" s="219">
        <f t="shared" ref="M116:M119" si="25">IFERROR((L116/$L$120),0)</f>
        <v>0</v>
      </c>
      <c r="N116" s="446"/>
      <c r="O116" s="279">
        <v>0</v>
      </c>
      <c r="P116" s="279">
        <v>0</v>
      </c>
      <c r="Q116" s="278">
        <f t="shared" ref="Q116:Q119" si="26">O116+P116</f>
        <v>0</v>
      </c>
      <c r="R116" s="219">
        <f t="shared" ref="R116:R119" si="27">IFERROR((Q116/$Q$120),0)</f>
        <v>0</v>
      </c>
      <c r="S116" s="440"/>
      <c r="T116" s="421"/>
      <c r="U116" s="279">
        <v>0</v>
      </c>
      <c r="V116" s="279">
        <v>0</v>
      </c>
      <c r="W116" s="149">
        <f t="shared" ref="W116:W117" si="28">IFERROR(((V116/U116)*1),0)</f>
        <v>0</v>
      </c>
      <c r="X116" s="424"/>
    </row>
    <row r="117" spans="1:24" ht="15.75" hidden="1" thickBot="1" x14ac:dyDescent="0.3">
      <c r="A117" s="443"/>
      <c r="B117" s="444"/>
      <c r="C117" s="445"/>
      <c r="D117" s="445"/>
      <c r="E117" s="147" t="s">
        <v>285</v>
      </c>
      <c r="F117" s="237">
        <v>0</v>
      </c>
      <c r="G117" s="237">
        <v>0</v>
      </c>
      <c r="H117" s="148">
        <f t="shared" si="22"/>
        <v>0</v>
      </c>
      <c r="I117" s="219">
        <f t="shared" si="23"/>
        <v>0</v>
      </c>
      <c r="J117" s="279">
        <v>0</v>
      </c>
      <c r="K117" s="279">
        <v>0</v>
      </c>
      <c r="L117" s="278">
        <f t="shared" si="24"/>
        <v>0</v>
      </c>
      <c r="M117" s="219">
        <f t="shared" si="25"/>
        <v>0</v>
      </c>
      <c r="N117" s="446"/>
      <c r="O117" s="279">
        <v>0</v>
      </c>
      <c r="P117" s="279">
        <v>0</v>
      </c>
      <c r="Q117" s="278">
        <f t="shared" si="26"/>
        <v>0</v>
      </c>
      <c r="R117" s="219">
        <f t="shared" si="27"/>
        <v>0</v>
      </c>
      <c r="S117" s="440"/>
      <c r="T117" s="421"/>
      <c r="U117" s="279">
        <v>0</v>
      </c>
      <c r="V117" s="279">
        <v>0</v>
      </c>
      <c r="W117" s="149">
        <f t="shared" si="28"/>
        <v>0</v>
      </c>
      <c r="X117" s="424"/>
    </row>
    <row r="118" spans="1:24" ht="15.75" hidden="1" thickBot="1" x14ac:dyDescent="0.3">
      <c r="A118" s="443"/>
      <c r="B118" s="444"/>
      <c r="C118" s="445"/>
      <c r="D118" s="445"/>
      <c r="E118" s="147" t="s">
        <v>286</v>
      </c>
      <c r="F118" s="237">
        <v>0</v>
      </c>
      <c r="G118" s="237">
        <v>0</v>
      </c>
      <c r="H118" s="148">
        <f t="shared" si="22"/>
        <v>0</v>
      </c>
      <c r="I118" s="219">
        <f t="shared" si="23"/>
        <v>0</v>
      </c>
      <c r="J118" s="279">
        <v>0</v>
      </c>
      <c r="K118" s="279">
        <v>0</v>
      </c>
      <c r="L118" s="278">
        <f t="shared" si="24"/>
        <v>0</v>
      </c>
      <c r="M118" s="219">
        <f t="shared" si="25"/>
        <v>0</v>
      </c>
      <c r="N118" s="446"/>
      <c r="O118" s="279">
        <v>0</v>
      </c>
      <c r="P118" s="279">
        <v>0</v>
      </c>
      <c r="Q118" s="278">
        <f t="shared" si="26"/>
        <v>0</v>
      </c>
      <c r="R118" s="219">
        <f t="shared" si="27"/>
        <v>0</v>
      </c>
      <c r="S118" s="440"/>
      <c r="T118" s="421"/>
      <c r="U118" s="279">
        <v>0</v>
      </c>
      <c r="V118" s="279">
        <v>0</v>
      </c>
      <c r="W118" s="149">
        <f>IFERROR(((V118/U118)*1),0)</f>
        <v>0</v>
      </c>
      <c r="X118" s="424"/>
    </row>
    <row r="119" spans="1:24" ht="15.75" hidden="1" thickBot="1" x14ac:dyDescent="0.3">
      <c r="A119" s="443"/>
      <c r="B119" s="444"/>
      <c r="C119" s="445"/>
      <c r="D119" s="445"/>
      <c r="E119" s="147" t="s">
        <v>287</v>
      </c>
      <c r="F119" s="237">
        <v>0</v>
      </c>
      <c r="G119" s="237">
        <v>0</v>
      </c>
      <c r="H119" s="148">
        <f t="shared" si="22"/>
        <v>0</v>
      </c>
      <c r="I119" s="219">
        <f t="shared" si="23"/>
        <v>0</v>
      </c>
      <c r="J119" s="279">
        <v>0</v>
      </c>
      <c r="K119" s="279">
        <v>0</v>
      </c>
      <c r="L119" s="278">
        <f t="shared" si="24"/>
        <v>0</v>
      </c>
      <c r="M119" s="219">
        <f t="shared" si="25"/>
        <v>0</v>
      </c>
      <c r="N119" s="446"/>
      <c r="O119" s="279">
        <v>0</v>
      </c>
      <c r="P119" s="279">
        <v>0</v>
      </c>
      <c r="Q119" s="278">
        <f t="shared" si="26"/>
        <v>0</v>
      </c>
      <c r="R119" s="219">
        <f t="shared" si="27"/>
        <v>0</v>
      </c>
      <c r="S119" s="440"/>
      <c r="T119" s="421"/>
      <c r="U119" s="279">
        <v>0</v>
      </c>
      <c r="V119" s="279">
        <v>0</v>
      </c>
      <c r="W119" s="149">
        <f>IFERROR(((V119/U119)*1),0)</f>
        <v>0</v>
      </c>
      <c r="X119" s="442"/>
    </row>
    <row r="120" spans="1:24" ht="15.75" hidden="1" thickBot="1" x14ac:dyDescent="0.3">
      <c r="A120" s="431" t="s">
        <v>288</v>
      </c>
      <c r="B120" s="432"/>
      <c r="C120" s="433"/>
      <c r="D120" s="275"/>
      <c r="E120" s="150"/>
      <c r="F120" s="239">
        <f>SUM(F115:F119)</f>
        <v>0</v>
      </c>
      <c r="G120" s="239">
        <f t="shared" ref="G120:H120" si="29">SUM(G115:G119)</f>
        <v>0</v>
      </c>
      <c r="H120" s="151">
        <f t="shared" si="29"/>
        <v>0</v>
      </c>
      <c r="I120" s="220">
        <v>1</v>
      </c>
      <c r="J120" s="206">
        <f t="shared" ref="J120:L120" si="30">SUM(J115:J119)</f>
        <v>0</v>
      </c>
      <c r="K120" s="206">
        <f t="shared" si="30"/>
        <v>0</v>
      </c>
      <c r="L120" s="206">
        <f t="shared" si="30"/>
        <v>0</v>
      </c>
      <c r="M120" s="220">
        <v>1</v>
      </c>
      <c r="N120" s="206">
        <f>N115</f>
        <v>0</v>
      </c>
      <c r="O120" s="206">
        <f t="shared" ref="O120:Q120" si="31">SUM(O115:O119)</f>
        <v>0</v>
      </c>
      <c r="P120" s="206">
        <f t="shared" si="31"/>
        <v>0</v>
      </c>
      <c r="Q120" s="206">
        <f t="shared" si="31"/>
        <v>0</v>
      </c>
      <c r="R120" s="220">
        <v>1</v>
      </c>
      <c r="S120" s="206">
        <f>S115</f>
        <v>0</v>
      </c>
      <c r="T120" s="216">
        <f>T115</f>
        <v>0</v>
      </c>
      <c r="U120" s="210">
        <f>SUM(U115:U119)</f>
        <v>0</v>
      </c>
      <c r="V120" s="211">
        <f>SUM(V115:V119)</f>
        <v>0</v>
      </c>
      <c r="W120" s="152">
        <f>IFERROR(((V120/U120)*1),0)</f>
        <v>0</v>
      </c>
      <c r="X120" s="303">
        <f>IFERROR(((1-(1-T120)*W120)*1),0)</f>
        <v>1</v>
      </c>
    </row>
    <row r="121" spans="1:24" ht="15.75" hidden="1" thickBot="1" x14ac:dyDescent="0.3">
      <c r="A121" s="443">
        <f>A115+1</f>
        <v>20</v>
      </c>
      <c r="B121" s="444"/>
      <c r="C121" s="445"/>
      <c r="D121" s="445"/>
      <c r="E121" s="147" t="s">
        <v>283</v>
      </c>
      <c r="F121" s="237">
        <v>0</v>
      </c>
      <c r="G121" s="237">
        <v>0</v>
      </c>
      <c r="H121" s="148">
        <f>F121+G121</f>
        <v>0</v>
      </c>
      <c r="I121" s="219" t="e">
        <f>H121/$H$126</f>
        <v>#DIV/0!</v>
      </c>
      <c r="J121" s="279">
        <v>0</v>
      </c>
      <c r="K121" s="279">
        <v>0</v>
      </c>
      <c r="L121" s="278">
        <f>J121+K121</f>
        <v>0</v>
      </c>
      <c r="M121" s="219" t="e">
        <f>L121/$L$126</f>
        <v>#DIV/0!</v>
      </c>
      <c r="N121" s="446">
        <v>0</v>
      </c>
      <c r="O121" s="279">
        <v>0</v>
      </c>
      <c r="P121" s="279">
        <v>0</v>
      </c>
      <c r="Q121" s="278">
        <f>O121+P121</f>
        <v>0</v>
      </c>
      <c r="R121" s="219" t="e">
        <f>Q121/$Q$126</f>
        <v>#DIV/0!</v>
      </c>
      <c r="S121" s="440">
        <f>N126-Q126</f>
        <v>0</v>
      </c>
      <c r="T121" s="421">
        <f>IFERROR((S121/N126),0)</f>
        <v>0</v>
      </c>
      <c r="U121" s="279">
        <v>0</v>
      </c>
      <c r="V121" s="279">
        <v>0</v>
      </c>
      <c r="W121" s="149">
        <f>IFERROR(((V121/U121)*1),0)</f>
        <v>0</v>
      </c>
      <c r="X121" s="422"/>
    </row>
    <row r="122" spans="1:24" ht="15.75" hidden="1" thickBot="1" x14ac:dyDescent="0.3">
      <c r="A122" s="443"/>
      <c r="B122" s="444"/>
      <c r="C122" s="445"/>
      <c r="D122" s="445"/>
      <c r="E122" s="147" t="s">
        <v>284</v>
      </c>
      <c r="F122" s="237">
        <v>0</v>
      </c>
      <c r="G122" s="237">
        <v>0</v>
      </c>
      <c r="H122" s="148">
        <f t="shared" ref="H122:H125" si="32">F122+G122</f>
        <v>0</v>
      </c>
      <c r="I122" s="219" t="e">
        <f t="shared" ref="I122:I125" si="33">H122/$H$126</f>
        <v>#DIV/0!</v>
      </c>
      <c r="J122" s="279">
        <v>0</v>
      </c>
      <c r="K122" s="279">
        <v>0</v>
      </c>
      <c r="L122" s="278">
        <f t="shared" ref="L122:L125" si="34">J122+K122</f>
        <v>0</v>
      </c>
      <c r="M122" s="219" t="e">
        <f t="shared" ref="M122:M125" si="35">L122/$L$126</f>
        <v>#DIV/0!</v>
      </c>
      <c r="N122" s="446"/>
      <c r="O122" s="279">
        <v>0</v>
      </c>
      <c r="P122" s="279">
        <v>0</v>
      </c>
      <c r="Q122" s="278">
        <f t="shared" ref="Q122:Q125" si="36">O122+P122</f>
        <v>0</v>
      </c>
      <c r="R122" s="219" t="e">
        <f t="shared" ref="R122:R125" si="37">Q122/$Q$126</f>
        <v>#DIV/0!</v>
      </c>
      <c r="S122" s="440"/>
      <c r="T122" s="421"/>
      <c r="U122" s="279">
        <v>0</v>
      </c>
      <c r="V122" s="279">
        <v>0</v>
      </c>
      <c r="W122" s="149">
        <f t="shared" ref="W122:W123" si="38">IFERROR(((V122/U122)*1),0)</f>
        <v>0</v>
      </c>
      <c r="X122" s="424"/>
    </row>
    <row r="123" spans="1:24" ht="15.75" hidden="1" thickBot="1" x14ac:dyDescent="0.3">
      <c r="A123" s="443"/>
      <c r="B123" s="444"/>
      <c r="C123" s="445"/>
      <c r="D123" s="445"/>
      <c r="E123" s="147" t="s">
        <v>285</v>
      </c>
      <c r="F123" s="237">
        <v>0</v>
      </c>
      <c r="G123" s="237">
        <v>0</v>
      </c>
      <c r="H123" s="148">
        <f t="shared" si="32"/>
        <v>0</v>
      </c>
      <c r="I123" s="219" t="e">
        <f t="shared" si="33"/>
        <v>#DIV/0!</v>
      </c>
      <c r="J123" s="279">
        <v>0</v>
      </c>
      <c r="K123" s="279">
        <v>0</v>
      </c>
      <c r="L123" s="278">
        <f t="shared" si="34"/>
        <v>0</v>
      </c>
      <c r="M123" s="219" t="e">
        <f t="shared" si="35"/>
        <v>#DIV/0!</v>
      </c>
      <c r="N123" s="446"/>
      <c r="O123" s="279">
        <v>0</v>
      </c>
      <c r="P123" s="279">
        <v>0</v>
      </c>
      <c r="Q123" s="278">
        <f t="shared" si="36"/>
        <v>0</v>
      </c>
      <c r="R123" s="219" t="e">
        <f t="shared" si="37"/>
        <v>#DIV/0!</v>
      </c>
      <c r="S123" s="440"/>
      <c r="T123" s="421"/>
      <c r="U123" s="279">
        <v>0</v>
      </c>
      <c r="V123" s="279">
        <v>0</v>
      </c>
      <c r="W123" s="149">
        <f t="shared" si="38"/>
        <v>0</v>
      </c>
      <c r="X123" s="424"/>
    </row>
    <row r="124" spans="1:24" ht="15.75" hidden="1" thickBot="1" x14ac:dyDescent="0.3">
      <c r="A124" s="443"/>
      <c r="B124" s="444"/>
      <c r="C124" s="445"/>
      <c r="D124" s="445"/>
      <c r="E124" s="147" t="s">
        <v>286</v>
      </c>
      <c r="F124" s="237">
        <v>0</v>
      </c>
      <c r="G124" s="237">
        <v>0</v>
      </c>
      <c r="H124" s="148">
        <f t="shared" si="32"/>
        <v>0</v>
      </c>
      <c r="I124" s="219" t="e">
        <f t="shared" si="33"/>
        <v>#DIV/0!</v>
      </c>
      <c r="J124" s="279">
        <v>0</v>
      </c>
      <c r="K124" s="279">
        <v>0</v>
      </c>
      <c r="L124" s="278">
        <f t="shared" si="34"/>
        <v>0</v>
      </c>
      <c r="M124" s="219" t="e">
        <f t="shared" si="35"/>
        <v>#DIV/0!</v>
      </c>
      <c r="N124" s="446"/>
      <c r="O124" s="279">
        <v>0</v>
      </c>
      <c r="P124" s="279">
        <v>0</v>
      </c>
      <c r="Q124" s="278">
        <f t="shared" si="36"/>
        <v>0</v>
      </c>
      <c r="R124" s="219" t="e">
        <f t="shared" si="37"/>
        <v>#DIV/0!</v>
      </c>
      <c r="S124" s="440"/>
      <c r="T124" s="421"/>
      <c r="U124" s="279">
        <v>0</v>
      </c>
      <c r="V124" s="279">
        <v>0</v>
      </c>
      <c r="W124" s="149">
        <f>IFERROR(((V124/U124)*1),0)</f>
        <v>0</v>
      </c>
      <c r="X124" s="424"/>
    </row>
    <row r="125" spans="1:24" ht="15.75" hidden="1" thickBot="1" x14ac:dyDescent="0.3">
      <c r="A125" s="443"/>
      <c r="B125" s="444"/>
      <c r="C125" s="445"/>
      <c r="D125" s="445"/>
      <c r="E125" s="147" t="s">
        <v>287</v>
      </c>
      <c r="F125" s="237">
        <v>0</v>
      </c>
      <c r="G125" s="237">
        <v>0</v>
      </c>
      <c r="H125" s="148">
        <f t="shared" si="32"/>
        <v>0</v>
      </c>
      <c r="I125" s="219" t="e">
        <f t="shared" si="33"/>
        <v>#DIV/0!</v>
      </c>
      <c r="J125" s="279">
        <v>0</v>
      </c>
      <c r="K125" s="279">
        <v>0</v>
      </c>
      <c r="L125" s="278">
        <f t="shared" si="34"/>
        <v>0</v>
      </c>
      <c r="M125" s="219" t="e">
        <f t="shared" si="35"/>
        <v>#DIV/0!</v>
      </c>
      <c r="N125" s="446"/>
      <c r="O125" s="279">
        <v>0</v>
      </c>
      <c r="P125" s="279">
        <v>0</v>
      </c>
      <c r="Q125" s="278">
        <f t="shared" si="36"/>
        <v>0</v>
      </c>
      <c r="R125" s="219" t="e">
        <f t="shared" si="37"/>
        <v>#DIV/0!</v>
      </c>
      <c r="S125" s="440"/>
      <c r="T125" s="421"/>
      <c r="U125" s="279">
        <v>0</v>
      </c>
      <c r="V125" s="279">
        <v>0</v>
      </c>
      <c r="W125" s="149">
        <f>IFERROR(((V125/U125)*1),0)</f>
        <v>0</v>
      </c>
      <c r="X125" s="442"/>
    </row>
    <row r="126" spans="1:24" ht="15.75" hidden="1" thickBot="1" x14ac:dyDescent="0.3">
      <c r="A126" s="431" t="s">
        <v>288</v>
      </c>
      <c r="B126" s="432"/>
      <c r="C126" s="433"/>
      <c r="D126" s="275"/>
      <c r="E126" s="150"/>
      <c r="F126" s="239">
        <f>SUM(F121:F125)</f>
        <v>0</v>
      </c>
      <c r="G126" s="239">
        <f t="shared" ref="G126:H126" si="39">SUM(G121:G125)</f>
        <v>0</v>
      </c>
      <c r="H126" s="151">
        <f t="shared" si="39"/>
        <v>0</v>
      </c>
      <c r="I126" s="220">
        <v>1</v>
      </c>
      <c r="J126" s="206">
        <f t="shared" ref="J126:L126" si="40">SUM(J121:J125)</f>
        <v>0</v>
      </c>
      <c r="K126" s="206">
        <f t="shared" si="40"/>
        <v>0</v>
      </c>
      <c r="L126" s="206">
        <f t="shared" si="40"/>
        <v>0</v>
      </c>
      <c r="M126" s="220">
        <v>1</v>
      </c>
      <c r="N126" s="206">
        <f>N121</f>
        <v>0</v>
      </c>
      <c r="O126" s="206">
        <f t="shared" ref="O126:Q126" si="41">SUM(O121:O125)</f>
        <v>0</v>
      </c>
      <c r="P126" s="206">
        <f t="shared" si="41"/>
        <v>0</v>
      </c>
      <c r="Q126" s="206">
        <f t="shared" si="41"/>
        <v>0</v>
      </c>
      <c r="R126" s="220">
        <v>1</v>
      </c>
      <c r="S126" s="206">
        <f>S121</f>
        <v>0</v>
      </c>
      <c r="T126" s="216">
        <f>T121</f>
        <v>0</v>
      </c>
      <c r="U126" s="210">
        <f>SUM(U121:U125)</f>
        <v>0</v>
      </c>
      <c r="V126" s="211">
        <f>SUM(V121:V125)</f>
        <v>0</v>
      </c>
      <c r="W126" s="152">
        <f>IFERROR(((V126/U126)*1),0)</f>
        <v>0</v>
      </c>
      <c r="X126" s="303">
        <f>IFERROR(((1-(1-T126)*W126)*1),0)</f>
        <v>1</v>
      </c>
    </row>
    <row r="127" spans="1:24" ht="15.75" hidden="1" thickBot="1" x14ac:dyDescent="0.3">
      <c r="A127" s="443">
        <f>A121+1</f>
        <v>21</v>
      </c>
      <c r="B127" s="444"/>
      <c r="C127" s="445"/>
      <c r="D127" s="445"/>
      <c r="E127" s="147" t="s">
        <v>283</v>
      </c>
      <c r="F127" s="237">
        <v>0</v>
      </c>
      <c r="G127" s="237">
        <v>0</v>
      </c>
      <c r="H127" s="148">
        <f>F127+G127</f>
        <v>0</v>
      </c>
      <c r="I127" s="219" t="e">
        <f>H127/$H$132</f>
        <v>#DIV/0!</v>
      </c>
      <c r="J127" s="279">
        <v>0</v>
      </c>
      <c r="K127" s="279">
        <v>0</v>
      </c>
      <c r="L127" s="278">
        <f>J127+K127</f>
        <v>0</v>
      </c>
      <c r="M127" s="219" t="e">
        <f>L127/$L$132</f>
        <v>#DIV/0!</v>
      </c>
      <c r="N127" s="446">
        <v>0</v>
      </c>
      <c r="O127" s="279">
        <v>0</v>
      </c>
      <c r="P127" s="279">
        <v>0</v>
      </c>
      <c r="Q127" s="278">
        <f>O127+P127</f>
        <v>0</v>
      </c>
      <c r="R127" s="219" t="e">
        <f>Q127/$Q$132</f>
        <v>#DIV/0!</v>
      </c>
      <c r="S127" s="440">
        <f>N132-Q132</f>
        <v>0</v>
      </c>
      <c r="T127" s="421">
        <f>IFERROR((S127/N132),0)</f>
        <v>0</v>
      </c>
      <c r="U127" s="279">
        <v>0</v>
      </c>
      <c r="V127" s="279">
        <v>0</v>
      </c>
      <c r="W127" s="149">
        <f>IFERROR(((V127/U127)*1),0)</f>
        <v>0</v>
      </c>
      <c r="X127" s="422"/>
    </row>
    <row r="128" spans="1:24" ht="15.75" hidden="1" thickBot="1" x14ac:dyDescent="0.3">
      <c r="A128" s="443"/>
      <c r="B128" s="444"/>
      <c r="C128" s="445"/>
      <c r="D128" s="445"/>
      <c r="E128" s="147" t="s">
        <v>284</v>
      </c>
      <c r="F128" s="237">
        <v>0</v>
      </c>
      <c r="G128" s="237">
        <v>0</v>
      </c>
      <c r="H128" s="148">
        <f t="shared" ref="H128:H131" si="42">F128+G128</f>
        <v>0</v>
      </c>
      <c r="I128" s="219" t="e">
        <f t="shared" ref="I128:I131" si="43">H128/$H$132</f>
        <v>#DIV/0!</v>
      </c>
      <c r="J128" s="279">
        <v>0</v>
      </c>
      <c r="K128" s="279">
        <v>0</v>
      </c>
      <c r="L128" s="278">
        <f t="shared" ref="L128:L131" si="44">J128+K128</f>
        <v>0</v>
      </c>
      <c r="M128" s="219" t="e">
        <f t="shared" ref="M128:M131" si="45">L128/$L$132</f>
        <v>#DIV/0!</v>
      </c>
      <c r="N128" s="446"/>
      <c r="O128" s="279">
        <v>0</v>
      </c>
      <c r="P128" s="279">
        <v>0</v>
      </c>
      <c r="Q128" s="278">
        <f t="shared" ref="Q128:Q131" si="46">O128+P128</f>
        <v>0</v>
      </c>
      <c r="R128" s="219" t="e">
        <f t="shared" ref="R128:R131" si="47">Q128/$Q$132</f>
        <v>#DIV/0!</v>
      </c>
      <c r="S128" s="440"/>
      <c r="T128" s="421"/>
      <c r="U128" s="279">
        <v>0</v>
      </c>
      <c r="V128" s="279">
        <v>0</v>
      </c>
      <c r="W128" s="149">
        <f t="shared" ref="W128:W129" si="48">IFERROR(((V128/U128)*1),0)</f>
        <v>0</v>
      </c>
      <c r="X128" s="424"/>
    </row>
    <row r="129" spans="1:24" ht="15.75" hidden="1" thickBot="1" x14ac:dyDescent="0.3">
      <c r="A129" s="443"/>
      <c r="B129" s="444"/>
      <c r="C129" s="445"/>
      <c r="D129" s="445"/>
      <c r="E129" s="147" t="s">
        <v>285</v>
      </c>
      <c r="F129" s="237">
        <v>0</v>
      </c>
      <c r="G129" s="237">
        <v>0</v>
      </c>
      <c r="H129" s="148">
        <f t="shared" si="42"/>
        <v>0</v>
      </c>
      <c r="I129" s="219" t="e">
        <f t="shared" si="43"/>
        <v>#DIV/0!</v>
      </c>
      <c r="J129" s="279">
        <v>0</v>
      </c>
      <c r="K129" s="279">
        <v>0</v>
      </c>
      <c r="L129" s="278">
        <f t="shared" si="44"/>
        <v>0</v>
      </c>
      <c r="M129" s="219" t="e">
        <f t="shared" si="45"/>
        <v>#DIV/0!</v>
      </c>
      <c r="N129" s="446"/>
      <c r="O129" s="279">
        <v>0</v>
      </c>
      <c r="P129" s="279">
        <v>0</v>
      </c>
      <c r="Q129" s="278">
        <f t="shared" si="46"/>
        <v>0</v>
      </c>
      <c r="R129" s="219" t="e">
        <f t="shared" si="47"/>
        <v>#DIV/0!</v>
      </c>
      <c r="S129" s="440"/>
      <c r="T129" s="421"/>
      <c r="U129" s="279">
        <v>0</v>
      </c>
      <c r="V129" s="279">
        <v>0</v>
      </c>
      <c r="W129" s="149">
        <f t="shared" si="48"/>
        <v>0</v>
      </c>
      <c r="X129" s="424"/>
    </row>
    <row r="130" spans="1:24" ht="15.75" hidden="1" thickBot="1" x14ac:dyDescent="0.3">
      <c r="A130" s="443"/>
      <c r="B130" s="444"/>
      <c r="C130" s="445"/>
      <c r="D130" s="445"/>
      <c r="E130" s="147" t="s">
        <v>286</v>
      </c>
      <c r="F130" s="237">
        <v>0</v>
      </c>
      <c r="G130" s="237">
        <v>0</v>
      </c>
      <c r="H130" s="148">
        <f t="shared" si="42"/>
        <v>0</v>
      </c>
      <c r="I130" s="219" t="e">
        <f t="shared" si="43"/>
        <v>#DIV/0!</v>
      </c>
      <c r="J130" s="279">
        <v>0</v>
      </c>
      <c r="K130" s="279">
        <v>0</v>
      </c>
      <c r="L130" s="278">
        <f t="shared" si="44"/>
        <v>0</v>
      </c>
      <c r="M130" s="219" t="e">
        <f t="shared" si="45"/>
        <v>#DIV/0!</v>
      </c>
      <c r="N130" s="446"/>
      <c r="O130" s="279">
        <v>0</v>
      </c>
      <c r="P130" s="279">
        <v>0</v>
      </c>
      <c r="Q130" s="278">
        <f t="shared" si="46"/>
        <v>0</v>
      </c>
      <c r="R130" s="219" t="e">
        <f t="shared" si="47"/>
        <v>#DIV/0!</v>
      </c>
      <c r="S130" s="440"/>
      <c r="T130" s="421"/>
      <c r="U130" s="279">
        <v>0</v>
      </c>
      <c r="V130" s="279">
        <v>0</v>
      </c>
      <c r="W130" s="149">
        <f>IFERROR(((V130/U130)*1),0)</f>
        <v>0</v>
      </c>
      <c r="X130" s="424"/>
    </row>
    <row r="131" spans="1:24" ht="15.75" hidden="1" thickBot="1" x14ac:dyDescent="0.3">
      <c r="A131" s="443"/>
      <c r="B131" s="444"/>
      <c r="C131" s="445"/>
      <c r="D131" s="445"/>
      <c r="E131" s="147" t="s">
        <v>287</v>
      </c>
      <c r="F131" s="237">
        <v>0</v>
      </c>
      <c r="G131" s="237">
        <v>0</v>
      </c>
      <c r="H131" s="148">
        <f t="shared" si="42"/>
        <v>0</v>
      </c>
      <c r="I131" s="219" t="e">
        <f t="shared" si="43"/>
        <v>#DIV/0!</v>
      </c>
      <c r="J131" s="279">
        <v>0</v>
      </c>
      <c r="K131" s="279">
        <v>0</v>
      </c>
      <c r="L131" s="278">
        <f t="shared" si="44"/>
        <v>0</v>
      </c>
      <c r="M131" s="219" t="e">
        <f t="shared" si="45"/>
        <v>#DIV/0!</v>
      </c>
      <c r="N131" s="446"/>
      <c r="O131" s="279">
        <v>0</v>
      </c>
      <c r="P131" s="279">
        <v>0</v>
      </c>
      <c r="Q131" s="278">
        <f t="shared" si="46"/>
        <v>0</v>
      </c>
      <c r="R131" s="219" t="e">
        <f t="shared" si="47"/>
        <v>#DIV/0!</v>
      </c>
      <c r="S131" s="440"/>
      <c r="T131" s="421"/>
      <c r="U131" s="279">
        <v>0</v>
      </c>
      <c r="V131" s="279">
        <v>0</v>
      </c>
      <c r="W131" s="149">
        <f>IFERROR(((V131/U131)*1),0)</f>
        <v>0</v>
      </c>
      <c r="X131" s="442"/>
    </row>
    <row r="132" spans="1:24" ht="15.75" hidden="1" thickBot="1" x14ac:dyDescent="0.3">
      <c r="A132" s="431" t="s">
        <v>288</v>
      </c>
      <c r="B132" s="432"/>
      <c r="C132" s="433"/>
      <c r="D132" s="275"/>
      <c r="E132" s="150"/>
      <c r="F132" s="239">
        <f>SUM(F127:F131)</f>
        <v>0</v>
      </c>
      <c r="G132" s="239">
        <f t="shared" ref="G132:H132" si="49">SUM(G127:G131)</f>
        <v>0</v>
      </c>
      <c r="H132" s="151">
        <f t="shared" si="49"/>
        <v>0</v>
      </c>
      <c r="I132" s="220">
        <v>1</v>
      </c>
      <c r="J132" s="206">
        <f t="shared" ref="J132:L132" si="50">SUM(J127:J131)</f>
        <v>0</v>
      </c>
      <c r="K132" s="206">
        <f t="shared" si="50"/>
        <v>0</v>
      </c>
      <c r="L132" s="206">
        <f t="shared" si="50"/>
        <v>0</v>
      </c>
      <c r="M132" s="220">
        <v>1</v>
      </c>
      <c r="N132" s="206">
        <f>N127</f>
        <v>0</v>
      </c>
      <c r="O132" s="206">
        <f t="shared" ref="O132:Q132" si="51">SUM(O127:O131)</f>
        <v>0</v>
      </c>
      <c r="P132" s="206">
        <f t="shared" si="51"/>
        <v>0</v>
      </c>
      <c r="Q132" s="206">
        <f t="shared" si="51"/>
        <v>0</v>
      </c>
      <c r="R132" s="220">
        <v>1</v>
      </c>
      <c r="S132" s="206">
        <f>S127</f>
        <v>0</v>
      </c>
      <c r="T132" s="216">
        <f>T127</f>
        <v>0</v>
      </c>
      <c r="U132" s="210">
        <f>SUM(U127:U131)</f>
        <v>0</v>
      </c>
      <c r="V132" s="211">
        <f>SUM(V127:V131)</f>
        <v>0</v>
      </c>
      <c r="W132" s="152">
        <f>IFERROR(((V132/U132)*1),0)</f>
        <v>0</v>
      </c>
      <c r="X132" s="303">
        <f>IFERROR(((1-(1-T132)*W132)*1),0)</f>
        <v>1</v>
      </c>
    </row>
    <row r="133" spans="1:24" ht="15.75" hidden="1" thickBot="1" x14ac:dyDescent="0.3">
      <c r="A133" s="443">
        <f>A127+1</f>
        <v>22</v>
      </c>
      <c r="B133" s="444"/>
      <c r="C133" s="445"/>
      <c r="D133" s="445"/>
      <c r="E133" s="147" t="s">
        <v>283</v>
      </c>
      <c r="F133" s="237">
        <v>0</v>
      </c>
      <c r="G133" s="237">
        <v>0</v>
      </c>
      <c r="H133" s="148">
        <f>F133+G133</f>
        <v>0</v>
      </c>
      <c r="I133" s="219" t="e">
        <f>H133/$H$138</f>
        <v>#DIV/0!</v>
      </c>
      <c r="J133" s="279">
        <v>0</v>
      </c>
      <c r="K133" s="279">
        <v>0</v>
      </c>
      <c r="L133" s="278">
        <f>J133+K133</f>
        <v>0</v>
      </c>
      <c r="M133" s="219" t="e">
        <f>L133/$L$138</f>
        <v>#DIV/0!</v>
      </c>
      <c r="N133" s="446">
        <v>0</v>
      </c>
      <c r="O133" s="279">
        <v>0</v>
      </c>
      <c r="P133" s="279">
        <v>0</v>
      </c>
      <c r="Q133" s="278">
        <f>O133+P133</f>
        <v>0</v>
      </c>
      <c r="R133" s="219" t="e">
        <f>Q133/$Q$138</f>
        <v>#DIV/0!</v>
      </c>
      <c r="S133" s="440">
        <f>N138-Q138</f>
        <v>0</v>
      </c>
      <c r="T133" s="421">
        <f>IFERROR((S133/N138),0)</f>
        <v>0</v>
      </c>
      <c r="U133" s="279">
        <v>0</v>
      </c>
      <c r="V133" s="279">
        <v>0</v>
      </c>
      <c r="W133" s="149">
        <f>IFERROR(((V133/U133)*1),0)</f>
        <v>0</v>
      </c>
      <c r="X133" s="422"/>
    </row>
    <row r="134" spans="1:24" ht="15.75" hidden="1" thickBot="1" x14ac:dyDescent="0.3">
      <c r="A134" s="443"/>
      <c r="B134" s="444"/>
      <c r="C134" s="445"/>
      <c r="D134" s="445"/>
      <c r="E134" s="147" t="s">
        <v>284</v>
      </c>
      <c r="F134" s="237">
        <v>0</v>
      </c>
      <c r="G134" s="237">
        <v>0</v>
      </c>
      <c r="H134" s="148">
        <f t="shared" ref="H134:H137" si="52">F134+G134</f>
        <v>0</v>
      </c>
      <c r="I134" s="219" t="e">
        <f t="shared" ref="I134:I137" si="53">H134/$H$138</f>
        <v>#DIV/0!</v>
      </c>
      <c r="J134" s="279">
        <v>0</v>
      </c>
      <c r="K134" s="279">
        <v>0</v>
      </c>
      <c r="L134" s="278">
        <f t="shared" ref="L134:L137" si="54">J134+K134</f>
        <v>0</v>
      </c>
      <c r="M134" s="219" t="e">
        <f t="shared" ref="M134:M137" si="55">L134/$L$138</f>
        <v>#DIV/0!</v>
      </c>
      <c r="N134" s="446"/>
      <c r="O134" s="279">
        <v>0</v>
      </c>
      <c r="P134" s="279">
        <v>0</v>
      </c>
      <c r="Q134" s="278">
        <f t="shared" ref="Q134:Q137" si="56">O134+P134</f>
        <v>0</v>
      </c>
      <c r="R134" s="219" t="e">
        <f t="shared" ref="R134:R137" si="57">Q134/$Q$138</f>
        <v>#DIV/0!</v>
      </c>
      <c r="S134" s="440"/>
      <c r="T134" s="421"/>
      <c r="U134" s="279">
        <v>0</v>
      </c>
      <c r="V134" s="279">
        <v>0</v>
      </c>
      <c r="W134" s="149">
        <f t="shared" ref="W134:W135" si="58">IFERROR(((V134/U134)*1),0)</f>
        <v>0</v>
      </c>
      <c r="X134" s="424"/>
    </row>
    <row r="135" spans="1:24" ht="15.75" hidden="1" thickBot="1" x14ac:dyDescent="0.3">
      <c r="A135" s="443"/>
      <c r="B135" s="444"/>
      <c r="C135" s="445"/>
      <c r="D135" s="445"/>
      <c r="E135" s="147" t="s">
        <v>285</v>
      </c>
      <c r="F135" s="237">
        <v>0</v>
      </c>
      <c r="G135" s="237">
        <v>0</v>
      </c>
      <c r="H135" s="148">
        <f t="shared" si="52"/>
        <v>0</v>
      </c>
      <c r="I135" s="219" t="e">
        <f t="shared" si="53"/>
        <v>#DIV/0!</v>
      </c>
      <c r="J135" s="279">
        <v>0</v>
      </c>
      <c r="K135" s="279">
        <v>0</v>
      </c>
      <c r="L135" s="278">
        <f t="shared" si="54"/>
        <v>0</v>
      </c>
      <c r="M135" s="219" t="e">
        <f t="shared" si="55"/>
        <v>#DIV/0!</v>
      </c>
      <c r="N135" s="446"/>
      <c r="O135" s="279">
        <v>0</v>
      </c>
      <c r="P135" s="279">
        <v>0</v>
      </c>
      <c r="Q135" s="278">
        <f t="shared" si="56"/>
        <v>0</v>
      </c>
      <c r="R135" s="219" t="e">
        <f t="shared" si="57"/>
        <v>#DIV/0!</v>
      </c>
      <c r="S135" s="440"/>
      <c r="T135" s="421"/>
      <c r="U135" s="279">
        <v>0</v>
      </c>
      <c r="V135" s="279">
        <v>0</v>
      </c>
      <c r="W135" s="149">
        <f t="shared" si="58"/>
        <v>0</v>
      </c>
      <c r="X135" s="424"/>
    </row>
    <row r="136" spans="1:24" ht="15.75" hidden="1" thickBot="1" x14ac:dyDescent="0.3">
      <c r="A136" s="443"/>
      <c r="B136" s="444"/>
      <c r="C136" s="445"/>
      <c r="D136" s="445"/>
      <c r="E136" s="147" t="s">
        <v>286</v>
      </c>
      <c r="F136" s="237">
        <v>0</v>
      </c>
      <c r="G136" s="237">
        <v>0</v>
      </c>
      <c r="H136" s="148">
        <f t="shared" si="52"/>
        <v>0</v>
      </c>
      <c r="I136" s="219" t="e">
        <f t="shared" si="53"/>
        <v>#DIV/0!</v>
      </c>
      <c r="J136" s="279">
        <v>0</v>
      </c>
      <c r="K136" s="279">
        <v>0</v>
      </c>
      <c r="L136" s="278">
        <f t="shared" si="54"/>
        <v>0</v>
      </c>
      <c r="M136" s="219" t="e">
        <f t="shared" si="55"/>
        <v>#DIV/0!</v>
      </c>
      <c r="N136" s="446"/>
      <c r="O136" s="279">
        <v>0</v>
      </c>
      <c r="P136" s="279">
        <v>0</v>
      </c>
      <c r="Q136" s="278">
        <f t="shared" si="56"/>
        <v>0</v>
      </c>
      <c r="R136" s="219" t="e">
        <f t="shared" si="57"/>
        <v>#DIV/0!</v>
      </c>
      <c r="S136" s="440"/>
      <c r="T136" s="421"/>
      <c r="U136" s="279">
        <v>0</v>
      </c>
      <c r="V136" s="279">
        <v>0</v>
      </c>
      <c r="W136" s="149">
        <f>IFERROR(((V136/U136)*1),0)</f>
        <v>0</v>
      </c>
      <c r="X136" s="424"/>
    </row>
    <row r="137" spans="1:24" ht="15.75" hidden="1" thickBot="1" x14ac:dyDescent="0.3">
      <c r="A137" s="443"/>
      <c r="B137" s="444"/>
      <c r="C137" s="445"/>
      <c r="D137" s="445"/>
      <c r="E137" s="147" t="s">
        <v>287</v>
      </c>
      <c r="F137" s="237">
        <v>0</v>
      </c>
      <c r="G137" s="237">
        <v>0</v>
      </c>
      <c r="H137" s="148">
        <f t="shared" si="52"/>
        <v>0</v>
      </c>
      <c r="I137" s="219" t="e">
        <f t="shared" si="53"/>
        <v>#DIV/0!</v>
      </c>
      <c r="J137" s="279">
        <v>0</v>
      </c>
      <c r="K137" s="279">
        <v>0</v>
      </c>
      <c r="L137" s="278">
        <f t="shared" si="54"/>
        <v>0</v>
      </c>
      <c r="M137" s="219" t="e">
        <f t="shared" si="55"/>
        <v>#DIV/0!</v>
      </c>
      <c r="N137" s="446"/>
      <c r="O137" s="279">
        <v>0</v>
      </c>
      <c r="P137" s="279">
        <v>0</v>
      </c>
      <c r="Q137" s="278">
        <f t="shared" si="56"/>
        <v>0</v>
      </c>
      <c r="R137" s="219" t="e">
        <f t="shared" si="57"/>
        <v>#DIV/0!</v>
      </c>
      <c r="S137" s="440"/>
      <c r="T137" s="421"/>
      <c r="U137" s="279">
        <v>0</v>
      </c>
      <c r="V137" s="279">
        <v>0</v>
      </c>
      <c r="W137" s="149">
        <f>IFERROR(((V137/U137)*1),0)</f>
        <v>0</v>
      </c>
      <c r="X137" s="442"/>
    </row>
    <row r="138" spans="1:24" ht="15.75" hidden="1" thickBot="1" x14ac:dyDescent="0.3">
      <c r="A138" s="431" t="s">
        <v>288</v>
      </c>
      <c r="B138" s="432"/>
      <c r="C138" s="433"/>
      <c r="D138" s="275"/>
      <c r="E138" s="150"/>
      <c r="F138" s="239">
        <f>SUM(F133:F137)</f>
        <v>0</v>
      </c>
      <c r="G138" s="239">
        <f t="shared" ref="G138:H138" si="59">SUM(G133:G137)</f>
        <v>0</v>
      </c>
      <c r="H138" s="151">
        <f t="shared" si="59"/>
        <v>0</v>
      </c>
      <c r="I138" s="220">
        <v>1</v>
      </c>
      <c r="J138" s="206">
        <f t="shared" ref="J138:L138" si="60">SUM(J133:J137)</f>
        <v>0</v>
      </c>
      <c r="K138" s="206">
        <f t="shared" si="60"/>
        <v>0</v>
      </c>
      <c r="L138" s="206">
        <f t="shared" si="60"/>
        <v>0</v>
      </c>
      <c r="M138" s="220">
        <v>1</v>
      </c>
      <c r="N138" s="206">
        <f>N133</f>
        <v>0</v>
      </c>
      <c r="O138" s="206">
        <f t="shared" ref="O138:Q138" si="61">SUM(O133:O137)</f>
        <v>0</v>
      </c>
      <c r="P138" s="206">
        <f t="shared" si="61"/>
        <v>0</v>
      </c>
      <c r="Q138" s="206">
        <f t="shared" si="61"/>
        <v>0</v>
      </c>
      <c r="R138" s="220">
        <v>1</v>
      </c>
      <c r="S138" s="206">
        <f>S133</f>
        <v>0</v>
      </c>
      <c r="T138" s="216">
        <f>T133</f>
        <v>0</v>
      </c>
      <c r="U138" s="210">
        <f>SUM(U133:U137)</f>
        <v>0</v>
      </c>
      <c r="V138" s="211">
        <f>SUM(V133:V137)</f>
        <v>0</v>
      </c>
      <c r="W138" s="152">
        <f>IFERROR(((V138/U138)*1),0)</f>
        <v>0</v>
      </c>
      <c r="X138" s="303">
        <f>IFERROR(((1-(1-T138)*W138)*1),0)</f>
        <v>1</v>
      </c>
    </row>
    <row r="139" spans="1:24" ht="15.75" hidden="1" thickBot="1" x14ac:dyDescent="0.3">
      <c r="A139" s="443">
        <f>A133+1</f>
        <v>23</v>
      </c>
      <c r="B139" s="444"/>
      <c r="C139" s="445"/>
      <c r="D139" s="445"/>
      <c r="E139" s="147" t="s">
        <v>283</v>
      </c>
      <c r="F139" s="237">
        <v>0</v>
      </c>
      <c r="G139" s="237">
        <v>0</v>
      </c>
      <c r="H139" s="148">
        <f>F139+G139</f>
        <v>0</v>
      </c>
      <c r="I139" s="219" t="e">
        <f>H139/$H$144</f>
        <v>#DIV/0!</v>
      </c>
      <c r="J139" s="279">
        <v>0</v>
      </c>
      <c r="K139" s="279">
        <v>0</v>
      </c>
      <c r="L139" s="278">
        <f>J139+K139</f>
        <v>0</v>
      </c>
      <c r="M139" s="219" t="e">
        <f>L139/$L$144</f>
        <v>#DIV/0!</v>
      </c>
      <c r="N139" s="446">
        <v>0</v>
      </c>
      <c r="O139" s="279">
        <v>0</v>
      </c>
      <c r="P139" s="279">
        <v>0</v>
      </c>
      <c r="Q139" s="278">
        <f>O139+P139</f>
        <v>0</v>
      </c>
      <c r="R139" s="219" t="e">
        <f>Q139/$Q$144</f>
        <v>#DIV/0!</v>
      </c>
      <c r="S139" s="440">
        <f>N144-Q144</f>
        <v>0</v>
      </c>
      <c r="T139" s="421">
        <f>IFERROR((S139/N144),0)</f>
        <v>0</v>
      </c>
      <c r="U139" s="279">
        <v>0</v>
      </c>
      <c r="V139" s="279">
        <v>0</v>
      </c>
      <c r="W139" s="149">
        <f>IFERROR(((V139/U139)*1),0)</f>
        <v>0</v>
      </c>
      <c r="X139" s="422"/>
    </row>
    <row r="140" spans="1:24" ht="15.75" hidden="1" thickBot="1" x14ac:dyDescent="0.3">
      <c r="A140" s="443"/>
      <c r="B140" s="444"/>
      <c r="C140" s="445"/>
      <c r="D140" s="445"/>
      <c r="E140" s="147" t="s">
        <v>284</v>
      </c>
      <c r="F140" s="237">
        <v>0</v>
      </c>
      <c r="G140" s="237">
        <v>0</v>
      </c>
      <c r="H140" s="148">
        <f t="shared" ref="H140:H143" si="62">F140+G140</f>
        <v>0</v>
      </c>
      <c r="I140" s="219" t="e">
        <f t="shared" ref="I140:I143" si="63">H140/$H$144</f>
        <v>#DIV/0!</v>
      </c>
      <c r="J140" s="279">
        <v>0</v>
      </c>
      <c r="K140" s="279">
        <v>0</v>
      </c>
      <c r="L140" s="278">
        <f t="shared" ref="L140:L143" si="64">J140+K140</f>
        <v>0</v>
      </c>
      <c r="M140" s="219" t="e">
        <f t="shared" ref="M140:M143" si="65">L140/$L$144</f>
        <v>#DIV/0!</v>
      </c>
      <c r="N140" s="446"/>
      <c r="O140" s="279">
        <v>0</v>
      </c>
      <c r="P140" s="279">
        <v>0</v>
      </c>
      <c r="Q140" s="278">
        <f t="shared" ref="Q140:Q143" si="66">O140+P140</f>
        <v>0</v>
      </c>
      <c r="R140" s="219" t="e">
        <f t="shared" ref="R140:R143" si="67">Q140/$Q$144</f>
        <v>#DIV/0!</v>
      </c>
      <c r="S140" s="440"/>
      <c r="T140" s="421"/>
      <c r="U140" s="279">
        <v>0</v>
      </c>
      <c r="V140" s="279">
        <v>0</v>
      </c>
      <c r="W140" s="149">
        <f t="shared" ref="W140:W141" si="68">IFERROR(((V140/U140)*1),0)</f>
        <v>0</v>
      </c>
      <c r="X140" s="424"/>
    </row>
    <row r="141" spans="1:24" ht="15.75" hidden="1" thickBot="1" x14ac:dyDescent="0.3">
      <c r="A141" s="443"/>
      <c r="B141" s="444"/>
      <c r="C141" s="445"/>
      <c r="D141" s="445"/>
      <c r="E141" s="147" t="s">
        <v>285</v>
      </c>
      <c r="F141" s="237">
        <v>0</v>
      </c>
      <c r="G141" s="237">
        <v>0</v>
      </c>
      <c r="H141" s="148">
        <f t="shared" si="62"/>
        <v>0</v>
      </c>
      <c r="I141" s="219" t="e">
        <f t="shared" si="63"/>
        <v>#DIV/0!</v>
      </c>
      <c r="J141" s="279">
        <v>0</v>
      </c>
      <c r="K141" s="279">
        <v>0</v>
      </c>
      <c r="L141" s="278">
        <f t="shared" si="64"/>
        <v>0</v>
      </c>
      <c r="M141" s="219" t="e">
        <f t="shared" si="65"/>
        <v>#DIV/0!</v>
      </c>
      <c r="N141" s="446"/>
      <c r="O141" s="279">
        <v>0</v>
      </c>
      <c r="P141" s="279">
        <v>0</v>
      </c>
      <c r="Q141" s="278">
        <f t="shared" si="66"/>
        <v>0</v>
      </c>
      <c r="R141" s="219" t="e">
        <f t="shared" si="67"/>
        <v>#DIV/0!</v>
      </c>
      <c r="S141" s="440"/>
      <c r="T141" s="421"/>
      <c r="U141" s="279">
        <v>0</v>
      </c>
      <c r="V141" s="279">
        <v>0</v>
      </c>
      <c r="W141" s="149">
        <f t="shared" si="68"/>
        <v>0</v>
      </c>
      <c r="X141" s="424"/>
    </row>
    <row r="142" spans="1:24" ht="15.75" hidden="1" thickBot="1" x14ac:dyDescent="0.3">
      <c r="A142" s="443"/>
      <c r="B142" s="444"/>
      <c r="C142" s="445"/>
      <c r="D142" s="445"/>
      <c r="E142" s="147" t="s">
        <v>286</v>
      </c>
      <c r="F142" s="237">
        <v>0</v>
      </c>
      <c r="G142" s="237">
        <v>0</v>
      </c>
      <c r="H142" s="148">
        <f t="shared" si="62"/>
        <v>0</v>
      </c>
      <c r="I142" s="219" t="e">
        <f t="shared" si="63"/>
        <v>#DIV/0!</v>
      </c>
      <c r="J142" s="279">
        <v>0</v>
      </c>
      <c r="K142" s="279">
        <v>0</v>
      </c>
      <c r="L142" s="278">
        <f t="shared" si="64"/>
        <v>0</v>
      </c>
      <c r="M142" s="219" t="e">
        <f t="shared" si="65"/>
        <v>#DIV/0!</v>
      </c>
      <c r="N142" s="446"/>
      <c r="O142" s="279">
        <v>0</v>
      </c>
      <c r="P142" s="279">
        <v>0</v>
      </c>
      <c r="Q142" s="278">
        <f t="shared" si="66"/>
        <v>0</v>
      </c>
      <c r="R142" s="219" t="e">
        <f t="shared" si="67"/>
        <v>#DIV/0!</v>
      </c>
      <c r="S142" s="440"/>
      <c r="T142" s="421"/>
      <c r="U142" s="279">
        <v>0</v>
      </c>
      <c r="V142" s="279">
        <v>0</v>
      </c>
      <c r="W142" s="149">
        <f>IFERROR(((V142/U142)*1),0)</f>
        <v>0</v>
      </c>
      <c r="X142" s="424"/>
    </row>
    <row r="143" spans="1:24" ht="15.75" hidden="1" thickBot="1" x14ac:dyDescent="0.3">
      <c r="A143" s="443"/>
      <c r="B143" s="444"/>
      <c r="C143" s="445"/>
      <c r="D143" s="445"/>
      <c r="E143" s="147" t="s">
        <v>287</v>
      </c>
      <c r="F143" s="237">
        <v>0</v>
      </c>
      <c r="G143" s="237">
        <v>0</v>
      </c>
      <c r="H143" s="148">
        <f t="shared" si="62"/>
        <v>0</v>
      </c>
      <c r="I143" s="219" t="e">
        <f t="shared" si="63"/>
        <v>#DIV/0!</v>
      </c>
      <c r="J143" s="279">
        <v>0</v>
      </c>
      <c r="K143" s="279">
        <v>0</v>
      </c>
      <c r="L143" s="278">
        <f t="shared" si="64"/>
        <v>0</v>
      </c>
      <c r="M143" s="219" t="e">
        <f t="shared" si="65"/>
        <v>#DIV/0!</v>
      </c>
      <c r="N143" s="446"/>
      <c r="O143" s="279">
        <v>0</v>
      </c>
      <c r="P143" s="279">
        <v>0</v>
      </c>
      <c r="Q143" s="278">
        <f t="shared" si="66"/>
        <v>0</v>
      </c>
      <c r="R143" s="219" t="e">
        <f t="shared" si="67"/>
        <v>#DIV/0!</v>
      </c>
      <c r="S143" s="440"/>
      <c r="T143" s="421"/>
      <c r="U143" s="279">
        <v>0</v>
      </c>
      <c r="V143" s="279">
        <v>0</v>
      </c>
      <c r="W143" s="149">
        <f>IFERROR(((V143/U143)*1),0)</f>
        <v>0</v>
      </c>
      <c r="X143" s="442"/>
    </row>
    <row r="144" spans="1:24" ht="15.75" hidden="1" thickBot="1" x14ac:dyDescent="0.3">
      <c r="A144" s="431" t="s">
        <v>288</v>
      </c>
      <c r="B144" s="432"/>
      <c r="C144" s="433"/>
      <c r="D144" s="275"/>
      <c r="E144" s="150"/>
      <c r="F144" s="239">
        <f>SUM(F139:F143)</f>
        <v>0</v>
      </c>
      <c r="G144" s="239">
        <f t="shared" ref="G144:H144" si="69">SUM(G139:G143)</f>
        <v>0</v>
      </c>
      <c r="H144" s="151">
        <f t="shared" si="69"/>
        <v>0</v>
      </c>
      <c r="I144" s="220">
        <v>1</v>
      </c>
      <c r="J144" s="206">
        <f t="shared" ref="J144:L144" si="70">SUM(J139:J143)</f>
        <v>0</v>
      </c>
      <c r="K144" s="206">
        <f t="shared" si="70"/>
        <v>0</v>
      </c>
      <c r="L144" s="206">
        <f t="shared" si="70"/>
        <v>0</v>
      </c>
      <c r="M144" s="220">
        <v>1</v>
      </c>
      <c r="N144" s="206">
        <f>N139</f>
        <v>0</v>
      </c>
      <c r="O144" s="206">
        <f t="shared" ref="O144:Q144" si="71">SUM(O139:O143)</f>
        <v>0</v>
      </c>
      <c r="P144" s="206">
        <f t="shared" si="71"/>
        <v>0</v>
      </c>
      <c r="Q144" s="206">
        <f t="shared" si="71"/>
        <v>0</v>
      </c>
      <c r="R144" s="220">
        <v>1</v>
      </c>
      <c r="S144" s="206">
        <f>S139</f>
        <v>0</v>
      </c>
      <c r="T144" s="216">
        <f>T139</f>
        <v>0</v>
      </c>
      <c r="U144" s="210">
        <f>SUM(U139:U143)</f>
        <v>0</v>
      </c>
      <c r="V144" s="211">
        <f>SUM(V139:V143)</f>
        <v>0</v>
      </c>
      <c r="W144" s="152">
        <f>IFERROR(((V144/U144)*1),0)</f>
        <v>0</v>
      </c>
      <c r="X144" s="303">
        <f>IFERROR(((1-(1-T144)*W144)*1),0)</f>
        <v>1</v>
      </c>
    </row>
    <row r="145" spans="1:24" ht="15.75" hidden="1" thickBot="1" x14ac:dyDescent="0.3">
      <c r="A145" s="443">
        <f>A139+1</f>
        <v>24</v>
      </c>
      <c r="B145" s="444"/>
      <c r="C145" s="445"/>
      <c r="D145" s="445"/>
      <c r="E145" s="147" t="s">
        <v>283</v>
      </c>
      <c r="F145" s="237">
        <v>0</v>
      </c>
      <c r="G145" s="237">
        <v>0</v>
      </c>
      <c r="H145" s="148">
        <f>F145+G145</f>
        <v>0</v>
      </c>
      <c r="I145" s="219" t="e">
        <f>H145/$H$150</f>
        <v>#DIV/0!</v>
      </c>
      <c r="J145" s="279">
        <v>0</v>
      </c>
      <c r="K145" s="279">
        <v>0</v>
      </c>
      <c r="L145" s="278">
        <f>J145+K145</f>
        <v>0</v>
      </c>
      <c r="M145" s="219" t="e">
        <f>L145/$L$150</f>
        <v>#DIV/0!</v>
      </c>
      <c r="N145" s="446">
        <v>0</v>
      </c>
      <c r="O145" s="279">
        <v>0</v>
      </c>
      <c r="P145" s="279">
        <v>0</v>
      </c>
      <c r="Q145" s="278">
        <f>O145+P145</f>
        <v>0</v>
      </c>
      <c r="R145" s="219" t="e">
        <f>Q145/$Q$150</f>
        <v>#DIV/0!</v>
      </c>
      <c r="S145" s="440">
        <f>N150-Q150</f>
        <v>0</v>
      </c>
      <c r="T145" s="421">
        <f>IFERROR((S145/N150),0)</f>
        <v>0</v>
      </c>
      <c r="U145" s="279">
        <v>0</v>
      </c>
      <c r="V145" s="279">
        <v>0</v>
      </c>
      <c r="W145" s="149">
        <f>IFERROR(((V145/U145)*1),0)</f>
        <v>0</v>
      </c>
      <c r="X145" s="422"/>
    </row>
    <row r="146" spans="1:24" ht="15.75" hidden="1" thickBot="1" x14ac:dyDescent="0.3">
      <c r="A146" s="443"/>
      <c r="B146" s="444"/>
      <c r="C146" s="445"/>
      <c r="D146" s="445"/>
      <c r="E146" s="147" t="s">
        <v>284</v>
      </c>
      <c r="F146" s="237">
        <v>0</v>
      </c>
      <c r="G146" s="237">
        <v>0</v>
      </c>
      <c r="H146" s="148">
        <f t="shared" ref="H146:H149" si="72">F146+G146</f>
        <v>0</v>
      </c>
      <c r="I146" s="219" t="e">
        <f t="shared" ref="I146:I149" si="73">H146/$H$150</f>
        <v>#DIV/0!</v>
      </c>
      <c r="J146" s="279">
        <v>0</v>
      </c>
      <c r="K146" s="279">
        <v>0</v>
      </c>
      <c r="L146" s="278">
        <f t="shared" ref="L146:L149" si="74">J146+K146</f>
        <v>0</v>
      </c>
      <c r="M146" s="219" t="e">
        <f t="shared" ref="M146:M149" si="75">L146/$L$150</f>
        <v>#DIV/0!</v>
      </c>
      <c r="N146" s="446"/>
      <c r="O146" s="279">
        <v>0</v>
      </c>
      <c r="P146" s="279">
        <v>0</v>
      </c>
      <c r="Q146" s="278">
        <f t="shared" ref="Q146:Q149" si="76">O146+P146</f>
        <v>0</v>
      </c>
      <c r="R146" s="219" t="e">
        <f t="shared" ref="R146:R149" si="77">Q146/$Q$150</f>
        <v>#DIV/0!</v>
      </c>
      <c r="S146" s="440"/>
      <c r="T146" s="421"/>
      <c r="U146" s="279">
        <v>0</v>
      </c>
      <c r="V146" s="279">
        <v>0</v>
      </c>
      <c r="W146" s="149">
        <f t="shared" ref="W146:W147" si="78">IFERROR(((V146/U146)*1),0)</f>
        <v>0</v>
      </c>
      <c r="X146" s="424"/>
    </row>
    <row r="147" spans="1:24" ht="15.75" hidden="1" thickBot="1" x14ac:dyDescent="0.3">
      <c r="A147" s="443"/>
      <c r="B147" s="444"/>
      <c r="C147" s="445"/>
      <c r="D147" s="445"/>
      <c r="E147" s="147" t="s">
        <v>285</v>
      </c>
      <c r="F147" s="237">
        <v>0</v>
      </c>
      <c r="G147" s="237">
        <v>0</v>
      </c>
      <c r="H147" s="148">
        <f t="shared" si="72"/>
        <v>0</v>
      </c>
      <c r="I147" s="219" t="e">
        <f t="shared" si="73"/>
        <v>#DIV/0!</v>
      </c>
      <c r="J147" s="279">
        <v>0</v>
      </c>
      <c r="K147" s="279">
        <v>0</v>
      </c>
      <c r="L147" s="278">
        <f t="shared" si="74"/>
        <v>0</v>
      </c>
      <c r="M147" s="219" t="e">
        <f t="shared" si="75"/>
        <v>#DIV/0!</v>
      </c>
      <c r="N147" s="446"/>
      <c r="O147" s="279">
        <v>0</v>
      </c>
      <c r="P147" s="279">
        <v>0</v>
      </c>
      <c r="Q147" s="278">
        <f t="shared" si="76"/>
        <v>0</v>
      </c>
      <c r="R147" s="219" t="e">
        <f t="shared" si="77"/>
        <v>#DIV/0!</v>
      </c>
      <c r="S147" s="440"/>
      <c r="T147" s="421"/>
      <c r="U147" s="279">
        <v>0</v>
      </c>
      <c r="V147" s="279">
        <v>0</v>
      </c>
      <c r="W147" s="149">
        <f t="shared" si="78"/>
        <v>0</v>
      </c>
      <c r="X147" s="424"/>
    </row>
    <row r="148" spans="1:24" ht="15.75" hidden="1" thickBot="1" x14ac:dyDescent="0.3">
      <c r="A148" s="443"/>
      <c r="B148" s="444"/>
      <c r="C148" s="445"/>
      <c r="D148" s="445"/>
      <c r="E148" s="147" t="s">
        <v>286</v>
      </c>
      <c r="F148" s="237">
        <v>0</v>
      </c>
      <c r="G148" s="237">
        <v>0</v>
      </c>
      <c r="H148" s="148">
        <f t="shared" si="72"/>
        <v>0</v>
      </c>
      <c r="I148" s="219" t="e">
        <f t="shared" si="73"/>
        <v>#DIV/0!</v>
      </c>
      <c r="J148" s="279">
        <v>0</v>
      </c>
      <c r="K148" s="279">
        <v>0</v>
      </c>
      <c r="L148" s="278">
        <f t="shared" si="74"/>
        <v>0</v>
      </c>
      <c r="M148" s="219" t="e">
        <f t="shared" si="75"/>
        <v>#DIV/0!</v>
      </c>
      <c r="N148" s="446"/>
      <c r="O148" s="279">
        <v>0</v>
      </c>
      <c r="P148" s="279">
        <v>0</v>
      </c>
      <c r="Q148" s="278">
        <f t="shared" si="76"/>
        <v>0</v>
      </c>
      <c r="R148" s="219" t="e">
        <f t="shared" si="77"/>
        <v>#DIV/0!</v>
      </c>
      <c r="S148" s="440"/>
      <c r="T148" s="421"/>
      <c r="U148" s="279">
        <v>0</v>
      </c>
      <c r="V148" s="279">
        <v>0</v>
      </c>
      <c r="W148" s="149">
        <f>IFERROR(((V148/U148)*1),0)</f>
        <v>0</v>
      </c>
      <c r="X148" s="424"/>
    </row>
    <row r="149" spans="1:24" ht="15.75" hidden="1" thickBot="1" x14ac:dyDescent="0.3">
      <c r="A149" s="443"/>
      <c r="B149" s="444"/>
      <c r="C149" s="445"/>
      <c r="D149" s="445"/>
      <c r="E149" s="147" t="s">
        <v>287</v>
      </c>
      <c r="F149" s="237">
        <v>0</v>
      </c>
      <c r="G149" s="237">
        <v>0</v>
      </c>
      <c r="H149" s="148">
        <f t="shared" si="72"/>
        <v>0</v>
      </c>
      <c r="I149" s="219" t="e">
        <f t="shared" si="73"/>
        <v>#DIV/0!</v>
      </c>
      <c r="J149" s="279">
        <v>0</v>
      </c>
      <c r="K149" s="279">
        <v>0</v>
      </c>
      <c r="L149" s="278">
        <f t="shared" si="74"/>
        <v>0</v>
      </c>
      <c r="M149" s="219" t="e">
        <f t="shared" si="75"/>
        <v>#DIV/0!</v>
      </c>
      <c r="N149" s="446"/>
      <c r="O149" s="279">
        <v>0</v>
      </c>
      <c r="P149" s="279">
        <v>0</v>
      </c>
      <c r="Q149" s="278">
        <f t="shared" si="76"/>
        <v>0</v>
      </c>
      <c r="R149" s="219" t="e">
        <f t="shared" si="77"/>
        <v>#DIV/0!</v>
      </c>
      <c r="S149" s="440"/>
      <c r="T149" s="421"/>
      <c r="U149" s="279">
        <v>0</v>
      </c>
      <c r="V149" s="279">
        <v>0</v>
      </c>
      <c r="W149" s="149">
        <f>IFERROR(((V149/U149)*1),0)</f>
        <v>0</v>
      </c>
      <c r="X149" s="442"/>
    </row>
    <row r="150" spans="1:24" ht="15.75" hidden="1" thickBot="1" x14ac:dyDescent="0.3">
      <c r="A150" s="431" t="s">
        <v>288</v>
      </c>
      <c r="B150" s="432"/>
      <c r="C150" s="433"/>
      <c r="D150" s="275"/>
      <c r="E150" s="150"/>
      <c r="F150" s="239">
        <f>SUM(F145:F149)</f>
        <v>0</v>
      </c>
      <c r="G150" s="239">
        <f t="shared" ref="G150:H150" si="79">SUM(G145:G149)</f>
        <v>0</v>
      </c>
      <c r="H150" s="151">
        <f t="shared" si="79"/>
        <v>0</v>
      </c>
      <c r="I150" s="220">
        <v>1</v>
      </c>
      <c r="J150" s="206">
        <f t="shared" ref="J150:L150" si="80">SUM(J145:J149)</f>
        <v>0</v>
      </c>
      <c r="K150" s="206">
        <f t="shared" si="80"/>
        <v>0</v>
      </c>
      <c r="L150" s="206">
        <f t="shared" si="80"/>
        <v>0</v>
      </c>
      <c r="M150" s="220">
        <v>1</v>
      </c>
      <c r="N150" s="206">
        <f>N145</f>
        <v>0</v>
      </c>
      <c r="O150" s="206">
        <f t="shared" ref="O150:Q150" si="81">SUM(O145:O149)</f>
        <v>0</v>
      </c>
      <c r="P150" s="206">
        <f t="shared" si="81"/>
        <v>0</v>
      </c>
      <c r="Q150" s="206">
        <f t="shared" si="81"/>
        <v>0</v>
      </c>
      <c r="R150" s="220">
        <v>1</v>
      </c>
      <c r="S150" s="206">
        <f>S145</f>
        <v>0</v>
      </c>
      <c r="T150" s="216">
        <f>T145</f>
        <v>0</v>
      </c>
      <c r="U150" s="210">
        <f>SUM(U145:U149)</f>
        <v>0</v>
      </c>
      <c r="V150" s="211">
        <f>SUM(V145:V149)</f>
        <v>0</v>
      </c>
      <c r="W150" s="152">
        <f>IFERROR(((V150/U150)*1),0)</f>
        <v>0</v>
      </c>
      <c r="X150" s="303">
        <f>IFERROR(((1-(1-T150)*W150)*1),0)</f>
        <v>1</v>
      </c>
    </row>
    <row r="151" spans="1:24" ht="15.75" hidden="1" thickBot="1" x14ac:dyDescent="0.3">
      <c r="A151" s="443">
        <f>A145+1</f>
        <v>25</v>
      </c>
      <c r="B151" s="444"/>
      <c r="C151" s="445"/>
      <c r="D151" s="445"/>
      <c r="E151" s="147" t="s">
        <v>283</v>
      </c>
      <c r="F151" s="237">
        <v>0</v>
      </c>
      <c r="G151" s="237">
        <v>0</v>
      </c>
      <c r="H151" s="148">
        <f>F151+G151</f>
        <v>0</v>
      </c>
      <c r="I151" s="219" t="e">
        <f>H151/$H$156</f>
        <v>#DIV/0!</v>
      </c>
      <c r="J151" s="279">
        <v>0</v>
      </c>
      <c r="K151" s="279">
        <v>0</v>
      </c>
      <c r="L151" s="278">
        <f>J151+K151</f>
        <v>0</v>
      </c>
      <c r="M151" s="219" t="e">
        <f>L151/$L$156</f>
        <v>#DIV/0!</v>
      </c>
      <c r="N151" s="446">
        <v>0</v>
      </c>
      <c r="O151" s="279">
        <v>0</v>
      </c>
      <c r="P151" s="279">
        <v>0</v>
      </c>
      <c r="Q151" s="278">
        <f>O151+P151</f>
        <v>0</v>
      </c>
      <c r="R151" s="219" t="e">
        <f>Q151/$Q$156</f>
        <v>#DIV/0!</v>
      </c>
      <c r="S151" s="440">
        <f>N156-Q156</f>
        <v>0</v>
      </c>
      <c r="T151" s="421">
        <f>IFERROR((S151/N156),0)</f>
        <v>0</v>
      </c>
      <c r="U151" s="279">
        <v>0</v>
      </c>
      <c r="V151" s="279">
        <v>0</v>
      </c>
      <c r="W151" s="149">
        <f>IFERROR(((V151/U151)*1),0)</f>
        <v>0</v>
      </c>
      <c r="X151" s="422"/>
    </row>
    <row r="152" spans="1:24" ht="15.75" hidden="1" thickBot="1" x14ac:dyDescent="0.3">
      <c r="A152" s="443"/>
      <c r="B152" s="444"/>
      <c r="C152" s="445"/>
      <c r="D152" s="445"/>
      <c r="E152" s="147" t="s">
        <v>284</v>
      </c>
      <c r="F152" s="237">
        <v>0</v>
      </c>
      <c r="G152" s="237">
        <v>0</v>
      </c>
      <c r="H152" s="148">
        <f t="shared" ref="H152:H155" si="82">F152+G152</f>
        <v>0</v>
      </c>
      <c r="I152" s="219" t="e">
        <f t="shared" ref="I152:I155" si="83">H152/$H$156</f>
        <v>#DIV/0!</v>
      </c>
      <c r="J152" s="279">
        <v>0</v>
      </c>
      <c r="K152" s="279">
        <v>0</v>
      </c>
      <c r="L152" s="278">
        <f t="shared" ref="L152:L155" si="84">J152+K152</f>
        <v>0</v>
      </c>
      <c r="M152" s="219" t="e">
        <f t="shared" ref="M152:M155" si="85">L152/$L$156</f>
        <v>#DIV/0!</v>
      </c>
      <c r="N152" s="446"/>
      <c r="O152" s="279">
        <v>0</v>
      </c>
      <c r="P152" s="279">
        <v>0</v>
      </c>
      <c r="Q152" s="278">
        <f t="shared" ref="Q152:Q155" si="86">O152+P152</f>
        <v>0</v>
      </c>
      <c r="R152" s="219" t="e">
        <f t="shared" ref="R152:R155" si="87">Q152/$Q$156</f>
        <v>#DIV/0!</v>
      </c>
      <c r="S152" s="440"/>
      <c r="T152" s="421"/>
      <c r="U152" s="279">
        <v>0</v>
      </c>
      <c r="V152" s="279">
        <v>0</v>
      </c>
      <c r="W152" s="149">
        <f t="shared" ref="W152:W153" si="88">IFERROR(((V152/U152)*1),0)</f>
        <v>0</v>
      </c>
      <c r="X152" s="424"/>
    </row>
    <row r="153" spans="1:24" ht="15.75" hidden="1" thickBot="1" x14ac:dyDescent="0.3">
      <c r="A153" s="443"/>
      <c r="B153" s="444"/>
      <c r="C153" s="445"/>
      <c r="D153" s="445"/>
      <c r="E153" s="147" t="s">
        <v>285</v>
      </c>
      <c r="F153" s="237">
        <v>0</v>
      </c>
      <c r="G153" s="237">
        <v>0</v>
      </c>
      <c r="H153" s="148">
        <f t="shared" si="82"/>
        <v>0</v>
      </c>
      <c r="I153" s="219" t="e">
        <f t="shared" si="83"/>
        <v>#DIV/0!</v>
      </c>
      <c r="J153" s="279">
        <v>0</v>
      </c>
      <c r="K153" s="279">
        <v>0</v>
      </c>
      <c r="L153" s="278">
        <f t="shared" si="84"/>
        <v>0</v>
      </c>
      <c r="M153" s="219" t="e">
        <f t="shared" si="85"/>
        <v>#DIV/0!</v>
      </c>
      <c r="N153" s="446"/>
      <c r="O153" s="279">
        <v>0</v>
      </c>
      <c r="P153" s="279">
        <v>0</v>
      </c>
      <c r="Q153" s="278">
        <f t="shared" si="86"/>
        <v>0</v>
      </c>
      <c r="R153" s="219" t="e">
        <f t="shared" si="87"/>
        <v>#DIV/0!</v>
      </c>
      <c r="S153" s="440"/>
      <c r="T153" s="421"/>
      <c r="U153" s="279">
        <v>0</v>
      </c>
      <c r="V153" s="279">
        <v>0</v>
      </c>
      <c r="W153" s="149">
        <f t="shared" si="88"/>
        <v>0</v>
      </c>
      <c r="X153" s="424"/>
    </row>
    <row r="154" spans="1:24" ht="15.75" hidden="1" thickBot="1" x14ac:dyDescent="0.3">
      <c r="A154" s="443"/>
      <c r="B154" s="444"/>
      <c r="C154" s="445"/>
      <c r="D154" s="445"/>
      <c r="E154" s="147" t="s">
        <v>286</v>
      </c>
      <c r="F154" s="237">
        <v>0</v>
      </c>
      <c r="G154" s="237">
        <v>0</v>
      </c>
      <c r="H154" s="148">
        <f t="shared" si="82"/>
        <v>0</v>
      </c>
      <c r="I154" s="219" t="e">
        <f t="shared" si="83"/>
        <v>#DIV/0!</v>
      </c>
      <c r="J154" s="279">
        <v>0</v>
      </c>
      <c r="K154" s="279">
        <v>0</v>
      </c>
      <c r="L154" s="278">
        <f t="shared" si="84"/>
        <v>0</v>
      </c>
      <c r="M154" s="219" t="e">
        <f t="shared" si="85"/>
        <v>#DIV/0!</v>
      </c>
      <c r="N154" s="446"/>
      <c r="O154" s="279">
        <v>0</v>
      </c>
      <c r="P154" s="279">
        <v>0</v>
      </c>
      <c r="Q154" s="278">
        <f t="shared" si="86"/>
        <v>0</v>
      </c>
      <c r="R154" s="219" t="e">
        <f t="shared" si="87"/>
        <v>#DIV/0!</v>
      </c>
      <c r="S154" s="440"/>
      <c r="T154" s="421"/>
      <c r="U154" s="279">
        <v>0</v>
      </c>
      <c r="V154" s="279">
        <v>0</v>
      </c>
      <c r="W154" s="149">
        <f>IFERROR(((V154/U154)*1),0)</f>
        <v>0</v>
      </c>
      <c r="X154" s="424"/>
    </row>
    <row r="155" spans="1:24" ht="15.75" hidden="1" thickBot="1" x14ac:dyDescent="0.3">
      <c r="A155" s="443"/>
      <c r="B155" s="444"/>
      <c r="C155" s="445"/>
      <c r="D155" s="445"/>
      <c r="E155" s="147" t="s">
        <v>287</v>
      </c>
      <c r="F155" s="237">
        <v>0</v>
      </c>
      <c r="G155" s="237">
        <v>0</v>
      </c>
      <c r="H155" s="148">
        <f t="shared" si="82"/>
        <v>0</v>
      </c>
      <c r="I155" s="219" t="e">
        <f t="shared" si="83"/>
        <v>#DIV/0!</v>
      </c>
      <c r="J155" s="279">
        <v>0</v>
      </c>
      <c r="K155" s="279">
        <v>0</v>
      </c>
      <c r="L155" s="278">
        <f t="shared" si="84"/>
        <v>0</v>
      </c>
      <c r="M155" s="219" t="e">
        <f t="shared" si="85"/>
        <v>#DIV/0!</v>
      </c>
      <c r="N155" s="446"/>
      <c r="O155" s="279">
        <v>0</v>
      </c>
      <c r="P155" s="279">
        <v>0</v>
      </c>
      <c r="Q155" s="278">
        <f t="shared" si="86"/>
        <v>0</v>
      </c>
      <c r="R155" s="219" t="e">
        <f t="shared" si="87"/>
        <v>#DIV/0!</v>
      </c>
      <c r="S155" s="440"/>
      <c r="T155" s="421"/>
      <c r="U155" s="279">
        <v>0</v>
      </c>
      <c r="V155" s="279">
        <v>0</v>
      </c>
      <c r="W155" s="149">
        <f>IFERROR(((V155/U155)*1),0)</f>
        <v>0</v>
      </c>
      <c r="X155" s="442"/>
    </row>
    <row r="156" spans="1:24" ht="15.75" hidden="1" thickBot="1" x14ac:dyDescent="0.3">
      <c r="A156" s="431" t="s">
        <v>288</v>
      </c>
      <c r="B156" s="432"/>
      <c r="C156" s="433"/>
      <c r="D156" s="275"/>
      <c r="E156" s="150"/>
      <c r="F156" s="239">
        <f>SUM(F151:F155)</f>
        <v>0</v>
      </c>
      <c r="G156" s="239">
        <f t="shared" ref="G156:H156" si="89">SUM(G151:G155)</f>
        <v>0</v>
      </c>
      <c r="H156" s="151">
        <f t="shared" si="89"/>
        <v>0</v>
      </c>
      <c r="I156" s="220">
        <v>1</v>
      </c>
      <c r="J156" s="206">
        <f t="shared" ref="J156:L156" si="90">SUM(J151:J155)</f>
        <v>0</v>
      </c>
      <c r="K156" s="206">
        <f t="shared" si="90"/>
        <v>0</v>
      </c>
      <c r="L156" s="206">
        <f t="shared" si="90"/>
        <v>0</v>
      </c>
      <c r="M156" s="220">
        <v>1</v>
      </c>
      <c r="N156" s="206">
        <f>N151</f>
        <v>0</v>
      </c>
      <c r="O156" s="206">
        <f t="shared" ref="O156:Q156" si="91">SUM(O151:O155)</f>
        <v>0</v>
      </c>
      <c r="P156" s="206">
        <f t="shared" si="91"/>
        <v>0</v>
      </c>
      <c r="Q156" s="206">
        <f t="shared" si="91"/>
        <v>0</v>
      </c>
      <c r="R156" s="220">
        <v>1</v>
      </c>
      <c r="S156" s="206">
        <f>S151</f>
        <v>0</v>
      </c>
      <c r="T156" s="216">
        <f>T151</f>
        <v>0</v>
      </c>
      <c r="U156" s="210">
        <f>SUM(U151:U155)</f>
        <v>0</v>
      </c>
      <c r="V156" s="211">
        <f>SUM(V151:V155)</f>
        <v>0</v>
      </c>
      <c r="W156" s="152">
        <f>IFERROR(((V156/U156)*1),0)</f>
        <v>0</v>
      </c>
      <c r="X156" s="303">
        <f>IFERROR(((1-(1-T156)*W156)*1),0)</f>
        <v>1</v>
      </c>
    </row>
    <row r="157" spans="1:24" ht="15.75" hidden="1" thickBot="1" x14ac:dyDescent="0.3">
      <c r="A157" s="443">
        <f>A151+1</f>
        <v>26</v>
      </c>
      <c r="B157" s="444"/>
      <c r="C157" s="445"/>
      <c r="D157" s="445"/>
      <c r="E157" s="147" t="s">
        <v>283</v>
      </c>
      <c r="F157" s="237">
        <v>0</v>
      </c>
      <c r="G157" s="237">
        <v>0</v>
      </c>
      <c r="H157" s="148">
        <f>F157+G157</f>
        <v>0</v>
      </c>
      <c r="I157" s="219" t="e">
        <f>H157/$H$162</f>
        <v>#DIV/0!</v>
      </c>
      <c r="J157" s="279">
        <v>0</v>
      </c>
      <c r="K157" s="279">
        <v>0</v>
      </c>
      <c r="L157" s="278">
        <f>J157+K157</f>
        <v>0</v>
      </c>
      <c r="M157" s="219" t="e">
        <f>L157/$L$162</f>
        <v>#DIV/0!</v>
      </c>
      <c r="N157" s="446">
        <v>0</v>
      </c>
      <c r="O157" s="279">
        <v>0</v>
      </c>
      <c r="P157" s="279">
        <v>0</v>
      </c>
      <c r="Q157" s="278">
        <f>O157+P157</f>
        <v>0</v>
      </c>
      <c r="R157" s="219" t="e">
        <f>Q157/$Q$162</f>
        <v>#DIV/0!</v>
      </c>
      <c r="S157" s="440">
        <f>N162-Q162</f>
        <v>0</v>
      </c>
      <c r="T157" s="421">
        <f>IFERROR((S157/N162),0)</f>
        <v>0</v>
      </c>
      <c r="U157" s="279">
        <v>0</v>
      </c>
      <c r="V157" s="279">
        <v>0</v>
      </c>
      <c r="W157" s="149">
        <f>IFERROR(((V157/U157)*1),0)</f>
        <v>0</v>
      </c>
      <c r="X157" s="422"/>
    </row>
    <row r="158" spans="1:24" ht="15.75" hidden="1" thickBot="1" x14ac:dyDescent="0.3">
      <c r="A158" s="443"/>
      <c r="B158" s="444"/>
      <c r="C158" s="445"/>
      <c r="D158" s="445"/>
      <c r="E158" s="147" t="s">
        <v>284</v>
      </c>
      <c r="F158" s="237">
        <v>0</v>
      </c>
      <c r="G158" s="237">
        <v>0</v>
      </c>
      <c r="H158" s="148">
        <f t="shared" ref="H158:H161" si="92">F158+G158</f>
        <v>0</v>
      </c>
      <c r="I158" s="219" t="e">
        <f t="shared" ref="I158:I161" si="93">H158/$H$162</f>
        <v>#DIV/0!</v>
      </c>
      <c r="J158" s="279">
        <v>0</v>
      </c>
      <c r="K158" s="279">
        <v>0</v>
      </c>
      <c r="L158" s="278">
        <f t="shared" ref="L158:L161" si="94">J158+K158</f>
        <v>0</v>
      </c>
      <c r="M158" s="219" t="e">
        <f t="shared" ref="M158:M161" si="95">L158/$L$162</f>
        <v>#DIV/0!</v>
      </c>
      <c r="N158" s="446"/>
      <c r="O158" s="279">
        <v>0</v>
      </c>
      <c r="P158" s="279">
        <v>0</v>
      </c>
      <c r="Q158" s="278">
        <f t="shared" ref="Q158:Q161" si="96">O158+P158</f>
        <v>0</v>
      </c>
      <c r="R158" s="219" t="e">
        <f t="shared" ref="R158:R161" si="97">Q158/$Q$162</f>
        <v>#DIV/0!</v>
      </c>
      <c r="S158" s="440"/>
      <c r="T158" s="421"/>
      <c r="U158" s="279">
        <v>0</v>
      </c>
      <c r="V158" s="279">
        <v>0</v>
      </c>
      <c r="W158" s="149">
        <f t="shared" ref="W158:W159" si="98">IFERROR(((V158/U158)*1),0)</f>
        <v>0</v>
      </c>
      <c r="X158" s="424"/>
    </row>
    <row r="159" spans="1:24" ht="15.75" hidden="1" thickBot="1" x14ac:dyDescent="0.3">
      <c r="A159" s="443"/>
      <c r="B159" s="444"/>
      <c r="C159" s="445"/>
      <c r="D159" s="445"/>
      <c r="E159" s="147" t="s">
        <v>285</v>
      </c>
      <c r="F159" s="237">
        <v>0</v>
      </c>
      <c r="G159" s="237">
        <v>0</v>
      </c>
      <c r="H159" s="148">
        <f t="shared" si="92"/>
        <v>0</v>
      </c>
      <c r="I159" s="219" t="e">
        <f t="shared" si="93"/>
        <v>#DIV/0!</v>
      </c>
      <c r="J159" s="279">
        <v>0</v>
      </c>
      <c r="K159" s="279">
        <v>0</v>
      </c>
      <c r="L159" s="278">
        <f t="shared" si="94"/>
        <v>0</v>
      </c>
      <c r="M159" s="219" t="e">
        <f t="shared" si="95"/>
        <v>#DIV/0!</v>
      </c>
      <c r="N159" s="446"/>
      <c r="O159" s="279">
        <v>0</v>
      </c>
      <c r="P159" s="279">
        <v>0</v>
      </c>
      <c r="Q159" s="278">
        <f t="shared" si="96"/>
        <v>0</v>
      </c>
      <c r="R159" s="219" t="e">
        <f t="shared" si="97"/>
        <v>#DIV/0!</v>
      </c>
      <c r="S159" s="440"/>
      <c r="T159" s="421"/>
      <c r="U159" s="279">
        <v>0</v>
      </c>
      <c r="V159" s="279">
        <v>0</v>
      </c>
      <c r="W159" s="149">
        <f t="shared" si="98"/>
        <v>0</v>
      </c>
      <c r="X159" s="424"/>
    </row>
    <row r="160" spans="1:24" ht="15.75" hidden="1" thickBot="1" x14ac:dyDescent="0.3">
      <c r="A160" s="443"/>
      <c r="B160" s="444"/>
      <c r="C160" s="445"/>
      <c r="D160" s="445"/>
      <c r="E160" s="147" t="s">
        <v>286</v>
      </c>
      <c r="F160" s="237">
        <v>0</v>
      </c>
      <c r="G160" s="237">
        <v>0</v>
      </c>
      <c r="H160" s="148">
        <f t="shared" si="92"/>
        <v>0</v>
      </c>
      <c r="I160" s="219" t="e">
        <f t="shared" si="93"/>
        <v>#DIV/0!</v>
      </c>
      <c r="J160" s="279">
        <v>0</v>
      </c>
      <c r="K160" s="279">
        <v>0</v>
      </c>
      <c r="L160" s="278">
        <f t="shared" si="94"/>
        <v>0</v>
      </c>
      <c r="M160" s="219" t="e">
        <f t="shared" si="95"/>
        <v>#DIV/0!</v>
      </c>
      <c r="N160" s="446"/>
      <c r="O160" s="279">
        <v>0</v>
      </c>
      <c r="P160" s="279">
        <v>0</v>
      </c>
      <c r="Q160" s="278">
        <f t="shared" si="96"/>
        <v>0</v>
      </c>
      <c r="R160" s="219" t="e">
        <f t="shared" si="97"/>
        <v>#DIV/0!</v>
      </c>
      <c r="S160" s="440"/>
      <c r="T160" s="421"/>
      <c r="U160" s="279">
        <v>0</v>
      </c>
      <c r="V160" s="279">
        <v>0</v>
      </c>
      <c r="W160" s="149">
        <f>IFERROR(((V160/U160)*1),0)</f>
        <v>0</v>
      </c>
      <c r="X160" s="424"/>
    </row>
    <row r="161" spans="1:24" ht="15.75" hidden="1" thickBot="1" x14ac:dyDescent="0.3">
      <c r="A161" s="443"/>
      <c r="B161" s="444"/>
      <c r="C161" s="445"/>
      <c r="D161" s="445"/>
      <c r="E161" s="147" t="s">
        <v>287</v>
      </c>
      <c r="F161" s="237">
        <v>0</v>
      </c>
      <c r="G161" s="237">
        <v>0</v>
      </c>
      <c r="H161" s="148">
        <f t="shared" si="92"/>
        <v>0</v>
      </c>
      <c r="I161" s="219" t="e">
        <f t="shared" si="93"/>
        <v>#DIV/0!</v>
      </c>
      <c r="J161" s="279">
        <v>0</v>
      </c>
      <c r="K161" s="279">
        <v>0</v>
      </c>
      <c r="L161" s="278">
        <f t="shared" si="94"/>
        <v>0</v>
      </c>
      <c r="M161" s="219" t="e">
        <f t="shared" si="95"/>
        <v>#DIV/0!</v>
      </c>
      <c r="N161" s="446"/>
      <c r="O161" s="279">
        <v>0</v>
      </c>
      <c r="P161" s="279">
        <v>0</v>
      </c>
      <c r="Q161" s="278">
        <f t="shared" si="96"/>
        <v>0</v>
      </c>
      <c r="R161" s="219" t="e">
        <f t="shared" si="97"/>
        <v>#DIV/0!</v>
      </c>
      <c r="S161" s="440"/>
      <c r="T161" s="421"/>
      <c r="U161" s="279">
        <v>0</v>
      </c>
      <c r="V161" s="279">
        <v>0</v>
      </c>
      <c r="W161" s="149">
        <f>IFERROR(((V161/U161)*1),0)</f>
        <v>0</v>
      </c>
      <c r="X161" s="442"/>
    </row>
    <row r="162" spans="1:24" ht="15.75" hidden="1" thickBot="1" x14ac:dyDescent="0.3">
      <c r="A162" s="431" t="s">
        <v>288</v>
      </c>
      <c r="B162" s="432"/>
      <c r="C162" s="433"/>
      <c r="D162" s="275"/>
      <c r="E162" s="150"/>
      <c r="F162" s="239">
        <f>SUM(F157:F161)</f>
        <v>0</v>
      </c>
      <c r="G162" s="239">
        <f t="shared" ref="G162:H162" si="99">SUM(G157:G161)</f>
        <v>0</v>
      </c>
      <c r="H162" s="151">
        <f t="shared" si="99"/>
        <v>0</v>
      </c>
      <c r="I162" s="220">
        <v>1</v>
      </c>
      <c r="J162" s="206">
        <f t="shared" ref="J162:L162" si="100">SUM(J157:J161)</f>
        <v>0</v>
      </c>
      <c r="K162" s="206">
        <f t="shared" si="100"/>
        <v>0</v>
      </c>
      <c r="L162" s="206">
        <f t="shared" si="100"/>
        <v>0</v>
      </c>
      <c r="M162" s="220">
        <v>1</v>
      </c>
      <c r="N162" s="206">
        <f>N157</f>
        <v>0</v>
      </c>
      <c r="O162" s="206">
        <f t="shared" ref="O162:Q162" si="101">SUM(O157:O161)</f>
        <v>0</v>
      </c>
      <c r="P162" s="206">
        <f t="shared" si="101"/>
        <v>0</v>
      </c>
      <c r="Q162" s="206">
        <f t="shared" si="101"/>
        <v>0</v>
      </c>
      <c r="R162" s="220">
        <v>1</v>
      </c>
      <c r="S162" s="206">
        <f>S157</f>
        <v>0</v>
      </c>
      <c r="T162" s="216">
        <f>T157</f>
        <v>0</v>
      </c>
      <c r="U162" s="210">
        <f>SUM(U157:U161)</f>
        <v>0</v>
      </c>
      <c r="V162" s="211">
        <f>SUM(V157:V161)</f>
        <v>0</v>
      </c>
      <c r="W162" s="152">
        <f>IFERROR(((V162/U162)*1),0)</f>
        <v>0</v>
      </c>
      <c r="X162" s="303">
        <f>IFERROR(((1-(1-T162)*W162)*1),0)</f>
        <v>1</v>
      </c>
    </row>
    <row r="163" spans="1:24" ht="15.75" hidden="1" thickBot="1" x14ac:dyDescent="0.3">
      <c r="A163" s="443">
        <f>A157+1</f>
        <v>27</v>
      </c>
      <c r="B163" s="444"/>
      <c r="C163" s="445"/>
      <c r="D163" s="445"/>
      <c r="E163" s="147" t="s">
        <v>283</v>
      </c>
      <c r="F163" s="237">
        <v>0</v>
      </c>
      <c r="G163" s="237">
        <v>0</v>
      </c>
      <c r="H163" s="148">
        <f>F163+G163</f>
        <v>0</v>
      </c>
      <c r="I163" s="219" t="e">
        <f>H163/$H$168</f>
        <v>#DIV/0!</v>
      </c>
      <c r="J163" s="279">
        <v>0</v>
      </c>
      <c r="K163" s="279">
        <v>0</v>
      </c>
      <c r="L163" s="278">
        <f>J163+K163</f>
        <v>0</v>
      </c>
      <c r="M163" s="219" t="e">
        <f>L163/$L$168</f>
        <v>#DIV/0!</v>
      </c>
      <c r="N163" s="446">
        <v>0</v>
      </c>
      <c r="O163" s="279">
        <v>0</v>
      </c>
      <c r="P163" s="279">
        <v>0</v>
      </c>
      <c r="Q163" s="278">
        <f>O163+P163</f>
        <v>0</v>
      </c>
      <c r="R163" s="219" t="e">
        <f>Q163/$Q$168</f>
        <v>#DIV/0!</v>
      </c>
      <c r="S163" s="440">
        <f>N168-Q168</f>
        <v>0</v>
      </c>
      <c r="T163" s="421">
        <f>IFERROR((S163/N168),0)</f>
        <v>0</v>
      </c>
      <c r="U163" s="279">
        <v>0</v>
      </c>
      <c r="V163" s="279">
        <v>0</v>
      </c>
      <c r="W163" s="149">
        <f>IFERROR(((V163/U163)*1),0)</f>
        <v>0</v>
      </c>
      <c r="X163" s="422"/>
    </row>
    <row r="164" spans="1:24" ht="15.75" hidden="1" thickBot="1" x14ac:dyDescent="0.3">
      <c r="A164" s="443"/>
      <c r="B164" s="444"/>
      <c r="C164" s="445"/>
      <c r="D164" s="445"/>
      <c r="E164" s="147" t="s">
        <v>284</v>
      </c>
      <c r="F164" s="237">
        <v>0</v>
      </c>
      <c r="G164" s="237">
        <v>0</v>
      </c>
      <c r="H164" s="148">
        <f t="shared" ref="H164:H167" si="102">F164+G164</f>
        <v>0</v>
      </c>
      <c r="I164" s="219" t="e">
        <f t="shared" ref="I164:I167" si="103">H164/$H$168</f>
        <v>#DIV/0!</v>
      </c>
      <c r="J164" s="279">
        <v>0</v>
      </c>
      <c r="K164" s="279">
        <v>0</v>
      </c>
      <c r="L164" s="278">
        <f t="shared" ref="L164:L167" si="104">J164+K164</f>
        <v>0</v>
      </c>
      <c r="M164" s="219" t="e">
        <f t="shared" ref="M164:M167" si="105">L164/$L$168</f>
        <v>#DIV/0!</v>
      </c>
      <c r="N164" s="446"/>
      <c r="O164" s="279">
        <v>0</v>
      </c>
      <c r="P164" s="279">
        <v>0</v>
      </c>
      <c r="Q164" s="278">
        <f t="shared" ref="Q164:Q167" si="106">O164+P164</f>
        <v>0</v>
      </c>
      <c r="R164" s="219" t="e">
        <f t="shared" ref="R164:R167" si="107">Q164/$Q$168</f>
        <v>#DIV/0!</v>
      </c>
      <c r="S164" s="440"/>
      <c r="T164" s="421"/>
      <c r="U164" s="279">
        <v>0</v>
      </c>
      <c r="V164" s="279">
        <v>0</v>
      </c>
      <c r="W164" s="149">
        <f t="shared" ref="W164:W165" si="108">IFERROR(((V164/U164)*1),0)</f>
        <v>0</v>
      </c>
      <c r="X164" s="424"/>
    </row>
    <row r="165" spans="1:24" ht="15.75" hidden="1" thickBot="1" x14ac:dyDescent="0.3">
      <c r="A165" s="443"/>
      <c r="B165" s="444"/>
      <c r="C165" s="445"/>
      <c r="D165" s="445"/>
      <c r="E165" s="147" t="s">
        <v>285</v>
      </c>
      <c r="F165" s="237">
        <v>0</v>
      </c>
      <c r="G165" s="237">
        <v>0</v>
      </c>
      <c r="H165" s="148">
        <f t="shared" si="102"/>
        <v>0</v>
      </c>
      <c r="I165" s="219" t="e">
        <f t="shared" si="103"/>
        <v>#DIV/0!</v>
      </c>
      <c r="J165" s="279">
        <v>0</v>
      </c>
      <c r="K165" s="279">
        <v>0</v>
      </c>
      <c r="L165" s="278">
        <f t="shared" si="104"/>
        <v>0</v>
      </c>
      <c r="M165" s="219" t="e">
        <f t="shared" si="105"/>
        <v>#DIV/0!</v>
      </c>
      <c r="N165" s="446"/>
      <c r="O165" s="279">
        <v>0</v>
      </c>
      <c r="P165" s="279">
        <v>0</v>
      </c>
      <c r="Q165" s="278">
        <f t="shared" si="106"/>
        <v>0</v>
      </c>
      <c r="R165" s="219" t="e">
        <f t="shared" si="107"/>
        <v>#DIV/0!</v>
      </c>
      <c r="S165" s="440"/>
      <c r="T165" s="421"/>
      <c r="U165" s="279">
        <v>0</v>
      </c>
      <c r="V165" s="279">
        <v>0</v>
      </c>
      <c r="W165" s="149">
        <f t="shared" si="108"/>
        <v>0</v>
      </c>
      <c r="X165" s="424"/>
    </row>
    <row r="166" spans="1:24" ht="15.75" hidden="1" thickBot="1" x14ac:dyDescent="0.3">
      <c r="A166" s="443"/>
      <c r="B166" s="444"/>
      <c r="C166" s="445"/>
      <c r="D166" s="445"/>
      <c r="E166" s="147" t="s">
        <v>286</v>
      </c>
      <c r="F166" s="237">
        <v>0</v>
      </c>
      <c r="G166" s="237">
        <v>0</v>
      </c>
      <c r="H166" s="148">
        <f t="shared" si="102"/>
        <v>0</v>
      </c>
      <c r="I166" s="219" t="e">
        <f t="shared" si="103"/>
        <v>#DIV/0!</v>
      </c>
      <c r="J166" s="279">
        <v>0</v>
      </c>
      <c r="K166" s="279">
        <v>0</v>
      </c>
      <c r="L166" s="278">
        <f t="shared" si="104"/>
        <v>0</v>
      </c>
      <c r="M166" s="219" t="e">
        <f t="shared" si="105"/>
        <v>#DIV/0!</v>
      </c>
      <c r="N166" s="446"/>
      <c r="O166" s="279">
        <v>0</v>
      </c>
      <c r="P166" s="279">
        <v>0</v>
      </c>
      <c r="Q166" s="278">
        <f t="shared" si="106"/>
        <v>0</v>
      </c>
      <c r="R166" s="219" t="e">
        <f t="shared" si="107"/>
        <v>#DIV/0!</v>
      </c>
      <c r="S166" s="440"/>
      <c r="T166" s="421"/>
      <c r="U166" s="279">
        <v>0</v>
      </c>
      <c r="V166" s="279">
        <v>0</v>
      </c>
      <c r="W166" s="149">
        <f>IFERROR(((V166/U166)*1),0)</f>
        <v>0</v>
      </c>
      <c r="X166" s="424"/>
    </row>
    <row r="167" spans="1:24" ht="15.75" hidden="1" thickBot="1" x14ac:dyDescent="0.3">
      <c r="A167" s="443"/>
      <c r="B167" s="444"/>
      <c r="C167" s="445"/>
      <c r="D167" s="445"/>
      <c r="E167" s="147" t="s">
        <v>287</v>
      </c>
      <c r="F167" s="237">
        <v>0</v>
      </c>
      <c r="G167" s="237">
        <v>0</v>
      </c>
      <c r="H167" s="148">
        <f t="shared" si="102"/>
        <v>0</v>
      </c>
      <c r="I167" s="219" t="e">
        <f t="shared" si="103"/>
        <v>#DIV/0!</v>
      </c>
      <c r="J167" s="279">
        <v>0</v>
      </c>
      <c r="K167" s="279">
        <v>0</v>
      </c>
      <c r="L167" s="278">
        <f t="shared" si="104"/>
        <v>0</v>
      </c>
      <c r="M167" s="219" t="e">
        <f t="shared" si="105"/>
        <v>#DIV/0!</v>
      </c>
      <c r="N167" s="446"/>
      <c r="O167" s="279">
        <v>0</v>
      </c>
      <c r="P167" s="279">
        <v>0</v>
      </c>
      <c r="Q167" s="278">
        <f t="shared" si="106"/>
        <v>0</v>
      </c>
      <c r="R167" s="219" t="e">
        <f t="shared" si="107"/>
        <v>#DIV/0!</v>
      </c>
      <c r="S167" s="440"/>
      <c r="T167" s="421"/>
      <c r="U167" s="279">
        <v>0</v>
      </c>
      <c r="V167" s="279">
        <v>0</v>
      </c>
      <c r="W167" s="149">
        <f>IFERROR(((V167/U167)*1),0)</f>
        <v>0</v>
      </c>
      <c r="X167" s="442"/>
    </row>
    <row r="168" spans="1:24" ht="15.75" hidden="1" thickBot="1" x14ac:dyDescent="0.3">
      <c r="A168" s="431" t="s">
        <v>288</v>
      </c>
      <c r="B168" s="432"/>
      <c r="C168" s="433"/>
      <c r="D168" s="275"/>
      <c r="E168" s="150"/>
      <c r="F168" s="239">
        <f>SUM(F163:F167)</f>
        <v>0</v>
      </c>
      <c r="G168" s="239">
        <f t="shared" ref="G168:H168" si="109">SUM(G163:G167)</f>
        <v>0</v>
      </c>
      <c r="H168" s="151">
        <f t="shared" si="109"/>
        <v>0</v>
      </c>
      <c r="I168" s="220">
        <v>1</v>
      </c>
      <c r="J168" s="206">
        <f t="shared" ref="J168:L168" si="110">SUM(J163:J167)</f>
        <v>0</v>
      </c>
      <c r="K168" s="206">
        <f t="shared" si="110"/>
        <v>0</v>
      </c>
      <c r="L168" s="206">
        <f t="shared" si="110"/>
        <v>0</v>
      </c>
      <c r="M168" s="220">
        <v>1</v>
      </c>
      <c r="N168" s="206">
        <f>N163</f>
        <v>0</v>
      </c>
      <c r="O168" s="206">
        <f t="shared" ref="O168:Q168" si="111">SUM(O163:O167)</f>
        <v>0</v>
      </c>
      <c r="P168" s="206">
        <f t="shared" si="111"/>
        <v>0</v>
      </c>
      <c r="Q168" s="206">
        <f t="shared" si="111"/>
        <v>0</v>
      </c>
      <c r="R168" s="220">
        <v>1</v>
      </c>
      <c r="S168" s="206">
        <f>S163</f>
        <v>0</v>
      </c>
      <c r="T168" s="216">
        <f>T163</f>
        <v>0</v>
      </c>
      <c r="U168" s="210">
        <f>SUM(U163:U167)</f>
        <v>0</v>
      </c>
      <c r="V168" s="211">
        <f>SUM(V163:V167)</f>
        <v>0</v>
      </c>
      <c r="W168" s="152">
        <f>IFERROR(((V168/U168)*1),0)</f>
        <v>0</v>
      </c>
      <c r="X168" s="303">
        <f>IFERROR(((1-(1-T168)*W168)*1),0)</f>
        <v>1</v>
      </c>
    </row>
    <row r="169" spans="1:24" ht="15.75" hidden="1" thickBot="1" x14ac:dyDescent="0.3">
      <c r="A169" s="443">
        <f>A163+1</f>
        <v>28</v>
      </c>
      <c r="B169" s="444"/>
      <c r="C169" s="445"/>
      <c r="D169" s="445"/>
      <c r="E169" s="147" t="s">
        <v>283</v>
      </c>
      <c r="F169" s="237">
        <v>0</v>
      </c>
      <c r="G169" s="237">
        <v>0</v>
      </c>
      <c r="H169" s="148">
        <f>F169+G169</f>
        <v>0</v>
      </c>
      <c r="I169" s="219" t="e">
        <f>H169/$H$174</f>
        <v>#DIV/0!</v>
      </c>
      <c r="J169" s="279">
        <v>0</v>
      </c>
      <c r="K169" s="279">
        <v>0</v>
      </c>
      <c r="L169" s="278">
        <f>J169+K169</f>
        <v>0</v>
      </c>
      <c r="M169" s="219" t="e">
        <f>L169/$L$174</f>
        <v>#DIV/0!</v>
      </c>
      <c r="N169" s="446">
        <v>0</v>
      </c>
      <c r="O169" s="279">
        <v>0</v>
      </c>
      <c r="P169" s="279">
        <v>0</v>
      </c>
      <c r="Q169" s="278">
        <f>O169+P169</f>
        <v>0</v>
      </c>
      <c r="R169" s="219" t="e">
        <f>Q169/$Q$174</f>
        <v>#DIV/0!</v>
      </c>
      <c r="S169" s="440">
        <f>N174-Q174</f>
        <v>0</v>
      </c>
      <c r="T169" s="421">
        <f>IFERROR((S169/N174),0)</f>
        <v>0</v>
      </c>
      <c r="U169" s="279">
        <v>0</v>
      </c>
      <c r="V169" s="279">
        <v>0</v>
      </c>
      <c r="W169" s="149">
        <f>IFERROR(((V169/U169)*1),0)</f>
        <v>0</v>
      </c>
      <c r="X169" s="422"/>
    </row>
    <row r="170" spans="1:24" ht="15.75" hidden="1" thickBot="1" x14ac:dyDescent="0.3">
      <c r="A170" s="443"/>
      <c r="B170" s="444"/>
      <c r="C170" s="445"/>
      <c r="D170" s="445"/>
      <c r="E170" s="147" t="s">
        <v>284</v>
      </c>
      <c r="F170" s="237">
        <v>0</v>
      </c>
      <c r="G170" s="237">
        <v>0</v>
      </c>
      <c r="H170" s="148">
        <f t="shared" ref="H170:H173" si="112">F170+G170</f>
        <v>0</v>
      </c>
      <c r="I170" s="219" t="e">
        <f t="shared" ref="I170:I173" si="113">H170/$H$174</f>
        <v>#DIV/0!</v>
      </c>
      <c r="J170" s="279">
        <v>0</v>
      </c>
      <c r="K170" s="279">
        <v>0</v>
      </c>
      <c r="L170" s="278">
        <f t="shared" ref="L170:L173" si="114">J170+K170</f>
        <v>0</v>
      </c>
      <c r="M170" s="219" t="e">
        <f t="shared" ref="M170:M173" si="115">L170/$L$174</f>
        <v>#DIV/0!</v>
      </c>
      <c r="N170" s="446"/>
      <c r="O170" s="279">
        <v>0</v>
      </c>
      <c r="P170" s="279">
        <v>0</v>
      </c>
      <c r="Q170" s="278">
        <f t="shared" ref="Q170:Q173" si="116">O170+P170</f>
        <v>0</v>
      </c>
      <c r="R170" s="219" t="e">
        <f t="shared" ref="R170:R173" si="117">Q170/$Q$174</f>
        <v>#DIV/0!</v>
      </c>
      <c r="S170" s="440"/>
      <c r="T170" s="421"/>
      <c r="U170" s="279">
        <v>0</v>
      </c>
      <c r="V170" s="279">
        <v>0</v>
      </c>
      <c r="W170" s="149">
        <f t="shared" ref="W170:W171" si="118">IFERROR(((V170/U170)*1),0)</f>
        <v>0</v>
      </c>
      <c r="X170" s="424"/>
    </row>
    <row r="171" spans="1:24" ht="15.75" hidden="1" thickBot="1" x14ac:dyDescent="0.3">
      <c r="A171" s="443"/>
      <c r="B171" s="444"/>
      <c r="C171" s="445"/>
      <c r="D171" s="445"/>
      <c r="E171" s="147" t="s">
        <v>285</v>
      </c>
      <c r="F171" s="237">
        <v>0</v>
      </c>
      <c r="G171" s="237">
        <v>0</v>
      </c>
      <c r="H171" s="148">
        <f t="shared" si="112"/>
        <v>0</v>
      </c>
      <c r="I171" s="219" t="e">
        <f t="shared" si="113"/>
        <v>#DIV/0!</v>
      </c>
      <c r="J171" s="279">
        <v>0</v>
      </c>
      <c r="K171" s="279">
        <v>0</v>
      </c>
      <c r="L171" s="278">
        <f t="shared" si="114"/>
        <v>0</v>
      </c>
      <c r="M171" s="219" t="e">
        <f t="shared" si="115"/>
        <v>#DIV/0!</v>
      </c>
      <c r="N171" s="446"/>
      <c r="O171" s="279">
        <v>0</v>
      </c>
      <c r="P171" s="279">
        <v>0</v>
      </c>
      <c r="Q171" s="278">
        <f t="shared" si="116"/>
        <v>0</v>
      </c>
      <c r="R171" s="219" t="e">
        <f t="shared" si="117"/>
        <v>#DIV/0!</v>
      </c>
      <c r="S171" s="440"/>
      <c r="T171" s="421"/>
      <c r="U171" s="279">
        <v>0</v>
      </c>
      <c r="V171" s="279">
        <v>0</v>
      </c>
      <c r="W171" s="149">
        <f t="shared" si="118"/>
        <v>0</v>
      </c>
      <c r="X171" s="424"/>
    </row>
    <row r="172" spans="1:24" ht="15.75" hidden="1" thickBot="1" x14ac:dyDescent="0.3">
      <c r="A172" s="443"/>
      <c r="B172" s="444"/>
      <c r="C172" s="445"/>
      <c r="D172" s="445"/>
      <c r="E172" s="147" t="s">
        <v>286</v>
      </c>
      <c r="F172" s="237">
        <v>0</v>
      </c>
      <c r="G172" s="237">
        <v>0</v>
      </c>
      <c r="H172" s="148">
        <f t="shared" si="112"/>
        <v>0</v>
      </c>
      <c r="I172" s="219" t="e">
        <f t="shared" si="113"/>
        <v>#DIV/0!</v>
      </c>
      <c r="J172" s="279">
        <v>0</v>
      </c>
      <c r="K172" s="279">
        <v>0</v>
      </c>
      <c r="L172" s="278">
        <f t="shared" si="114"/>
        <v>0</v>
      </c>
      <c r="M172" s="219" t="e">
        <f t="shared" si="115"/>
        <v>#DIV/0!</v>
      </c>
      <c r="N172" s="446"/>
      <c r="O172" s="279">
        <v>0</v>
      </c>
      <c r="P172" s="279">
        <v>0</v>
      </c>
      <c r="Q172" s="278">
        <f t="shared" si="116"/>
        <v>0</v>
      </c>
      <c r="R172" s="219" t="e">
        <f t="shared" si="117"/>
        <v>#DIV/0!</v>
      </c>
      <c r="S172" s="440"/>
      <c r="T172" s="421"/>
      <c r="U172" s="279">
        <v>0</v>
      </c>
      <c r="V172" s="279">
        <v>0</v>
      </c>
      <c r="W172" s="149">
        <f>IFERROR(((V172/U172)*1),0)</f>
        <v>0</v>
      </c>
      <c r="X172" s="424"/>
    </row>
    <row r="173" spans="1:24" ht="15.75" hidden="1" thickBot="1" x14ac:dyDescent="0.3">
      <c r="A173" s="443"/>
      <c r="B173" s="444"/>
      <c r="C173" s="445"/>
      <c r="D173" s="445"/>
      <c r="E173" s="147" t="s">
        <v>287</v>
      </c>
      <c r="F173" s="237">
        <v>0</v>
      </c>
      <c r="G173" s="237">
        <v>0</v>
      </c>
      <c r="H173" s="148">
        <f t="shared" si="112"/>
        <v>0</v>
      </c>
      <c r="I173" s="219" t="e">
        <f t="shared" si="113"/>
        <v>#DIV/0!</v>
      </c>
      <c r="J173" s="279">
        <v>0</v>
      </c>
      <c r="K173" s="279">
        <v>0</v>
      </c>
      <c r="L173" s="278">
        <f t="shared" si="114"/>
        <v>0</v>
      </c>
      <c r="M173" s="219" t="e">
        <f t="shared" si="115"/>
        <v>#DIV/0!</v>
      </c>
      <c r="N173" s="446"/>
      <c r="O173" s="279">
        <v>0</v>
      </c>
      <c r="P173" s="279">
        <v>0</v>
      </c>
      <c r="Q173" s="278">
        <f t="shared" si="116"/>
        <v>0</v>
      </c>
      <c r="R173" s="219" t="e">
        <f t="shared" si="117"/>
        <v>#DIV/0!</v>
      </c>
      <c r="S173" s="440"/>
      <c r="T173" s="421"/>
      <c r="U173" s="279">
        <v>0</v>
      </c>
      <c r="V173" s="279">
        <v>0</v>
      </c>
      <c r="W173" s="149">
        <f>IFERROR(((V173/U173)*1),0)</f>
        <v>0</v>
      </c>
      <c r="X173" s="442"/>
    </row>
    <row r="174" spans="1:24" ht="15.75" hidden="1" thickBot="1" x14ac:dyDescent="0.3">
      <c r="A174" s="431" t="s">
        <v>288</v>
      </c>
      <c r="B174" s="432"/>
      <c r="C174" s="433"/>
      <c r="D174" s="275"/>
      <c r="E174" s="150"/>
      <c r="F174" s="239">
        <f>SUM(F169:F173)</f>
        <v>0</v>
      </c>
      <c r="G174" s="239">
        <f t="shared" ref="G174:H174" si="119">SUM(G169:G173)</f>
        <v>0</v>
      </c>
      <c r="H174" s="151">
        <f t="shared" si="119"/>
        <v>0</v>
      </c>
      <c r="I174" s="220">
        <v>1</v>
      </c>
      <c r="J174" s="206">
        <f t="shared" ref="J174:L174" si="120">SUM(J169:J173)</f>
        <v>0</v>
      </c>
      <c r="K174" s="206">
        <f t="shared" si="120"/>
        <v>0</v>
      </c>
      <c r="L174" s="206">
        <f t="shared" si="120"/>
        <v>0</v>
      </c>
      <c r="M174" s="220">
        <v>1</v>
      </c>
      <c r="N174" s="206">
        <f>N169</f>
        <v>0</v>
      </c>
      <c r="O174" s="206">
        <f t="shared" ref="O174:Q174" si="121">SUM(O169:O173)</f>
        <v>0</v>
      </c>
      <c r="P174" s="206">
        <f t="shared" si="121"/>
        <v>0</v>
      </c>
      <c r="Q174" s="206">
        <f t="shared" si="121"/>
        <v>0</v>
      </c>
      <c r="R174" s="220">
        <v>1</v>
      </c>
      <c r="S174" s="206">
        <f>S169</f>
        <v>0</v>
      </c>
      <c r="T174" s="216">
        <f>T169</f>
        <v>0</v>
      </c>
      <c r="U174" s="210">
        <f>SUM(U169:U173)</f>
        <v>0</v>
      </c>
      <c r="V174" s="211">
        <f>SUM(V169:V173)</f>
        <v>0</v>
      </c>
      <c r="W174" s="152">
        <f>IFERROR(((V174/U174)*1),0)</f>
        <v>0</v>
      </c>
      <c r="X174" s="303">
        <f>IFERROR(((1-(1-T174)*W174)*1),0)</f>
        <v>1</v>
      </c>
    </row>
    <row r="175" spans="1:24" ht="15.75" hidden="1" thickBot="1" x14ac:dyDescent="0.3">
      <c r="A175" s="443">
        <f>A169+1</f>
        <v>29</v>
      </c>
      <c r="B175" s="444"/>
      <c r="C175" s="445"/>
      <c r="D175" s="445"/>
      <c r="E175" s="147" t="s">
        <v>283</v>
      </c>
      <c r="F175" s="237">
        <v>0</v>
      </c>
      <c r="G175" s="237">
        <v>0</v>
      </c>
      <c r="H175" s="148">
        <f>F175+G175</f>
        <v>0</v>
      </c>
      <c r="I175" s="219" t="e">
        <f>H175/$H$180</f>
        <v>#DIV/0!</v>
      </c>
      <c r="J175" s="279">
        <v>0</v>
      </c>
      <c r="K175" s="279">
        <v>0</v>
      </c>
      <c r="L175" s="278">
        <f>J175+K175</f>
        <v>0</v>
      </c>
      <c r="M175" s="219" t="e">
        <f>L175/$L$180</f>
        <v>#DIV/0!</v>
      </c>
      <c r="N175" s="446">
        <v>0</v>
      </c>
      <c r="O175" s="279">
        <v>0</v>
      </c>
      <c r="P175" s="279">
        <v>0</v>
      </c>
      <c r="Q175" s="278">
        <f>O175+P175</f>
        <v>0</v>
      </c>
      <c r="R175" s="219" t="e">
        <f>Q175/$Q$180</f>
        <v>#DIV/0!</v>
      </c>
      <c r="S175" s="440">
        <f>N180-Q180</f>
        <v>0</v>
      </c>
      <c r="T175" s="421">
        <f>IFERROR((S175/N180),0)</f>
        <v>0</v>
      </c>
      <c r="U175" s="279">
        <v>0</v>
      </c>
      <c r="V175" s="279">
        <v>0</v>
      </c>
      <c r="W175" s="149">
        <f>IFERROR(((V175/U175)*1),0)</f>
        <v>0</v>
      </c>
      <c r="X175" s="422"/>
    </row>
    <row r="176" spans="1:24" ht="15.75" hidden="1" thickBot="1" x14ac:dyDescent="0.3">
      <c r="A176" s="443"/>
      <c r="B176" s="444"/>
      <c r="C176" s="445"/>
      <c r="D176" s="445"/>
      <c r="E176" s="147" t="s">
        <v>284</v>
      </c>
      <c r="F176" s="237">
        <v>0</v>
      </c>
      <c r="G176" s="237">
        <v>0</v>
      </c>
      <c r="H176" s="148">
        <f t="shared" ref="H176:H179" si="122">F176+G176</f>
        <v>0</v>
      </c>
      <c r="I176" s="219" t="e">
        <f t="shared" ref="I176:I179" si="123">H176/$H$180</f>
        <v>#DIV/0!</v>
      </c>
      <c r="J176" s="279">
        <v>0</v>
      </c>
      <c r="K176" s="279">
        <v>0</v>
      </c>
      <c r="L176" s="278">
        <f t="shared" ref="L176:L179" si="124">J176+K176</f>
        <v>0</v>
      </c>
      <c r="M176" s="219" t="e">
        <f t="shared" ref="M176:M179" si="125">L176/$L$180</f>
        <v>#DIV/0!</v>
      </c>
      <c r="N176" s="446"/>
      <c r="O176" s="279">
        <v>0</v>
      </c>
      <c r="P176" s="279">
        <v>0</v>
      </c>
      <c r="Q176" s="278">
        <f t="shared" ref="Q176:Q179" si="126">O176+P176</f>
        <v>0</v>
      </c>
      <c r="R176" s="219" t="e">
        <f t="shared" ref="R176:R179" si="127">Q176/$Q$180</f>
        <v>#DIV/0!</v>
      </c>
      <c r="S176" s="440"/>
      <c r="T176" s="421"/>
      <c r="U176" s="279">
        <v>0</v>
      </c>
      <c r="V176" s="279">
        <v>0</v>
      </c>
      <c r="W176" s="149">
        <f t="shared" ref="W176:W177" si="128">IFERROR(((V176/U176)*1),0)</f>
        <v>0</v>
      </c>
      <c r="X176" s="424"/>
    </row>
    <row r="177" spans="1:24" ht="15.75" hidden="1" thickBot="1" x14ac:dyDescent="0.3">
      <c r="A177" s="443"/>
      <c r="B177" s="444"/>
      <c r="C177" s="445"/>
      <c r="D177" s="445"/>
      <c r="E177" s="147" t="s">
        <v>285</v>
      </c>
      <c r="F177" s="237">
        <v>0</v>
      </c>
      <c r="G177" s="237">
        <v>0</v>
      </c>
      <c r="H177" s="148">
        <f t="shared" si="122"/>
        <v>0</v>
      </c>
      <c r="I177" s="219" t="e">
        <f t="shared" si="123"/>
        <v>#DIV/0!</v>
      </c>
      <c r="J177" s="279">
        <v>0</v>
      </c>
      <c r="K177" s="279">
        <v>0</v>
      </c>
      <c r="L177" s="278">
        <f t="shared" si="124"/>
        <v>0</v>
      </c>
      <c r="M177" s="219" t="e">
        <f t="shared" si="125"/>
        <v>#DIV/0!</v>
      </c>
      <c r="N177" s="446"/>
      <c r="O177" s="279">
        <v>0</v>
      </c>
      <c r="P177" s="279">
        <v>0</v>
      </c>
      <c r="Q177" s="278">
        <f t="shared" si="126"/>
        <v>0</v>
      </c>
      <c r="R177" s="219" t="e">
        <f t="shared" si="127"/>
        <v>#DIV/0!</v>
      </c>
      <c r="S177" s="440"/>
      <c r="T177" s="421"/>
      <c r="U177" s="279">
        <v>0</v>
      </c>
      <c r="V177" s="279">
        <v>0</v>
      </c>
      <c r="W177" s="149">
        <f t="shared" si="128"/>
        <v>0</v>
      </c>
      <c r="X177" s="424"/>
    </row>
    <row r="178" spans="1:24" ht="15.75" hidden="1" thickBot="1" x14ac:dyDescent="0.3">
      <c r="A178" s="443"/>
      <c r="B178" s="444"/>
      <c r="C178" s="445"/>
      <c r="D178" s="445"/>
      <c r="E178" s="147" t="s">
        <v>286</v>
      </c>
      <c r="F178" s="237">
        <v>0</v>
      </c>
      <c r="G178" s="237">
        <v>0</v>
      </c>
      <c r="H178" s="148">
        <f t="shared" si="122"/>
        <v>0</v>
      </c>
      <c r="I178" s="219" t="e">
        <f t="shared" si="123"/>
        <v>#DIV/0!</v>
      </c>
      <c r="J178" s="279">
        <v>0</v>
      </c>
      <c r="K178" s="279">
        <v>0</v>
      </c>
      <c r="L178" s="278">
        <f t="shared" si="124"/>
        <v>0</v>
      </c>
      <c r="M178" s="219" t="e">
        <f t="shared" si="125"/>
        <v>#DIV/0!</v>
      </c>
      <c r="N178" s="446"/>
      <c r="O178" s="279">
        <v>0</v>
      </c>
      <c r="P178" s="279">
        <v>0</v>
      </c>
      <c r="Q178" s="278">
        <f t="shared" si="126"/>
        <v>0</v>
      </c>
      <c r="R178" s="219" t="e">
        <f t="shared" si="127"/>
        <v>#DIV/0!</v>
      </c>
      <c r="S178" s="440"/>
      <c r="T178" s="421"/>
      <c r="U178" s="279">
        <v>0</v>
      </c>
      <c r="V178" s="279">
        <v>0</v>
      </c>
      <c r="W178" s="149">
        <f>IFERROR(((V178/U178)*1),0)</f>
        <v>0</v>
      </c>
      <c r="X178" s="424"/>
    </row>
    <row r="179" spans="1:24" ht="15.75" hidden="1" thickBot="1" x14ac:dyDescent="0.3">
      <c r="A179" s="443"/>
      <c r="B179" s="444"/>
      <c r="C179" s="445"/>
      <c r="D179" s="445"/>
      <c r="E179" s="147" t="s">
        <v>287</v>
      </c>
      <c r="F179" s="237">
        <v>0</v>
      </c>
      <c r="G179" s="237">
        <v>0</v>
      </c>
      <c r="H179" s="148">
        <f t="shared" si="122"/>
        <v>0</v>
      </c>
      <c r="I179" s="219" t="e">
        <f t="shared" si="123"/>
        <v>#DIV/0!</v>
      </c>
      <c r="J179" s="279">
        <v>0</v>
      </c>
      <c r="K179" s="279">
        <v>0</v>
      </c>
      <c r="L179" s="278">
        <f t="shared" si="124"/>
        <v>0</v>
      </c>
      <c r="M179" s="219" t="e">
        <f t="shared" si="125"/>
        <v>#DIV/0!</v>
      </c>
      <c r="N179" s="446"/>
      <c r="O179" s="279">
        <v>0</v>
      </c>
      <c r="P179" s="279">
        <v>0</v>
      </c>
      <c r="Q179" s="278">
        <f t="shared" si="126"/>
        <v>0</v>
      </c>
      <c r="R179" s="219" t="e">
        <f t="shared" si="127"/>
        <v>#DIV/0!</v>
      </c>
      <c r="S179" s="440"/>
      <c r="T179" s="421"/>
      <c r="U179" s="279">
        <v>0</v>
      </c>
      <c r="V179" s="279">
        <v>0</v>
      </c>
      <c r="W179" s="149">
        <f>IFERROR(((V179/U179)*1),0)</f>
        <v>0</v>
      </c>
      <c r="X179" s="442"/>
    </row>
    <row r="180" spans="1:24" ht="15.75" hidden="1" thickBot="1" x14ac:dyDescent="0.3">
      <c r="A180" s="431" t="s">
        <v>288</v>
      </c>
      <c r="B180" s="432"/>
      <c r="C180" s="433"/>
      <c r="D180" s="275"/>
      <c r="E180" s="150"/>
      <c r="F180" s="239">
        <f>SUM(F175:F179)</f>
        <v>0</v>
      </c>
      <c r="G180" s="239">
        <f t="shared" ref="G180:H180" si="129">SUM(G175:G179)</f>
        <v>0</v>
      </c>
      <c r="H180" s="151">
        <f t="shared" si="129"/>
        <v>0</v>
      </c>
      <c r="I180" s="220">
        <v>1</v>
      </c>
      <c r="J180" s="206">
        <f t="shared" ref="J180:L180" si="130">SUM(J175:J179)</f>
        <v>0</v>
      </c>
      <c r="K180" s="206">
        <f t="shared" si="130"/>
        <v>0</v>
      </c>
      <c r="L180" s="206">
        <f t="shared" si="130"/>
        <v>0</v>
      </c>
      <c r="M180" s="220">
        <v>1</v>
      </c>
      <c r="N180" s="206">
        <f>N175</f>
        <v>0</v>
      </c>
      <c r="O180" s="206">
        <f t="shared" ref="O180:Q180" si="131">SUM(O175:O179)</f>
        <v>0</v>
      </c>
      <c r="P180" s="206">
        <f t="shared" si="131"/>
        <v>0</v>
      </c>
      <c r="Q180" s="206">
        <f t="shared" si="131"/>
        <v>0</v>
      </c>
      <c r="R180" s="220">
        <v>1</v>
      </c>
      <c r="S180" s="206">
        <f>S175</f>
        <v>0</v>
      </c>
      <c r="T180" s="216">
        <f>T175</f>
        <v>0</v>
      </c>
      <c r="U180" s="210">
        <f>SUM(U175:U179)</f>
        <v>0</v>
      </c>
      <c r="V180" s="211">
        <f>SUM(V175:V179)</f>
        <v>0</v>
      </c>
      <c r="W180" s="152">
        <f>IFERROR(((V180/U180)*1),0)</f>
        <v>0</v>
      </c>
      <c r="X180" s="303">
        <f>IFERROR(((1-(1-T180)*W180)*1),0)</f>
        <v>1</v>
      </c>
    </row>
    <row r="181" spans="1:24" ht="15.75" hidden="1" thickBot="1" x14ac:dyDescent="0.3">
      <c r="A181" s="443">
        <f>A175+1</f>
        <v>30</v>
      </c>
      <c r="B181" s="444"/>
      <c r="C181" s="445"/>
      <c r="D181" s="445"/>
      <c r="E181" s="147" t="s">
        <v>283</v>
      </c>
      <c r="F181" s="237">
        <v>0</v>
      </c>
      <c r="G181" s="237">
        <v>0</v>
      </c>
      <c r="H181" s="148">
        <f>F181+G181</f>
        <v>0</v>
      </c>
      <c r="I181" s="219" t="e">
        <f>H181/$H$186</f>
        <v>#DIV/0!</v>
      </c>
      <c r="J181" s="279">
        <v>0</v>
      </c>
      <c r="K181" s="279">
        <v>0</v>
      </c>
      <c r="L181" s="278">
        <f>J181+K181</f>
        <v>0</v>
      </c>
      <c r="M181" s="219" t="e">
        <f>L181/$L$186</f>
        <v>#DIV/0!</v>
      </c>
      <c r="N181" s="446">
        <v>0</v>
      </c>
      <c r="O181" s="279">
        <v>0</v>
      </c>
      <c r="P181" s="279">
        <v>0</v>
      </c>
      <c r="Q181" s="278">
        <f>O181+P181</f>
        <v>0</v>
      </c>
      <c r="R181" s="219" t="e">
        <f>Q181/$Q$186</f>
        <v>#DIV/0!</v>
      </c>
      <c r="S181" s="440">
        <f>N186-Q186</f>
        <v>0</v>
      </c>
      <c r="T181" s="421">
        <f>IFERROR((S181/N186),0)</f>
        <v>0</v>
      </c>
      <c r="U181" s="279">
        <v>0</v>
      </c>
      <c r="V181" s="279">
        <v>0</v>
      </c>
      <c r="W181" s="149">
        <f>IFERROR(((V181/U181)*1),0)</f>
        <v>0</v>
      </c>
      <c r="X181" s="422"/>
    </row>
    <row r="182" spans="1:24" ht="15.75" hidden="1" thickBot="1" x14ac:dyDescent="0.3">
      <c r="A182" s="443"/>
      <c r="B182" s="444"/>
      <c r="C182" s="445"/>
      <c r="D182" s="445"/>
      <c r="E182" s="147" t="s">
        <v>284</v>
      </c>
      <c r="F182" s="237">
        <v>0</v>
      </c>
      <c r="G182" s="237">
        <v>0</v>
      </c>
      <c r="H182" s="148">
        <f t="shared" ref="H182:H185" si="132">F182+G182</f>
        <v>0</v>
      </c>
      <c r="I182" s="219" t="e">
        <f t="shared" ref="I182:I185" si="133">H182/$H$186</f>
        <v>#DIV/0!</v>
      </c>
      <c r="J182" s="279">
        <v>0</v>
      </c>
      <c r="K182" s="279">
        <v>0</v>
      </c>
      <c r="L182" s="278">
        <f t="shared" ref="L182:L185" si="134">J182+K182</f>
        <v>0</v>
      </c>
      <c r="M182" s="219" t="e">
        <f t="shared" ref="M182:M185" si="135">L182/$L$186</f>
        <v>#DIV/0!</v>
      </c>
      <c r="N182" s="446"/>
      <c r="O182" s="279">
        <v>0</v>
      </c>
      <c r="P182" s="279">
        <v>0</v>
      </c>
      <c r="Q182" s="278">
        <f t="shared" ref="Q182:Q185" si="136">O182+P182</f>
        <v>0</v>
      </c>
      <c r="R182" s="219" t="e">
        <f t="shared" ref="R182:R185" si="137">Q182/$Q$186</f>
        <v>#DIV/0!</v>
      </c>
      <c r="S182" s="440"/>
      <c r="T182" s="421"/>
      <c r="U182" s="279">
        <v>0</v>
      </c>
      <c r="V182" s="279">
        <v>0</v>
      </c>
      <c r="W182" s="149">
        <f t="shared" ref="W182:W183" si="138">IFERROR(((V182/U182)*1),0)</f>
        <v>0</v>
      </c>
      <c r="X182" s="424"/>
    </row>
    <row r="183" spans="1:24" ht="15.75" hidden="1" thickBot="1" x14ac:dyDescent="0.3">
      <c r="A183" s="443"/>
      <c r="B183" s="444"/>
      <c r="C183" s="445"/>
      <c r="D183" s="445"/>
      <c r="E183" s="147" t="s">
        <v>285</v>
      </c>
      <c r="F183" s="237">
        <v>0</v>
      </c>
      <c r="G183" s="237">
        <v>0</v>
      </c>
      <c r="H183" s="148">
        <f t="shared" si="132"/>
        <v>0</v>
      </c>
      <c r="I183" s="219" t="e">
        <f t="shared" si="133"/>
        <v>#DIV/0!</v>
      </c>
      <c r="J183" s="279">
        <v>0</v>
      </c>
      <c r="K183" s="279">
        <v>0</v>
      </c>
      <c r="L183" s="278">
        <f t="shared" si="134"/>
        <v>0</v>
      </c>
      <c r="M183" s="219" t="e">
        <f t="shared" si="135"/>
        <v>#DIV/0!</v>
      </c>
      <c r="N183" s="446"/>
      <c r="O183" s="279">
        <v>0</v>
      </c>
      <c r="P183" s="279">
        <v>0</v>
      </c>
      <c r="Q183" s="278">
        <f t="shared" si="136"/>
        <v>0</v>
      </c>
      <c r="R183" s="219" t="e">
        <f t="shared" si="137"/>
        <v>#DIV/0!</v>
      </c>
      <c r="S183" s="440"/>
      <c r="T183" s="421"/>
      <c r="U183" s="279">
        <v>0</v>
      </c>
      <c r="V183" s="279">
        <v>0</v>
      </c>
      <c r="W183" s="149">
        <f t="shared" si="138"/>
        <v>0</v>
      </c>
      <c r="X183" s="424"/>
    </row>
    <row r="184" spans="1:24" ht="15.75" hidden="1" thickBot="1" x14ac:dyDescent="0.3">
      <c r="A184" s="443"/>
      <c r="B184" s="444"/>
      <c r="C184" s="445"/>
      <c r="D184" s="445"/>
      <c r="E184" s="147" t="s">
        <v>286</v>
      </c>
      <c r="F184" s="237">
        <v>0</v>
      </c>
      <c r="G184" s="237">
        <v>0</v>
      </c>
      <c r="H184" s="148">
        <f t="shared" si="132"/>
        <v>0</v>
      </c>
      <c r="I184" s="219" t="e">
        <f t="shared" si="133"/>
        <v>#DIV/0!</v>
      </c>
      <c r="J184" s="279">
        <v>0</v>
      </c>
      <c r="K184" s="279">
        <v>0</v>
      </c>
      <c r="L184" s="278">
        <f t="shared" si="134"/>
        <v>0</v>
      </c>
      <c r="M184" s="219" t="e">
        <f t="shared" si="135"/>
        <v>#DIV/0!</v>
      </c>
      <c r="N184" s="446"/>
      <c r="O184" s="279">
        <v>0</v>
      </c>
      <c r="P184" s="279">
        <v>0</v>
      </c>
      <c r="Q184" s="278">
        <f t="shared" si="136"/>
        <v>0</v>
      </c>
      <c r="R184" s="219" t="e">
        <f t="shared" si="137"/>
        <v>#DIV/0!</v>
      </c>
      <c r="S184" s="440"/>
      <c r="T184" s="421"/>
      <c r="U184" s="279">
        <v>0</v>
      </c>
      <c r="V184" s="279">
        <v>0</v>
      </c>
      <c r="W184" s="149">
        <f>IFERROR(((V184/U184)*1),0)</f>
        <v>0</v>
      </c>
      <c r="X184" s="424"/>
    </row>
    <row r="185" spans="1:24" ht="15.75" hidden="1" thickBot="1" x14ac:dyDescent="0.3">
      <c r="A185" s="443"/>
      <c r="B185" s="444"/>
      <c r="C185" s="445"/>
      <c r="D185" s="445"/>
      <c r="E185" s="147" t="s">
        <v>287</v>
      </c>
      <c r="F185" s="237">
        <v>0</v>
      </c>
      <c r="G185" s="237">
        <v>0</v>
      </c>
      <c r="H185" s="148">
        <f t="shared" si="132"/>
        <v>0</v>
      </c>
      <c r="I185" s="219" t="e">
        <f t="shared" si="133"/>
        <v>#DIV/0!</v>
      </c>
      <c r="J185" s="279">
        <v>0</v>
      </c>
      <c r="K185" s="279">
        <v>0</v>
      </c>
      <c r="L185" s="278">
        <f t="shared" si="134"/>
        <v>0</v>
      </c>
      <c r="M185" s="219" t="e">
        <f t="shared" si="135"/>
        <v>#DIV/0!</v>
      </c>
      <c r="N185" s="446"/>
      <c r="O185" s="279">
        <v>0</v>
      </c>
      <c r="P185" s="279">
        <v>0</v>
      </c>
      <c r="Q185" s="278">
        <f t="shared" si="136"/>
        <v>0</v>
      </c>
      <c r="R185" s="219" t="e">
        <f t="shared" si="137"/>
        <v>#DIV/0!</v>
      </c>
      <c r="S185" s="440"/>
      <c r="T185" s="421"/>
      <c r="U185" s="279">
        <v>0</v>
      </c>
      <c r="V185" s="279">
        <v>0</v>
      </c>
      <c r="W185" s="149">
        <f>IFERROR(((V185/U185)*1),0)</f>
        <v>0</v>
      </c>
      <c r="X185" s="442"/>
    </row>
    <row r="186" spans="1:24" ht="15.75" hidden="1" thickBot="1" x14ac:dyDescent="0.3">
      <c r="A186" s="431" t="s">
        <v>288</v>
      </c>
      <c r="B186" s="432"/>
      <c r="C186" s="433"/>
      <c r="D186" s="275"/>
      <c r="E186" s="150"/>
      <c r="F186" s="239">
        <f>SUM(F181:F185)</f>
        <v>0</v>
      </c>
      <c r="G186" s="239">
        <f t="shared" ref="G186:H186" si="139">SUM(G181:G185)</f>
        <v>0</v>
      </c>
      <c r="H186" s="151">
        <f t="shared" si="139"/>
        <v>0</v>
      </c>
      <c r="I186" s="220">
        <v>1</v>
      </c>
      <c r="J186" s="206">
        <f t="shared" ref="J186:L186" si="140">SUM(J181:J185)</f>
        <v>0</v>
      </c>
      <c r="K186" s="206">
        <f t="shared" si="140"/>
        <v>0</v>
      </c>
      <c r="L186" s="206">
        <f t="shared" si="140"/>
        <v>0</v>
      </c>
      <c r="M186" s="220">
        <v>1</v>
      </c>
      <c r="N186" s="206">
        <f>N181</f>
        <v>0</v>
      </c>
      <c r="O186" s="206">
        <f t="shared" ref="O186:Q186" si="141">SUM(O181:O185)</f>
        <v>0</v>
      </c>
      <c r="P186" s="206">
        <f t="shared" si="141"/>
        <v>0</v>
      </c>
      <c r="Q186" s="206">
        <f t="shared" si="141"/>
        <v>0</v>
      </c>
      <c r="R186" s="220">
        <v>1</v>
      </c>
      <c r="S186" s="206">
        <f>S181</f>
        <v>0</v>
      </c>
      <c r="T186" s="216">
        <f>T181</f>
        <v>0</v>
      </c>
      <c r="U186" s="210">
        <f>SUM(U181:U185)</f>
        <v>0</v>
      </c>
      <c r="V186" s="211">
        <f>SUM(V181:V185)</f>
        <v>0</v>
      </c>
      <c r="W186" s="152">
        <f>IFERROR(((V186/U186)*1),0)</f>
        <v>0</v>
      </c>
      <c r="X186" s="303">
        <f>IFERROR(((1-(1-T186)*W186)*1),0)</f>
        <v>1</v>
      </c>
    </row>
    <row r="187" spans="1:24" ht="15.75" hidden="1" thickBot="1" x14ac:dyDescent="0.3">
      <c r="A187" s="443">
        <f>A181+1</f>
        <v>31</v>
      </c>
      <c r="B187" s="444"/>
      <c r="C187" s="445"/>
      <c r="D187" s="445"/>
      <c r="E187" s="147" t="s">
        <v>283</v>
      </c>
      <c r="F187" s="237">
        <v>0</v>
      </c>
      <c r="G187" s="237">
        <v>0</v>
      </c>
      <c r="H187" s="148">
        <f>F187+G187</f>
        <v>0</v>
      </c>
      <c r="I187" s="219" t="e">
        <f>H187/$H$192</f>
        <v>#DIV/0!</v>
      </c>
      <c r="J187" s="279">
        <v>0</v>
      </c>
      <c r="K187" s="279">
        <v>0</v>
      </c>
      <c r="L187" s="278">
        <f>J187+K187</f>
        <v>0</v>
      </c>
      <c r="M187" s="219" t="e">
        <f>L187/$L$192</f>
        <v>#DIV/0!</v>
      </c>
      <c r="N187" s="446">
        <v>0</v>
      </c>
      <c r="O187" s="279">
        <v>0</v>
      </c>
      <c r="P187" s="279">
        <v>0</v>
      </c>
      <c r="Q187" s="278">
        <f>O187+P187</f>
        <v>0</v>
      </c>
      <c r="R187" s="219" t="e">
        <f>Q187/$Q$192</f>
        <v>#DIV/0!</v>
      </c>
      <c r="S187" s="440">
        <f>N192-Q192</f>
        <v>0</v>
      </c>
      <c r="T187" s="421">
        <f>IFERROR((S187/N192),0)</f>
        <v>0</v>
      </c>
      <c r="U187" s="279">
        <v>0</v>
      </c>
      <c r="V187" s="279">
        <v>0</v>
      </c>
      <c r="W187" s="149">
        <f>IFERROR(((V187/U187)*1),0)</f>
        <v>0</v>
      </c>
      <c r="X187" s="422"/>
    </row>
    <row r="188" spans="1:24" ht="15.75" hidden="1" thickBot="1" x14ac:dyDescent="0.3">
      <c r="A188" s="443"/>
      <c r="B188" s="444"/>
      <c r="C188" s="445"/>
      <c r="D188" s="445"/>
      <c r="E188" s="147" t="s">
        <v>284</v>
      </c>
      <c r="F188" s="237">
        <v>0</v>
      </c>
      <c r="G188" s="237">
        <v>0</v>
      </c>
      <c r="H188" s="148">
        <f t="shared" ref="H188:H191" si="142">F188+G188</f>
        <v>0</v>
      </c>
      <c r="I188" s="219" t="e">
        <f t="shared" ref="I188:I191" si="143">H188/$H$192</f>
        <v>#DIV/0!</v>
      </c>
      <c r="J188" s="279">
        <v>0</v>
      </c>
      <c r="K188" s="279">
        <v>0</v>
      </c>
      <c r="L188" s="278">
        <f t="shared" ref="L188:L191" si="144">J188+K188</f>
        <v>0</v>
      </c>
      <c r="M188" s="219" t="e">
        <f t="shared" ref="M188:M191" si="145">L188/$L$192</f>
        <v>#DIV/0!</v>
      </c>
      <c r="N188" s="446"/>
      <c r="O188" s="279">
        <v>0</v>
      </c>
      <c r="P188" s="279">
        <v>0</v>
      </c>
      <c r="Q188" s="278">
        <f t="shared" ref="Q188:Q191" si="146">O188+P188</f>
        <v>0</v>
      </c>
      <c r="R188" s="219" t="e">
        <f t="shared" ref="R188:R191" si="147">Q188/$Q$192</f>
        <v>#DIV/0!</v>
      </c>
      <c r="S188" s="440"/>
      <c r="T188" s="421"/>
      <c r="U188" s="279">
        <v>0</v>
      </c>
      <c r="V188" s="279">
        <v>0</v>
      </c>
      <c r="W188" s="149">
        <f t="shared" ref="W188:W189" si="148">IFERROR(((V188/U188)*1),0)</f>
        <v>0</v>
      </c>
      <c r="X188" s="424"/>
    </row>
    <row r="189" spans="1:24" ht="15.75" hidden="1" thickBot="1" x14ac:dyDescent="0.3">
      <c r="A189" s="443"/>
      <c r="B189" s="444"/>
      <c r="C189" s="445"/>
      <c r="D189" s="445"/>
      <c r="E189" s="147" t="s">
        <v>285</v>
      </c>
      <c r="F189" s="237">
        <v>0</v>
      </c>
      <c r="G189" s="237">
        <v>0</v>
      </c>
      <c r="H189" s="148">
        <f t="shared" si="142"/>
        <v>0</v>
      </c>
      <c r="I189" s="219" t="e">
        <f t="shared" si="143"/>
        <v>#DIV/0!</v>
      </c>
      <c r="J189" s="279">
        <v>0</v>
      </c>
      <c r="K189" s="279">
        <v>0</v>
      </c>
      <c r="L189" s="278">
        <f t="shared" si="144"/>
        <v>0</v>
      </c>
      <c r="M189" s="219" t="e">
        <f t="shared" si="145"/>
        <v>#DIV/0!</v>
      </c>
      <c r="N189" s="446"/>
      <c r="O189" s="279">
        <v>0</v>
      </c>
      <c r="P189" s="279">
        <v>0</v>
      </c>
      <c r="Q189" s="278">
        <f t="shared" si="146"/>
        <v>0</v>
      </c>
      <c r="R189" s="219" t="e">
        <f t="shared" si="147"/>
        <v>#DIV/0!</v>
      </c>
      <c r="S189" s="440"/>
      <c r="T189" s="421"/>
      <c r="U189" s="279">
        <v>0</v>
      </c>
      <c r="V189" s="279">
        <v>0</v>
      </c>
      <c r="W189" s="149">
        <f t="shared" si="148"/>
        <v>0</v>
      </c>
      <c r="X189" s="424"/>
    </row>
    <row r="190" spans="1:24" ht="15.75" hidden="1" thickBot="1" x14ac:dyDescent="0.3">
      <c r="A190" s="443"/>
      <c r="B190" s="444"/>
      <c r="C190" s="445"/>
      <c r="D190" s="445"/>
      <c r="E190" s="147" t="s">
        <v>286</v>
      </c>
      <c r="F190" s="237">
        <v>0</v>
      </c>
      <c r="G190" s="237">
        <v>0</v>
      </c>
      <c r="H190" s="148">
        <f t="shared" si="142"/>
        <v>0</v>
      </c>
      <c r="I190" s="219" t="e">
        <f t="shared" si="143"/>
        <v>#DIV/0!</v>
      </c>
      <c r="J190" s="279">
        <v>0</v>
      </c>
      <c r="K190" s="279">
        <v>0</v>
      </c>
      <c r="L190" s="278">
        <f t="shared" si="144"/>
        <v>0</v>
      </c>
      <c r="M190" s="219" t="e">
        <f t="shared" si="145"/>
        <v>#DIV/0!</v>
      </c>
      <c r="N190" s="446"/>
      <c r="O190" s="279">
        <v>0</v>
      </c>
      <c r="P190" s="279">
        <v>0</v>
      </c>
      <c r="Q190" s="278">
        <f t="shared" si="146"/>
        <v>0</v>
      </c>
      <c r="R190" s="219" t="e">
        <f t="shared" si="147"/>
        <v>#DIV/0!</v>
      </c>
      <c r="S190" s="440"/>
      <c r="T190" s="421"/>
      <c r="U190" s="279">
        <v>0</v>
      </c>
      <c r="V190" s="279">
        <v>0</v>
      </c>
      <c r="W190" s="149">
        <f>IFERROR(((V190/U190)*1),0)</f>
        <v>0</v>
      </c>
      <c r="X190" s="424"/>
    </row>
    <row r="191" spans="1:24" ht="15.75" hidden="1" thickBot="1" x14ac:dyDescent="0.3">
      <c r="A191" s="443"/>
      <c r="B191" s="444"/>
      <c r="C191" s="445"/>
      <c r="D191" s="445"/>
      <c r="E191" s="147" t="s">
        <v>287</v>
      </c>
      <c r="F191" s="237">
        <v>0</v>
      </c>
      <c r="G191" s="237">
        <v>0</v>
      </c>
      <c r="H191" s="148">
        <f t="shared" si="142"/>
        <v>0</v>
      </c>
      <c r="I191" s="219" t="e">
        <f t="shared" si="143"/>
        <v>#DIV/0!</v>
      </c>
      <c r="J191" s="279">
        <v>0</v>
      </c>
      <c r="K191" s="279">
        <v>0</v>
      </c>
      <c r="L191" s="278">
        <f t="shared" si="144"/>
        <v>0</v>
      </c>
      <c r="M191" s="219" t="e">
        <f t="shared" si="145"/>
        <v>#DIV/0!</v>
      </c>
      <c r="N191" s="446"/>
      <c r="O191" s="279">
        <v>0</v>
      </c>
      <c r="P191" s="279">
        <v>0</v>
      </c>
      <c r="Q191" s="278">
        <f t="shared" si="146"/>
        <v>0</v>
      </c>
      <c r="R191" s="219" t="e">
        <f t="shared" si="147"/>
        <v>#DIV/0!</v>
      </c>
      <c r="S191" s="440"/>
      <c r="T191" s="421"/>
      <c r="U191" s="279">
        <v>0</v>
      </c>
      <c r="V191" s="279">
        <v>0</v>
      </c>
      <c r="W191" s="149">
        <f>IFERROR(((V191/U191)*1),0)</f>
        <v>0</v>
      </c>
      <c r="X191" s="442"/>
    </row>
    <row r="192" spans="1:24" ht="15.75" hidden="1" thickBot="1" x14ac:dyDescent="0.3">
      <c r="A192" s="431" t="s">
        <v>288</v>
      </c>
      <c r="B192" s="432"/>
      <c r="C192" s="433"/>
      <c r="D192" s="275"/>
      <c r="E192" s="150"/>
      <c r="F192" s="239">
        <f>SUM(F187:F191)</f>
        <v>0</v>
      </c>
      <c r="G192" s="239">
        <f t="shared" ref="G192:H192" si="149">SUM(G187:G191)</f>
        <v>0</v>
      </c>
      <c r="H192" s="151">
        <f t="shared" si="149"/>
        <v>0</v>
      </c>
      <c r="I192" s="220">
        <v>1</v>
      </c>
      <c r="J192" s="206">
        <f t="shared" ref="J192:L192" si="150">SUM(J187:J191)</f>
        <v>0</v>
      </c>
      <c r="K192" s="206">
        <f t="shared" si="150"/>
        <v>0</v>
      </c>
      <c r="L192" s="206">
        <f t="shared" si="150"/>
        <v>0</v>
      </c>
      <c r="M192" s="220">
        <v>1</v>
      </c>
      <c r="N192" s="206">
        <f>N187</f>
        <v>0</v>
      </c>
      <c r="O192" s="206">
        <f t="shared" ref="O192:Q192" si="151">SUM(O187:O191)</f>
        <v>0</v>
      </c>
      <c r="P192" s="206">
        <f t="shared" si="151"/>
        <v>0</v>
      </c>
      <c r="Q192" s="206">
        <f t="shared" si="151"/>
        <v>0</v>
      </c>
      <c r="R192" s="220">
        <v>1</v>
      </c>
      <c r="S192" s="206">
        <f>S187</f>
        <v>0</v>
      </c>
      <c r="T192" s="216">
        <f>T187</f>
        <v>0</v>
      </c>
      <c r="U192" s="210">
        <f>SUM(U187:U191)</f>
        <v>0</v>
      </c>
      <c r="V192" s="211">
        <f>SUM(V187:V191)</f>
        <v>0</v>
      </c>
      <c r="W192" s="152">
        <f>IFERROR(((V192/U192)*1),0)</f>
        <v>0</v>
      </c>
      <c r="X192" s="303">
        <f>IFERROR(((1-(1-T192)*W192)*1),0)</f>
        <v>1</v>
      </c>
    </row>
    <row r="193" spans="1:24" ht="15.75" hidden="1" thickBot="1" x14ac:dyDescent="0.3">
      <c r="A193" s="443">
        <f>A187+1</f>
        <v>32</v>
      </c>
      <c r="B193" s="444"/>
      <c r="C193" s="445"/>
      <c r="D193" s="445"/>
      <c r="E193" s="147" t="s">
        <v>283</v>
      </c>
      <c r="F193" s="237">
        <v>0</v>
      </c>
      <c r="G193" s="237">
        <v>0</v>
      </c>
      <c r="H193" s="148">
        <f>F193+G193</f>
        <v>0</v>
      </c>
      <c r="I193" s="219" t="e">
        <f>H193/$H$198</f>
        <v>#DIV/0!</v>
      </c>
      <c r="J193" s="279">
        <v>0</v>
      </c>
      <c r="K193" s="279">
        <v>0</v>
      </c>
      <c r="L193" s="278">
        <f>J193+K193</f>
        <v>0</v>
      </c>
      <c r="M193" s="219" t="e">
        <f>L193/$L$198</f>
        <v>#DIV/0!</v>
      </c>
      <c r="N193" s="446">
        <v>0</v>
      </c>
      <c r="O193" s="279">
        <v>0</v>
      </c>
      <c r="P193" s="279">
        <v>0</v>
      </c>
      <c r="Q193" s="278">
        <f>O193+P193</f>
        <v>0</v>
      </c>
      <c r="R193" s="219" t="e">
        <f>Q193/$Q$198</f>
        <v>#DIV/0!</v>
      </c>
      <c r="S193" s="440">
        <f>N198-Q198</f>
        <v>0</v>
      </c>
      <c r="T193" s="421">
        <f>IFERROR((S193/N198),0)</f>
        <v>0</v>
      </c>
      <c r="U193" s="279">
        <v>0</v>
      </c>
      <c r="V193" s="279">
        <v>0</v>
      </c>
      <c r="W193" s="149">
        <f>IFERROR(((V193/U193)*1),0)</f>
        <v>0</v>
      </c>
      <c r="X193" s="422"/>
    </row>
    <row r="194" spans="1:24" ht="15.75" hidden="1" thickBot="1" x14ac:dyDescent="0.3">
      <c r="A194" s="443"/>
      <c r="B194" s="444"/>
      <c r="C194" s="445"/>
      <c r="D194" s="445"/>
      <c r="E194" s="147" t="s">
        <v>284</v>
      </c>
      <c r="F194" s="237">
        <v>0</v>
      </c>
      <c r="G194" s="237">
        <v>0</v>
      </c>
      <c r="H194" s="148">
        <f t="shared" ref="H194:H197" si="152">F194+G194</f>
        <v>0</v>
      </c>
      <c r="I194" s="219" t="e">
        <f t="shared" ref="I194:I197" si="153">H194/$H$198</f>
        <v>#DIV/0!</v>
      </c>
      <c r="J194" s="279">
        <v>0</v>
      </c>
      <c r="K194" s="279">
        <v>0</v>
      </c>
      <c r="L194" s="278">
        <f t="shared" ref="L194:L197" si="154">J194+K194</f>
        <v>0</v>
      </c>
      <c r="M194" s="219" t="e">
        <f t="shared" ref="M194:M197" si="155">L194/$L$198</f>
        <v>#DIV/0!</v>
      </c>
      <c r="N194" s="446"/>
      <c r="O194" s="279">
        <v>0</v>
      </c>
      <c r="P194" s="279">
        <v>0</v>
      </c>
      <c r="Q194" s="278">
        <f t="shared" ref="Q194:Q197" si="156">O194+P194</f>
        <v>0</v>
      </c>
      <c r="R194" s="219" t="e">
        <f t="shared" ref="R194:R197" si="157">Q194/$Q$198</f>
        <v>#DIV/0!</v>
      </c>
      <c r="S194" s="440"/>
      <c r="T194" s="421"/>
      <c r="U194" s="279">
        <v>0</v>
      </c>
      <c r="V194" s="279">
        <v>0</v>
      </c>
      <c r="W194" s="149">
        <f t="shared" ref="W194:W195" si="158">IFERROR(((V194/U194)*1),0)</f>
        <v>0</v>
      </c>
      <c r="X194" s="424"/>
    </row>
    <row r="195" spans="1:24" ht="15.75" hidden="1" thickBot="1" x14ac:dyDescent="0.3">
      <c r="A195" s="443"/>
      <c r="B195" s="444"/>
      <c r="C195" s="445"/>
      <c r="D195" s="445"/>
      <c r="E195" s="147" t="s">
        <v>285</v>
      </c>
      <c r="F195" s="237">
        <v>0</v>
      </c>
      <c r="G195" s="237">
        <v>0</v>
      </c>
      <c r="H195" s="148">
        <f t="shared" si="152"/>
        <v>0</v>
      </c>
      <c r="I195" s="219" t="e">
        <f t="shared" si="153"/>
        <v>#DIV/0!</v>
      </c>
      <c r="J195" s="279">
        <v>0</v>
      </c>
      <c r="K195" s="279">
        <v>0</v>
      </c>
      <c r="L195" s="278">
        <f t="shared" si="154"/>
        <v>0</v>
      </c>
      <c r="M195" s="219" t="e">
        <f t="shared" si="155"/>
        <v>#DIV/0!</v>
      </c>
      <c r="N195" s="446"/>
      <c r="O195" s="279">
        <v>0</v>
      </c>
      <c r="P195" s="279">
        <v>0</v>
      </c>
      <c r="Q195" s="278">
        <f t="shared" si="156"/>
        <v>0</v>
      </c>
      <c r="R195" s="219" t="e">
        <f t="shared" si="157"/>
        <v>#DIV/0!</v>
      </c>
      <c r="S195" s="440"/>
      <c r="T195" s="421"/>
      <c r="U195" s="279">
        <v>0</v>
      </c>
      <c r="V195" s="279">
        <v>0</v>
      </c>
      <c r="W195" s="149">
        <f t="shared" si="158"/>
        <v>0</v>
      </c>
      <c r="X195" s="424"/>
    </row>
    <row r="196" spans="1:24" ht="15.75" hidden="1" thickBot="1" x14ac:dyDescent="0.3">
      <c r="A196" s="443"/>
      <c r="B196" s="444"/>
      <c r="C196" s="445"/>
      <c r="D196" s="445"/>
      <c r="E196" s="147" t="s">
        <v>286</v>
      </c>
      <c r="F196" s="237">
        <v>0</v>
      </c>
      <c r="G196" s="237">
        <v>0</v>
      </c>
      <c r="H196" s="148">
        <f t="shared" si="152"/>
        <v>0</v>
      </c>
      <c r="I196" s="219" t="e">
        <f t="shared" si="153"/>
        <v>#DIV/0!</v>
      </c>
      <c r="J196" s="279">
        <v>0</v>
      </c>
      <c r="K196" s="279">
        <v>0</v>
      </c>
      <c r="L196" s="278">
        <f t="shared" si="154"/>
        <v>0</v>
      </c>
      <c r="M196" s="219" t="e">
        <f t="shared" si="155"/>
        <v>#DIV/0!</v>
      </c>
      <c r="N196" s="446"/>
      <c r="O196" s="279">
        <v>0</v>
      </c>
      <c r="P196" s="279">
        <v>0</v>
      </c>
      <c r="Q196" s="278">
        <f t="shared" si="156"/>
        <v>0</v>
      </c>
      <c r="R196" s="219" t="e">
        <f t="shared" si="157"/>
        <v>#DIV/0!</v>
      </c>
      <c r="S196" s="440"/>
      <c r="T196" s="421"/>
      <c r="U196" s="279">
        <v>0</v>
      </c>
      <c r="V196" s="279">
        <v>0</v>
      </c>
      <c r="W196" s="149">
        <f>IFERROR(((V196/U196)*1),0)</f>
        <v>0</v>
      </c>
      <c r="X196" s="424"/>
    </row>
    <row r="197" spans="1:24" ht="15.75" hidden="1" thickBot="1" x14ac:dyDescent="0.3">
      <c r="A197" s="443"/>
      <c r="B197" s="444"/>
      <c r="C197" s="445"/>
      <c r="D197" s="445"/>
      <c r="E197" s="147" t="s">
        <v>287</v>
      </c>
      <c r="F197" s="237">
        <v>0</v>
      </c>
      <c r="G197" s="237">
        <v>0</v>
      </c>
      <c r="H197" s="148">
        <f t="shared" si="152"/>
        <v>0</v>
      </c>
      <c r="I197" s="219" t="e">
        <f t="shared" si="153"/>
        <v>#DIV/0!</v>
      </c>
      <c r="J197" s="279">
        <v>0</v>
      </c>
      <c r="K197" s="279">
        <v>0</v>
      </c>
      <c r="L197" s="278">
        <f t="shared" si="154"/>
        <v>0</v>
      </c>
      <c r="M197" s="219" t="e">
        <f t="shared" si="155"/>
        <v>#DIV/0!</v>
      </c>
      <c r="N197" s="446"/>
      <c r="O197" s="279">
        <v>0</v>
      </c>
      <c r="P197" s="279">
        <v>0</v>
      </c>
      <c r="Q197" s="278">
        <f t="shared" si="156"/>
        <v>0</v>
      </c>
      <c r="R197" s="219" t="e">
        <f t="shared" si="157"/>
        <v>#DIV/0!</v>
      </c>
      <c r="S197" s="440"/>
      <c r="T197" s="421"/>
      <c r="U197" s="279">
        <v>0</v>
      </c>
      <c r="V197" s="279">
        <v>0</v>
      </c>
      <c r="W197" s="149">
        <f>IFERROR(((V197/U197)*1),0)</f>
        <v>0</v>
      </c>
      <c r="X197" s="442"/>
    </row>
    <row r="198" spans="1:24" ht="15.75" hidden="1" thickBot="1" x14ac:dyDescent="0.3">
      <c r="A198" s="431" t="s">
        <v>288</v>
      </c>
      <c r="B198" s="432"/>
      <c r="C198" s="433"/>
      <c r="D198" s="275"/>
      <c r="E198" s="150"/>
      <c r="F198" s="239">
        <f>SUM(F193:F197)</f>
        <v>0</v>
      </c>
      <c r="G198" s="239">
        <f t="shared" ref="G198:H198" si="159">SUM(G193:G197)</f>
        <v>0</v>
      </c>
      <c r="H198" s="151">
        <f t="shared" si="159"/>
        <v>0</v>
      </c>
      <c r="I198" s="220">
        <v>1</v>
      </c>
      <c r="J198" s="206">
        <f t="shared" ref="J198:L198" si="160">SUM(J193:J197)</f>
        <v>0</v>
      </c>
      <c r="K198" s="206">
        <f t="shared" si="160"/>
        <v>0</v>
      </c>
      <c r="L198" s="206">
        <f t="shared" si="160"/>
        <v>0</v>
      </c>
      <c r="M198" s="220">
        <v>1</v>
      </c>
      <c r="N198" s="206">
        <f>N193</f>
        <v>0</v>
      </c>
      <c r="O198" s="206">
        <f t="shared" ref="O198:Q198" si="161">SUM(O193:O197)</f>
        <v>0</v>
      </c>
      <c r="P198" s="206">
        <f t="shared" si="161"/>
        <v>0</v>
      </c>
      <c r="Q198" s="206">
        <f t="shared" si="161"/>
        <v>0</v>
      </c>
      <c r="R198" s="220">
        <v>1</v>
      </c>
      <c r="S198" s="206">
        <f>S193</f>
        <v>0</v>
      </c>
      <c r="T198" s="216">
        <f>T193</f>
        <v>0</v>
      </c>
      <c r="U198" s="210">
        <f>SUM(U193:U197)</f>
        <v>0</v>
      </c>
      <c r="V198" s="211">
        <f>SUM(V193:V197)</f>
        <v>0</v>
      </c>
      <c r="W198" s="152">
        <f>IFERROR(((V198/U198)*1),0)</f>
        <v>0</v>
      </c>
      <c r="X198" s="303">
        <f>IFERROR(((1-(1-T198)*W198)*1),0)</f>
        <v>1</v>
      </c>
    </row>
    <row r="199" spans="1:24" ht="15.75" hidden="1" thickBot="1" x14ac:dyDescent="0.3">
      <c r="A199" s="443">
        <f>A193+1</f>
        <v>33</v>
      </c>
      <c r="B199" s="444"/>
      <c r="C199" s="445"/>
      <c r="D199" s="445"/>
      <c r="E199" s="147" t="s">
        <v>283</v>
      </c>
      <c r="F199" s="237">
        <v>0</v>
      </c>
      <c r="G199" s="237">
        <v>0</v>
      </c>
      <c r="H199" s="148">
        <f>F199+G199</f>
        <v>0</v>
      </c>
      <c r="I199" s="219" t="e">
        <f>H199/$H$204</f>
        <v>#DIV/0!</v>
      </c>
      <c r="J199" s="279">
        <v>0</v>
      </c>
      <c r="K199" s="279">
        <v>0</v>
      </c>
      <c r="L199" s="278">
        <f>J199+K199</f>
        <v>0</v>
      </c>
      <c r="M199" s="219" t="e">
        <f>L199/$L$204</f>
        <v>#DIV/0!</v>
      </c>
      <c r="N199" s="446">
        <v>0</v>
      </c>
      <c r="O199" s="279">
        <v>0</v>
      </c>
      <c r="P199" s="279">
        <v>0</v>
      </c>
      <c r="Q199" s="278">
        <f>O199+P199</f>
        <v>0</v>
      </c>
      <c r="R199" s="219" t="e">
        <f>Q199/$Q$204</f>
        <v>#DIV/0!</v>
      </c>
      <c r="S199" s="440">
        <f>N204-Q204</f>
        <v>0</v>
      </c>
      <c r="T199" s="421">
        <f>IFERROR((S199/N204),0)</f>
        <v>0</v>
      </c>
      <c r="U199" s="279">
        <v>0</v>
      </c>
      <c r="V199" s="279">
        <v>0</v>
      </c>
      <c r="W199" s="149">
        <f>IFERROR(((V199/U199)*1),0)</f>
        <v>0</v>
      </c>
      <c r="X199" s="422"/>
    </row>
    <row r="200" spans="1:24" ht="15.75" hidden="1" thickBot="1" x14ac:dyDescent="0.3">
      <c r="A200" s="443"/>
      <c r="B200" s="444"/>
      <c r="C200" s="445"/>
      <c r="D200" s="445"/>
      <c r="E200" s="147" t="s">
        <v>284</v>
      </c>
      <c r="F200" s="237">
        <v>0</v>
      </c>
      <c r="G200" s="237">
        <v>0</v>
      </c>
      <c r="H200" s="148">
        <f t="shared" ref="H200:H203" si="162">F200+G200</f>
        <v>0</v>
      </c>
      <c r="I200" s="219" t="e">
        <f t="shared" ref="I200:I203" si="163">H200/$H$204</f>
        <v>#DIV/0!</v>
      </c>
      <c r="J200" s="279">
        <v>0</v>
      </c>
      <c r="K200" s="279">
        <v>0</v>
      </c>
      <c r="L200" s="278">
        <f t="shared" ref="L200:L203" si="164">J200+K200</f>
        <v>0</v>
      </c>
      <c r="M200" s="219" t="e">
        <f t="shared" ref="M200:M203" si="165">L200/$L$204</f>
        <v>#DIV/0!</v>
      </c>
      <c r="N200" s="446"/>
      <c r="O200" s="279">
        <v>0</v>
      </c>
      <c r="P200" s="279">
        <v>0</v>
      </c>
      <c r="Q200" s="278">
        <f t="shared" ref="Q200:Q203" si="166">O200+P200</f>
        <v>0</v>
      </c>
      <c r="R200" s="219" t="e">
        <f t="shared" ref="R200:R203" si="167">Q200/$Q$204</f>
        <v>#DIV/0!</v>
      </c>
      <c r="S200" s="440"/>
      <c r="T200" s="421"/>
      <c r="U200" s="279">
        <v>0</v>
      </c>
      <c r="V200" s="279">
        <v>0</v>
      </c>
      <c r="W200" s="149">
        <f t="shared" ref="W200:W201" si="168">IFERROR(((V200/U200)*1),0)</f>
        <v>0</v>
      </c>
      <c r="X200" s="424"/>
    </row>
    <row r="201" spans="1:24" ht="15.75" hidden="1" thickBot="1" x14ac:dyDescent="0.3">
      <c r="A201" s="443"/>
      <c r="B201" s="444"/>
      <c r="C201" s="445"/>
      <c r="D201" s="445"/>
      <c r="E201" s="147" t="s">
        <v>285</v>
      </c>
      <c r="F201" s="237">
        <v>0</v>
      </c>
      <c r="G201" s="237">
        <v>0</v>
      </c>
      <c r="H201" s="148">
        <f t="shared" si="162"/>
        <v>0</v>
      </c>
      <c r="I201" s="219" t="e">
        <f t="shared" si="163"/>
        <v>#DIV/0!</v>
      </c>
      <c r="J201" s="279">
        <v>0</v>
      </c>
      <c r="K201" s="279">
        <v>0</v>
      </c>
      <c r="L201" s="278">
        <f t="shared" si="164"/>
        <v>0</v>
      </c>
      <c r="M201" s="219" t="e">
        <f t="shared" si="165"/>
        <v>#DIV/0!</v>
      </c>
      <c r="N201" s="446"/>
      <c r="O201" s="279">
        <v>0</v>
      </c>
      <c r="P201" s="279">
        <v>0</v>
      </c>
      <c r="Q201" s="278">
        <f t="shared" si="166"/>
        <v>0</v>
      </c>
      <c r="R201" s="219" t="e">
        <f t="shared" si="167"/>
        <v>#DIV/0!</v>
      </c>
      <c r="S201" s="440"/>
      <c r="T201" s="421"/>
      <c r="U201" s="279">
        <v>0</v>
      </c>
      <c r="V201" s="279">
        <v>0</v>
      </c>
      <c r="W201" s="149">
        <f t="shared" si="168"/>
        <v>0</v>
      </c>
      <c r="X201" s="424"/>
    </row>
    <row r="202" spans="1:24" ht="15.75" hidden="1" thickBot="1" x14ac:dyDescent="0.3">
      <c r="A202" s="443"/>
      <c r="B202" s="444"/>
      <c r="C202" s="445"/>
      <c r="D202" s="445"/>
      <c r="E202" s="147" t="s">
        <v>286</v>
      </c>
      <c r="F202" s="237">
        <v>0</v>
      </c>
      <c r="G202" s="237">
        <v>0</v>
      </c>
      <c r="H202" s="148">
        <f t="shared" si="162"/>
        <v>0</v>
      </c>
      <c r="I202" s="219" t="e">
        <f t="shared" si="163"/>
        <v>#DIV/0!</v>
      </c>
      <c r="J202" s="279">
        <v>0</v>
      </c>
      <c r="K202" s="279">
        <v>0</v>
      </c>
      <c r="L202" s="278">
        <f t="shared" si="164"/>
        <v>0</v>
      </c>
      <c r="M202" s="219" t="e">
        <f t="shared" si="165"/>
        <v>#DIV/0!</v>
      </c>
      <c r="N202" s="446"/>
      <c r="O202" s="279">
        <v>0</v>
      </c>
      <c r="P202" s="279">
        <v>0</v>
      </c>
      <c r="Q202" s="278">
        <f t="shared" si="166"/>
        <v>0</v>
      </c>
      <c r="R202" s="219" t="e">
        <f t="shared" si="167"/>
        <v>#DIV/0!</v>
      </c>
      <c r="S202" s="440"/>
      <c r="T202" s="421"/>
      <c r="U202" s="279">
        <v>0</v>
      </c>
      <c r="V202" s="279">
        <v>0</v>
      </c>
      <c r="W202" s="149">
        <f>IFERROR(((V202/U202)*1),0)</f>
        <v>0</v>
      </c>
      <c r="X202" s="424"/>
    </row>
    <row r="203" spans="1:24" ht="15.75" hidden="1" thickBot="1" x14ac:dyDescent="0.3">
      <c r="A203" s="443"/>
      <c r="B203" s="444"/>
      <c r="C203" s="445"/>
      <c r="D203" s="445"/>
      <c r="E203" s="147" t="s">
        <v>287</v>
      </c>
      <c r="F203" s="237">
        <v>0</v>
      </c>
      <c r="G203" s="237">
        <v>0</v>
      </c>
      <c r="H203" s="148">
        <f t="shared" si="162"/>
        <v>0</v>
      </c>
      <c r="I203" s="219" t="e">
        <f t="shared" si="163"/>
        <v>#DIV/0!</v>
      </c>
      <c r="J203" s="279">
        <v>0</v>
      </c>
      <c r="K203" s="279">
        <v>0</v>
      </c>
      <c r="L203" s="278">
        <f t="shared" si="164"/>
        <v>0</v>
      </c>
      <c r="M203" s="219" t="e">
        <f t="shared" si="165"/>
        <v>#DIV/0!</v>
      </c>
      <c r="N203" s="446"/>
      <c r="O203" s="279">
        <v>0</v>
      </c>
      <c r="P203" s="279">
        <v>0</v>
      </c>
      <c r="Q203" s="278">
        <f t="shared" si="166"/>
        <v>0</v>
      </c>
      <c r="R203" s="219" t="e">
        <f t="shared" si="167"/>
        <v>#DIV/0!</v>
      </c>
      <c r="S203" s="440"/>
      <c r="T203" s="421"/>
      <c r="U203" s="279">
        <v>0</v>
      </c>
      <c r="V203" s="279">
        <v>0</v>
      </c>
      <c r="W203" s="149">
        <f>IFERROR(((V203/U203)*1),0)</f>
        <v>0</v>
      </c>
      <c r="X203" s="442"/>
    </row>
    <row r="204" spans="1:24" ht="15.75" hidden="1" thickBot="1" x14ac:dyDescent="0.3">
      <c r="A204" s="431" t="s">
        <v>288</v>
      </c>
      <c r="B204" s="432"/>
      <c r="C204" s="433"/>
      <c r="D204" s="275"/>
      <c r="E204" s="150"/>
      <c r="F204" s="239">
        <f>SUM(F199:F203)</f>
        <v>0</v>
      </c>
      <c r="G204" s="239">
        <f t="shared" ref="G204:H204" si="169">SUM(G199:G203)</f>
        <v>0</v>
      </c>
      <c r="H204" s="151">
        <f t="shared" si="169"/>
        <v>0</v>
      </c>
      <c r="I204" s="220">
        <v>1</v>
      </c>
      <c r="J204" s="206">
        <f t="shared" ref="J204:L204" si="170">SUM(J199:J203)</f>
        <v>0</v>
      </c>
      <c r="K204" s="206">
        <f t="shared" si="170"/>
        <v>0</v>
      </c>
      <c r="L204" s="206">
        <f t="shared" si="170"/>
        <v>0</v>
      </c>
      <c r="M204" s="220">
        <v>1</v>
      </c>
      <c r="N204" s="206">
        <f>N199</f>
        <v>0</v>
      </c>
      <c r="O204" s="206">
        <f t="shared" ref="O204:Q204" si="171">SUM(O199:O203)</f>
        <v>0</v>
      </c>
      <c r="P204" s="206">
        <f t="shared" si="171"/>
        <v>0</v>
      </c>
      <c r="Q204" s="206">
        <f t="shared" si="171"/>
        <v>0</v>
      </c>
      <c r="R204" s="220">
        <v>1</v>
      </c>
      <c r="S204" s="206">
        <f>S199</f>
        <v>0</v>
      </c>
      <c r="T204" s="216">
        <f>T199</f>
        <v>0</v>
      </c>
      <c r="U204" s="210">
        <f>SUM(U199:U203)</f>
        <v>0</v>
      </c>
      <c r="V204" s="211">
        <f>SUM(V199:V203)</f>
        <v>0</v>
      </c>
      <c r="W204" s="152">
        <f>IFERROR(((V204/U204)*1),0)</f>
        <v>0</v>
      </c>
      <c r="X204" s="303">
        <f>IFERROR(((1-(1-T204)*W204)*1),0)</f>
        <v>1</v>
      </c>
    </row>
    <row r="205" spans="1:24" ht="15.75" hidden="1" thickBot="1" x14ac:dyDescent="0.3">
      <c r="A205" s="443">
        <f>A199+1</f>
        <v>34</v>
      </c>
      <c r="B205" s="444"/>
      <c r="C205" s="445"/>
      <c r="D205" s="445"/>
      <c r="E205" s="147" t="s">
        <v>283</v>
      </c>
      <c r="F205" s="237">
        <v>0</v>
      </c>
      <c r="G205" s="237">
        <v>0</v>
      </c>
      <c r="H205" s="148">
        <f>F205+G205</f>
        <v>0</v>
      </c>
      <c r="I205" s="219" t="e">
        <f>H205/$H$210</f>
        <v>#DIV/0!</v>
      </c>
      <c r="J205" s="279">
        <v>0</v>
      </c>
      <c r="K205" s="279">
        <v>0</v>
      </c>
      <c r="L205" s="278">
        <f>J205+K205</f>
        <v>0</v>
      </c>
      <c r="M205" s="219" t="e">
        <f>L205/$L$210</f>
        <v>#DIV/0!</v>
      </c>
      <c r="N205" s="446">
        <v>0</v>
      </c>
      <c r="O205" s="279">
        <v>0</v>
      </c>
      <c r="P205" s="279">
        <v>0</v>
      </c>
      <c r="Q205" s="278">
        <f>O205+P205</f>
        <v>0</v>
      </c>
      <c r="R205" s="219" t="e">
        <f>Q205/$Q$210</f>
        <v>#DIV/0!</v>
      </c>
      <c r="S205" s="440">
        <f>N210-Q210</f>
        <v>0</v>
      </c>
      <c r="T205" s="421">
        <f>IFERROR((S205/N210),0)</f>
        <v>0</v>
      </c>
      <c r="U205" s="279">
        <v>0</v>
      </c>
      <c r="V205" s="279">
        <v>0</v>
      </c>
      <c r="W205" s="149">
        <f>IFERROR(((V205/U205)*1),0)</f>
        <v>0</v>
      </c>
      <c r="X205" s="422"/>
    </row>
    <row r="206" spans="1:24" ht="15.75" hidden="1" thickBot="1" x14ac:dyDescent="0.3">
      <c r="A206" s="443"/>
      <c r="B206" s="444"/>
      <c r="C206" s="445"/>
      <c r="D206" s="445"/>
      <c r="E206" s="147" t="s">
        <v>284</v>
      </c>
      <c r="F206" s="237">
        <v>0</v>
      </c>
      <c r="G206" s="237">
        <v>0</v>
      </c>
      <c r="H206" s="148">
        <f t="shared" ref="H206:H209" si="172">F206+G206</f>
        <v>0</v>
      </c>
      <c r="I206" s="219" t="e">
        <f t="shared" ref="I206:I209" si="173">H206/$H$210</f>
        <v>#DIV/0!</v>
      </c>
      <c r="J206" s="279">
        <v>0</v>
      </c>
      <c r="K206" s="279">
        <v>0</v>
      </c>
      <c r="L206" s="278">
        <f t="shared" ref="L206:L209" si="174">J206+K206</f>
        <v>0</v>
      </c>
      <c r="M206" s="219" t="e">
        <f t="shared" ref="M206:M209" si="175">L206/$L$210</f>
        <v>#DIV/0!</v>
      </c>
      <c r="N206" s="446"/>
      <c r="O206" s="279">
        <v>0</v>
      </c>
      <c r="P206" s="279">
        <v>0</v>
      </c>
      <c r="Q206" s="278">
        <f t="shared" ref="Q206:Q209" si="176">O206+P206</f>
        <v>0</v>
      </c>
      <c r="R206" s="219" t="e">
        <f t="shared" ref="R206:R209" si="177">Q206/$Q$210</f>
        <v>#DIV/0!</v>
      </c>
      <c r="S206" s="440"/>
      <c r="T206" s="421"/>
      <c r="U206" s="279">
        <v>0</v>
      </c>
      <c r="V206" s="279">
        <v>0</v>
      </c>
      <c r="W206" s="149">
        <f t="shared" ref="W206:W207" si="178">IFERROR(((V206/U206)*1),0)</f>
        <v>0</v>
      </c>
      <c r="X206" s="424"/>
    </row>
    <row r="207" spans="1:24" ht="15.75" hidden="1" thickBot="1" x14ac:dyDescent="0.3">
      <c r="A207" s="443"/>
      <c r="B207" s="444"/>
      <c r="C207" s="445"/>
      <c r="D207" s="445"/>
      <c r="E207" s="147" t="s">
        <v>285</v>
      </c>
      <c r="F207" s="237">
        <v>0</v>
      </c>
      <c r="G207" s="237">
        <v>0</v>
      </c>
      <c r="H207" s="148">
        <f t="shared" si="172"/>
        <v>0</v>
      </c>
      <c r="I207" s="219" t="e">
        <f t="shared" si="173"/>
        <v>#DIV/0!</v>
      </c>
      <c r="J207" s="279">
        <v>0</v>
      </c>
      <c r="K207" s="279">
        <v>0</v>
      </c>
      <c r="L207" s="278">
        <f t="shared" si="174"/>
        <v>0</v>
      </c>
      <c r="M207" s="219" t="e">
        <f t="shared" si="175"/>
        <v>#DIV/0!</v>
      </c>
      <c r="N207" s="446"/>
      <c r="O207" s="279">
        <v>0</v>
      </c>
      <c r="P207" s="279">
        <v>0</v>
      </c>
      <c r="Q207" s="278">
        <f t="shared" si="176"/>
        <v>0</v>
      </c>
      <c r="R207" s="219" t="e">
        <f t="shared" si="177"/>
        <v>#DIV/0!</v>
      </c>
      <c r="S207" s="440"/>
      <c r="T207" s="421"/>
      <c r="U207" s="279">
        <v>0</v>
      </c>
      <c r="V207" s="279">
        <v>0</v>
      </c>
      <c r="W207" s="149">
        <f t="shared" si="178"/>
        <v>0</v>
      </c>
      <c r="X207" s="424"/>
    </row>
    <row r="208" spans="1:24" ht="15.75" hidden="1" thickBot="1" x14ac:dyDescent="0.3">
      <c r="A208" s="443"/>
      <c r="B208" s="444"/>
      <c r="C208" s="445"/>
      <c r="D208" s="445"/>
      <c r="E208" s="147" t="s">
        <v>286</v>
      </c>
      <c r="F208" s="237">
        <v>0</v>
      </c>
      <c r="G208" s="237">
        <v>0</v>
      </c>
      <c r="H208" s="148">
        <f t="shared" si="172"/>
        <v>0</v>
      </c>
      <c r="I208" s="219" t="e">
        <f t="shared" si="173"/>
        <v>#DIV/0!</v>
      </c>
      <c r="J208" s="279">
        <v>0</v>
      </c>
      <c r="K208" s="279">
        <v>0</v>
      </c>
      <c r="L208" s="278">
        <f t="shared" si="174"/>
        <v>0</v>
      </c>
      <c r="M208" s="219" t="e">
        <f t="shared" si="175"/>
        <v>#DIV/0!</v>
      </c>
      <c r="N208" s="446"/>
      <c r="O208" s="279">
        <v>0</v>
      </c>
      <c r="P208" s="279">
        <v>0</v>
      </c>
      <c r="Q208" s="278">
        <f t="shared" si="176"/>
        <v>0</v>
      </c>
      <c r="R208" s="219" t="e">
        <f t="shared" si="177"/>
        <v>#DIV/0!</v>
      </c>
      <c r="S208" s="440"/>
      <c r="T208" s="421"/>
      <c r="U208" s="279">
        <v>0</v>
      </c>
      <c r="V208" s="279">
        <v>0</v>
      </c>
      <c r="W208" s="149">
        <f>IFERROR(((V208/U208)*1),0)</f>
        <v>0</v>
      </c>
      <c r="X208" s="424"/>
    </row>
    <row r="209" spans="1:24" ht="15.75" hidden="1" thickBot="1" x14ac:dyDescent="0.3">
      <c r="A209" s="443"/>
      <c r="B209" s="444"/>
      <c r="C209" s="445"/>
      <c r="D209" s="445"/>
      <c r="E209" s="147" t="s">
        <v>287</v>
      </c>
      <c r="F209" s="237">
        <v>0</v>
      </c>
      <c r="G209" s="237">
        <v>0</v>
      </c>
      <c r="H209" s="148">
        <f t="shared" si="172"/>
        <v>0</v>
      </c>
      <c r="I209" s="219" t="e">
        <f t="shared" si="173"/>
        <v>#DIV/0!</v>
      </c>
      <c r="J209" s="279">
        <v>0</v>
      </c>
      <c r="K209" s="279">
        <v>0</v>
      </c>
      <c r="L209" s="278">
        <f t="shared" si="174"/>
        <v>0</v>
      </c>
      <c r="M209" s="219" t="e">
        <f t="shared" si="175"/>
        <v>#DIV/0!</v>
      </c>
      <c r="N209" s="446"/>
      <c r="O209" s="279">
        <v>0</v>
      </c>
      <c r="P209" s="279">
        <v>0</v>
      </c>
      <c r="Q209" s="278">
        <f t="shared" si="176"/>
        <v>0</v>
      </c>
      <c r="R209" s="219" t="e">
        <f t="shared" si="177"/>
        <v>#DIV/0!</v>
      </c>
      <c r="S209" s="440"/>
      <c r="T209" s="421"/>
      <c r="U209" s="279">
        <v>0</v>
      </c>
      <c r="V209" s="279">
        <v>0</v>
      </c>
      <c r="W209" s="149">
        <f>IFERROR(((V209/U209)*1),0)</f>
        <v>0</v>
      </c>
      <c r="X209" s="442"/>
    </row>
    <row r="210" spans="1:24" ht="15.75" hidden="1" thickBot="1" x14ac:dyDescent="0.3">
      <c r="A210" s="431" t="s">
        <v>288</v>
      </c>
      <c r="B210" s="432"/>
      <c r="C210" s="433"/>
      <c r="D210" s="275"/>
      <c r="E210" s="150"/>
      <c r="F210" s="239">
        <f>SUM(F205:F209)</f>
        <v>0</v>
      </c>
      <c r="G210" s="239">
        <f t="shared" ref="G210:H210" si="179">SUM(G205:G209)</f>
        <v>0</v>
      </c>
      <c r="H210" s="151">
        <f t="shared" si="179"/>
        <v>0</v>
      </c>
      <c r="I210" s="220">
        <v>1</v>
      </c>
      <c r="J210" s="206">
        <f t="shared" ref="J210:L210" si="180">SUM(J205:J209)</f>
        <v>0</v>
      </c>
      <c r="K210" s="206">
        <f t="shared" si="180"/>
        <v>0</v>
      </c>
      <c r="L210" s="206">
        <f t="shared" si="180"/>
        <v>0</v>
      </c>
      <c r="M210" s="220">
        <v>1</v>
      </c>
      <c r="N210" s="206">
        <f>N205</f>
        <v>0</v>
      </c>
      <c r="O210" s="206">
        <f t="shared" ref="O210:Q210" si="181">SUM(O205:O209)</f>
        <v>0</v>
      </c>
      <c r="P210" s="206">
        <f t="shared" si="181"/>
        <v>0</v>
      </c>
      <c r="Q210" s="206">
        <f t="shared" si="181"/>
        <v>0</v>
      </c>
      <c r="R210" s="220">
        <v>1</v>
      </c>
      <c r="S210" s="206">
        <f>S205</f>
        <v>0</v>
      </c>
      <c r="T210" s="216">
        <f>T205</f>
        <v>0</v>
      </c>
      <c r="U210" s="210">
        <f>SUM(U205:U209)</f>
        <v>0</v>
      </c>
      <c r="V210" s="211">
        <f>SUM(V205:V209)</f>
        <v>0</v>
      </c>
      <c r="W210" s="152">
        <f>IFERROR(((V210/U210)*1),0)</f>
        <v>0</v>
      </c>
      <c r="X210" s="303">
        <f>IFERROR(((1-(1-T210)*W210)*1),0)</f>
        <v>1</v>
      </c>
    </row>
    <row r="211" spans="1:24" ht="15.75" hidden="1" thickBot="1" x14ac:dyDescent="0.3">
      <c r="A211" s="443">
        <f>A205+1</f>
        <v>35</v>
      </c>
      <c r="B211" s="444"/>
      <c r="C211" s="445"/>
      <c r="D211" s="445"/>
      <c r="E211" s="147" t="s">
        <v>283</v>
      </c>
      <c r="F211" s="237">
        <v>0</v>
      </c>
      <c r="G211" s="237">
        <v>0</v>
      </c>
      <c r="H211" s="148">
        <f>F211+G211</f>
        <v>0</v>
      </c>
      <c r="I211" s="219" t="e">
        <f>H211/$H$216</f>
        <v>#DIV/0!</v>
      </c>
      <c r="J211" s="279">
        <v>0</v>
      </c>
      <c r="K211" s="279">
        <v>0</v>
      </c>
      <c r="L211" s="278">
        <f>J211+K211</f>
        <v>0</v>
      </c>
      <c r="M211" s="219" t="e">
        <f>L211/$L$216</f>
        <v>#DIV/0!</v>
      </c>
      <c r="N211" s="446">
        <v>0</v>
      </c>
      <c r="O211" s="279">
        <v>0</v>
      </c>
      <c r="P211" s="279">
        <v>0</v>
      </c>
      <c r="Q211" s="278">
        <f>O211+P211</f>
        <v>0</v>
      </c>
      <c r="R211" s="219" t="e">
        <f>Q211/$Q$216</f>
        <v>#DIV/0!</v>
      </c>
      <c r="S211" s="440">
        <f>N216-Q216</f>
        <v>0</v>
      </c>
      <c r="T211" s="421">
        <f>IFERROR((S211/N216),0)</f>
        <v>0</v>
      </c>
      <c r="U211" s="279">
        <v>0</v>
      </c>
      <c r="V211" s="279">
        <v>0</v>
      </c>
      <c r="W211" s="149">
        <f>IFERROR(((V211/U211)*1),0)</f>
        <v>0</v>
      </c>
      <c r="X211" s="422"/>
    </row>
    <row r="212" spans="1:24" ht="15.75" hidden="1" thickBot="1" x14ac:dyDescent="0.3">
      <c r="A212" s="443"/>
      <c r="B212" s="444"/>
      <c r="C212" s="445"/>
      <c r="D212" s="445"/>
      <c r="E212" s="147" t="s">
        <v>284</v>
      </c>
      <c r="F212" s="237">
        <v>0</v>
      </c>
      <c r="G212" s="237">
        <v>0</v>
      </c>
      <c r="H212" s="148">
        <f t="shared" ref="H212:H215" si="182">F212+G212</f>
        <v>0</v>
      </c>
      <c r="I212" s="219" t="e">
        <f t="shared" ref="I212:I215" si="183">H212/$H$216</f>
        <v>#DIV/0!</v>
      </c>
      <c r="J212" s="279">
        <v>0</v>
      </c>
      <c r="K212" s="279">
        <v>0</v>
      </c>
      <c r="L212" s="278">
        <f t="shared" ref="L212:L215" si="184">J212+K212</f>
        <v>0</v>
      </c>
      <c r="M212" s="219" t="e">
        <f t="shared" ref="M212:M215" si="185">L212/$L$216</f>
        <v>#DIV/0!</v>
      </c>
      <c r="N212" s="446"/>
      <c r="O212" s="279">
        <v>0</v>
      </c>
      <c r="P212" s="279">
        <v>0</v>
      </c>
      <c r="Q212" s="278">
        <f t="shared" ref="Q212:Q215" si="186">O212+P212</f>
        <v>0</v>
      </c>
      <c r="R212" s="219" t="e">
        <f t="shared" ref="R212:R215" si="187">Q212/$Q$216</f>
        <v>#DIV/0!</v>
      </c>
      <c r="S212" s="440"/>
      <c r="T212" s="421"/>
      <c r="U212" s="279">
        <v>0</v>
      </c>
      <c r="V212" s="279">
        <v>0</v>
      </c>
      <c r="W212" s="149">
        <f t="shared" ref="W212:W213" si="188">IFERROR(((V212/U212)*1),0)</f>
        <v>0</v>
      </c>
      <c r="X212" s="424"/>
    </row>
    <row r="213" spans="1:24" ht="15.75" hidden="1" thickBot="1" x14ac:dyDescent="0.3">
      <c r="A213" s="443"/>
      <c r="B213" s="444"/>
      <c r="C213" s="445"/>
      <c r="D213" s="445"/>
      <c r="E213" s="147" t="s">
        <v>285</v>
      </c>
      <c r="F213" s="237">
        <v>0</v>
      </c>
      <c r="G213" s="237">
        <v>0</v>
      </c>
      <c r="H213" s="148">
        <f t="shared" si="182"/>
        <v>0</v>
      </c>
      <c r="I213" s="219" t="e">
        <f t="shared" si="183"/>
        <v>#DIV/0!</v>
      </c>
      <c r="J213" s="279">
        <v>0</v>
      </c>
      <c r="K213" s="279">
        <v>0</v>
      </c>
      <c r="L213" s="278">
        <f t="shared" si="184"/>
        <v>0</v>
      </c>
      <c r="M213" s="219" t="e">
        <f t="shared" si="185"/>
        <v>#DIV/0!</v>
      </c>
      <c r="N213" s="446"/>
      <c r="O213" s="279">
        <v>0</v>
      </c>
      <c r="P213" s="279">
        <v>0</v>
      </c>
      <c r="Q213" s="278">
        <f t="shared" si="186"/>
        <v>0</v>
      </c>
      <c r="R213" s="219" t="e">
        <f t="shared" si="187"/>
        <v>#DIV/0!</v>
      </c>
      <c r="S213" s="440"/>
      <c r="T213" s="421"/>
      <c r="U213" s="279">
        <v>0</v>
      </c>
      <c r="V213" s="279">
        <v>0</v>
      </c>
      <c r="W213" s="149">
        <f t="shared" si="188"/>
        <v>0</v>
      </c>
      <c r="X213" s="424"/>
    </row>
    <row r="214" spans="1:24" ht="15.75" hidden="1" thickBot="1" x14ac:dyDescent="0.3">
      <c r="A214" s="443"/>
      <c r="B214" s="444"/>
      <c r="C214" s="445"/>
      <c r="D214" s="445"/>
      <c r="E214" s="147" t="s">
        <v>286</v>
      </c>
      <c r="F214" s="237">
        <v>0</v>
      </c>
      <c r="G214" s="237">
        <v>0</v>
      </c>
      <c r="H214" s="148">
        <f t="shared" si="182"/>
        <v>0</v>
      </c>
      <c r="I214" s="219" t="e">
        <f t="shared" si="183"/>
        <v>#DIV/0!</v>
      </c>
      <c r="J214" s="279">
        <v>0</v>
      </c>
      <c r="K214" s="279">
        <v>0</v>
      </c>
      <c r="L214" s="278">
        <f t="shared" si="184"/>
        <v>0</v>
      </c>
      <c r="M214" s="219" t="e">
        <f t="shared" si="185"/>
        <v>#DIV/0!</v>
      </c>
      <c r="N214" s="446"/>
      <c r="O214" s="279">
        <v>0</v>
      </c>
      <c r="P214" s="279">
        <v>0</v>
      </c>
      <c r="Q214" s="278">
        <f t="shared" si="186"/>
        <v>0</v>
      </c>
      <c r="R214" s="219" t="e">
        <f t="shared" si="187"/>
        <v>#DIV/0!</v>
      </c>
      <c r="S214" s="440"/>
      <c r="T214" s="421"/>
      <c r="U214" s="279">
        <v>0</v>
      </c>
      <c r="V214" s="279">
        <v>0</v>
      </c>
      <c r="W214" s="149">
        <f>IFERROR(((V214/U214)*1),0)</f>
        <v>0</v>
      </c>
      <c r="X214" s="424"/>
    </row>
    <row r="215" spans="1:24" ht="15.75" hidden="1" thickBot="1" x14ac:dyDescent="0.3">
      <c r="A215" s="443"/>
      <c r="B215" s="444"/>
      <c r="C215" s="445"/>
      <c r="D215" s="445"/>
      <c r="E215" s="147" t="s">
        <v>287</v>
      </c>
      <c r="F215" s="237">
        <v>0</v>
      </c>
      <c r="G215" s="237">
        <v>0</v>
      </c>
      <c r="H215" s="148">
        <f t="shared" si="182"/>
        <v>0</v>
      </c>
      <c r="I215" s="219" t="e">
        <f t="shared" si="183"/>
        <v>#DIV/0!</v>
      </c>
      <c r="J215" s="279">
        <v>0</v>
      </c>
      <c r="K215" s="279">
        <v>0</v>
      </c>
      <c r="L215" s="278">
        <f t="shared" si="184"/>
        <v>0</v>
      </c>
      <c r="M215" s="219" t="e">
        <f t="shared" si="185"/>
        <v>#DIV/0!</v>
      </c>
      <c r="N215" s="446"/>
      <c r="O215" s="279">
        <v>0</v>
      </c>
      <c r="P215" s="279">
        <v>0</v>
      </c>
      <c r="Q215" s="278">
        <f t="shared" si="186"/>
        <v>0</v>
      </c>
      <c r="R215" s="219" t="e">
        <f t="shared" si="187"/>
        <v>#DIV/0!</v>
      </c>
      <c r="S215" s="440"/>
      <c r="T215" s="421"/>
      <c r="U215" s="279">
        <v>0</v>
      </c>
      <c r="V215" s="279">
        <v>0</v>
      </c>
      <c r="W215" s="149">
        <f>IFERROR(((V215/U215)*1),0)</f>
        <v>0</v>
      </c>
      <c r="X215" s="442"/>
    </row>
    <row r="216" spans="1:24" ht="15.75" hidden="1" thickBot="1" x14ac:dyDescent="0.3">
      <c r="A216" s="431" t="s">
        <v>288</v>
      </c>
      <c r="B216" s="432"/>
      <c r="C216" s="433"/>
      <c r="D216" s="275"/>
      <c r="E216" s="150"/>
      <c r="F216" s="239">
        <f>SUM(F211:F215)</f>
        <v>0</v>
      </c>
      <c r="G216" s="239">
        <f t="shared" ref="G216:H216" si="189">SUM(G211:G215)</f>
        <v>0</v>
      </c>
      <c r="H216" s="151">
        <f t="shared" si="189"/>
        <v>0</v>
      </c>
      <c r="I216" s="220">
        <v>1</v>
      </c>
      <c r="J216" s="206">
        <f t="shared" ref="J216:L216" si="190">SUM(J211:J215)</f>
        <v>0</v>
      </c>
      <c r="K216" s="206">
        <f t="shared" si="190"/>
        <v>0</v>
      </c>
      <c r="L216" s="206">
        <f t="shared" si="190"/>
        <v>0</v>
      </c>
      <c r="M216" s="220">
        <v>1</v>
      </c>
      <c r="N216" s="206">
        <f>N211</f>
        <v>0</v>
      </c>
      <c r="O216" s="206">
        <f t="shared" ref="O216:Q216" si="191">SUM(O211:O215)</f>
        <v>0</v>
      </c>
      <c r="P216" s="206">
        <f t="shared" si="191"/>
        <v>0</v>
      </c>
      <c r="Q216" s="206">
        <f t="shared" si="191"/>
        <v>0</v>
      </c>
      <c r="R216" s="220">
        <v>1</v>
      </c>
      <c r="S216" s="206">
        <f>S211</f>
        <v>0</v>
      </c>
      <c r="T216" s="216">
        <f>T211</f>
        <v>0</v>
      </c>
      <c r="U216" s="210">
        <f>SUM(U211:U215)</f>
        <v>0</v>
      </c>
      <c r="V216" s="211">
        <f>SUM(V211:V215)</f>
        <v>0</v>
      </c>
      <c r="W216" s="152">
        <f>IFERROR(((V216/U216)*1),0)</f>
        <v>0</v>
      </c>
      <c r="X216" s="303">
        <f>IFERROR(((1-(1-T216)*W216)*1),0)</f>
        <v>1</v>
      </c>
    </row>
    <row r="217" spans="1:24" ht="15.75" hidden="1" thickBot="1" x14ac:dyDescent="0.3">
      <c r="A217" s="443">
        <f>A211+1</f>
        <v>36</v>
      </c>
      <c r="B217" s="444"/>
      <c r="C217" s="445"/>
      <c r="D217" s="445"/>
      <c r="E217" s="147" t="s">
        <v>283</v>
      </c>
      <c r="F217" s="237">
        <v>0</v>
      </c>
      <c r="G217" s="237">
        <v>0</v>
      </c>
      <c r="H217" s="148">
        <f>F217+G217</f>
        <v>0</v>
      </c>
      <c r="I217" s="219" t="e">
        <f>H217/$H$222</f>
        <v>#DIV/0!</v>
      </c>
      <c r="J217" s="279">
        <v>0</v>
      </c>
      <c r="K217" s="279">
        <v>0</v>
      </c>
      <c r="L217" s="278">
        <f>J217+K217</f>
        <v>0</v>
      </c>
      <c r="M217" s="219" t="e">
        <f>L217/$L$222</f>
        <v>#DIV/0!</v>
      </c>
      <c r="N217" s="446">
        <v>0</v>
      </c>
      <c r="O217" s="279">
        <v>0</v>
      </c>
      <c r="P217" s="279">
        <v>0</v>
      </c>
      <c r="Q217" s="278">
        <f>O217+P217</f>
        <v>0</v>
      </c>
      <c r="R217" s="219" t="e">
        <f>Q217/$Q$222</f>
        <v>#DIV/0!</v>
      </c>
      <c r="S217" s="440">
        <f>N222-Q222</f>
        <v>0</v>
      </c>
      <c r="T217" s="421">
        <f>IFERROR((S217/N222),0)</f>
        <v>0</v>
      </c>
      <c r="U217" s="279">
        <v>0</v>
      </c>
      <c r="V217" s="279">
        <v>0</v>
      </c>
      <c r="W217" s="149">
        <f>IFERROR(((V217/U217)*1),0)</f>
        <v>0</v>
      </c>
      <c r="X217" s="422"/>
    </row>
    <row r="218" spans="1:24" ht="15.75" hidden="1" thickBot="1" x14ac:dyDescent="0.3">
      <c r="A218" s="443"/>
      <c r="B218" s="444"/>
      <c r="C218" s="445"/>
      <c r="D218" s="445"/>
      <c r="E218" s="147" t="s">
        <v>284</v>
      </c>
      <c r="F218" s="237">
        <v>0</v>
      </c>
      <c r="G218" s="237">
        <v>0</v>
      </c>
      <c r="H218" s="148">
        <f t="shared" ref="H218:H221" si="192">F218+G218</f>
        <v>0</v>
      </c>
      <c r="I218" s="219" t="e">
        <f t="shared" ref="I218:I221" si="193">H218/$H$222</f>
        <v>#DIV/0!</v>
      </c>
      <c r="J218" s="279">
        <v>0</v>
      </c>
      <c r="K218" s="279">
        <v>0</v>
      </c>
      <c r="L218" s="278">
        <f t="shared" ref="L218:L221" si="194">J218+K218</f>
        <v>0</v>
      </c>
      <c r="M218" s="219" t="e">
        <f t="shared" ref="M218:M221" si="195">L218/$L$222</f>
        <v>#DIV/0!</v>
      </c>
      <c r="N218" s="446"/>
      <c r="O218" s="279">
        <v>0</v>
      </c>
      <c r="P218" s="279">
        <v>0</v>
      </c>
      <c r="Q218" s="278">
        <f t="shared" ref="Q218:Q221" si="196">O218+P218</f>
        <v>0</v>
      </c>
      <c r="R218" s="219" t="e">
        <f t="shared" ref="R218:R221" si="197">Q218/$Q$222</f>
        <v>#DIV/0!</v>
      </c>
      <c r="S218" s="440"/>
      <c r="T218" s="421"/>
      <c r="U218" s="279">
        <v>0</v>
      </c>
      <c r="V218" s="279">
        <v>0</v>
      </c>
      <c r="W218" s="149">
        <f t="shared" ref="W218:W219" si="198">IFERROR(((V218/U218)*1),0)</f>
        <v>0</v>
      </c>
      <c r="X218" s="424"/>
    </row>
    <row r="219" spans="1:24" ht="15.75" hidden="1" thickBot="1" x14ac:dyDescent="0.3">
      <c r="A219" s="443"/>
      <c r="B219" s="444"/>
      <c r="C219" s="445"/>
      <c r="D219" s="445"/>
      <c r="E219" s="147" t="s">
        <v>285</v>
      </c>
      <c r="F219" s="237">
        <v>0</v>
      </c>
      <c r="G219" s="237">
        <v>0</v>
      </c>
      <c r="H219" s="148">
        <f t="shared" si="192"/>
        <v>0</v>
      </c>
      <c r="I219" s="219" t="e">
        <f t="shared" si="193"/>
        <v>#DIV/0!</v>
      </c>
      <c r="J219" s="279">
        <v>0</v>
      </c>
      <c r="K219" s="279">
        <v>0</v>
      </c>
      <c r="L219" s="278">
        <f t="shared" si="194"/>
        <v>0</v>
      </c>
      <c r="M219" s="219" t="e">
        <f t="shared" si="195"/>
        <v>#DIV/0!</v>
      </c>
      <c r="N219" s="446"/>
      <c r="O219" s="279">
        <v>0</v>
      </c>
      <c r="P219" s="279">
        <v>0</v>
      </c>
      <c r="Q219" s="278">
        <f t="shared" si="196"/>
        <v>0</v>
      </c>
      <c r="R219" s="219" t="e">
        <f t="shared" si="197"/>
        <v>#DIV/0!</v>
      </c>
      <c r="S219" s="440"/>
      <c r="T219" s="421"/>
      <c r="U219" s="279">
        <v>0</v>
      </c>
      <c r="V219" s="279">
        <v>0</v>
      </c>
      <c r="W219" s="149">
        <f t="shared" si="198"/>
        <v>0</v>
      </c>
      <c r="X219" s="424"/>
    </row>
    <row r="220" spans="1:24" ht="15.75" hidden="1" thickBot="1" x14ac:dyDescent="0.3">
      <c r="A220" s="443"/>
      <c r="B220" s="444"/>
      <c r="C220" s="445"/>
      <c r="D220" s="445"/>
      <c r="E220" s="147" t="s">
        <v>286</v>
      </c>
      <c r="F220" s="237">
        <v>0</v>
      </c>
      <c r="G220" s="237">
        <v>0</v>
      </c>
      <c r="H220" s="148">
        <f t="shared" si="192"/>
        <v>0</v>
      </c>
      <c r="I220" s="219" t="e">
        <f t="shared" si="193"/>
        <v>#DIV/0!</v>
      </c>
      <c r="J220" s="279">
        <v>0</v>
      </c>
      <c r="K220" s="279">
        <v>0</v>
      </c>
      <c r="L220" s="278">
        <f t="shared" si="194"/>
        <v>0</v>
      </c>
      <c r="M220" s="219" t="e">
        <f t="shared" si="195"/>
        <v>#DIV/0!</v>
      </c>
      <c r="N220" s="446"/>
      <c r="O220" s="279">
        <v>0</v>
      </c>
      <c r="P220" s="279">
        <v>0</v>
      </c>
      <c r="Q220" s="278">
        <f t="shared" si="196"/>
        <v>0</v>
      </c>
      <c r="R220" s="219" t="e">
        <f t="shared" si="197"/>
        <v>#DIV/0!</v>
      </c>
      <c r="S220" s="440"/>
      <c r="T220" s="421"/>
      <c r="U220" s="279">
        <v>0</v>
      </c>
      <c r="V220" s="279">
        <v>0</v>
      </c>
      <c r="W220" s="149">
        <f>IFERROR(((V220/U220)*1),0)</f>
        <v>0</v>
      </c>
      <c r="X220" s="424"/>
    </row>
    <row r="221" spans="1:24" ht="15.75" hidden="1" thickBot="1" x14ac:dyDescent="0.3">
      <c r="A221" s="443"/>
      <c r="B221" s="444"/>
      <c r="C221" s="445"/>
      <c r="D221" s="445"/>
      <c r="E221" s="147" t="s">
        <v>287</v>
      </c>
      <c r="F221" s="237">
        <v>0</v>
      </c>
      <c r="G221" s="237">
        <v>0</v>
      </c>
      <c r="H221" s="148">
        <f t="shared" si="192"/>
        <v>0</v>
      </c>
      <c r="I221" s="219" t="e">
        <f t="shared" si="193"/>
        <v>#DIV/0!</v>
      </c>
      <c r="J221" s="279">
        <v>0</v>
      </c>
      <c r="K221" s="279">
        <v>0</v>
      </c>
      <c r="L221" s="278">
        <f t="shared" si="194"/>
        <v>0</v>
      </c>
      <c r="M221" s="219" t="e">
        <f t="shared" si="195"/>
        <v>#DIV/0!</v>
      </c>
      <c r="N221" s="446"/>
      <c r="O221" s="279">
        <v>0</v>
      </c>
      <c r="P221" s="279">
        <v>0</v>
      </c>
      <c r="Q221" s="278">
        <f t="shared" si="196"/>
        <v>0</v>
      </c>
      <c r="R221" s="219" t="e">
        <f t="shared" si="197"/>
        <v>#DIV/0!</v>
      </c>
      <c r="S221" s="440"/>
      <c r="T221" s="421"/>
      <c r="U221" s="279">
        <v>0</v>
      </c>
      <c r="V221" s="279">
        <v>0</v>
      </c>
      <c r="W221" s="149">
        <f>IFERROR(((V221/U221)*1),0)</f>
        <v>0</v>
      </c>
      <c r="X221" s="442"/>
    </row>
    <row r="222" spans="1:24" ht="15.75" hidden="1" thickBot="1" x14ac:dyDescent="0.3">
      <c r="A222" s="431" t="s">
        <v>288</v>
      </c>
      <c r="B222" s="432"/>
      <c r="C222" s="433"/>
      <c r="D222" s="275"/>
      <c r="E222" s="150"/>
      <c r="F222" s="239">
        <f>SUM(F217:F221)</f>
        <v>0</v>
      </c>
      <c r="G222" s="239">
        <f t="shared" ref="G222:H222" si="199">SUM(G217:G221)</f>
        <v>0</v>
      </c>
      <c r="H222" s="151">
        <f t="shared" si="199"/>
        <v>0</v>
      </c>
      <c r="I222" s="220">
        <v>1</v>
      </c>
      <c r="J222" s="206">
        <f t="shared" ref="J222:L222" si="200">SUM(J217:J221)</f>
        <v>0</v>
      </c>
      <c r="K222" s="206">
        <f t="shared" si="200"/>
        <v>0</v>
      </c>
      <c r="L222" s="206">
        <f t="shared" si="200"/>
        <v>0</v>
      </c>
      <c r="M222" s="220">
        <v>1</v>
      </c>
      <c r="N222" s="206">
        <f>N217</f>
        <v>0</v>
      </c>
      <c r="O222" s="206">
        <f t="shared" ref="O222:Q222" si="201">SUM(O217:O221)</f>
        <v>0</v>
      </c>
      <c r="P222" s="206">
        <f t="shared" si="201"/>
        <v>0</v>
      </c>
      <c r="Q222" s="206">
        <f t="shared" si="201"/>
        <v>0</v>
      </c>
      <c r="R222" s="220">
        <v>1</v>
      </c>
      <c r="S222" s="206">
        <f>S217</f>
        <v>0</v>
      </c>
      <c r="T222" s="216">
        <f>T217</f>
        <v>0</v>
      </c>
      <c r="U222" s="210">
        <f>SUM(U217:U221)</f>
        <v>0</v>
      </c>
      <c r="V222" s="211">
        <f>SUM(V217:V221)</f>
        <v>0</v>
      </c>
      <c r="W222" s="152">
        <f>IFERROR(((V222/U222)*1),0)</f>
        <v>0</v>
      </c>
      <c r="X222" s="303">
        <f>IFERROR(((1-(1-T222)*W222)*1),0)</f>
        <v>1</v>
      </c>
    </row>
    <row r="223" spans="1:24" ht="15.75" hidden="1" thickBot="1" x14ac:dyDescent="0.3">
      <c r="A223" s="443">
        <f>A217+1</f>
        <v>37</v>
      </c>
      <c r="B223" s="444"/>
      <c r="C223" s="445"/>
      <c r="D223" s="445"/>
      <c r="E223" s="147" t="s">
        <v>283</v>
      </c>
      <c r="F223" s="237">
        <v>0</v>
      </c>
      <c r="G223" s="237">
        <v>0</v>
      </c>
      <c r="H223" s="148">
        <f>F223+G223</f>
        <v>0</v>
      </c>
      <c r="I223" s="219" t="e">
        <f>H223/$H$228</f>
        <v>#DIV/0!</v>
      </c>
      <c r="J223" s="279">
        <v>0</v>
      </c>
      <c r="K223" s="279">
        <v>0</v>
      </c>
      <c r="L223" s="278">
        <f>J223+K223</f>
        <v>0</v>
      </c>
      <c r="M223" s="219" t="e">
        <f>L223/$L$228</f>
        <v>#DIV/0!</v>
      </c>
      <c r="N223" s="446">
        <v>0</v>
      </c>
      <c r="O223" s="279">
        <v>0</v>
      </c>
      <c r="P223" s="279">
        <v>0</v>
      </c>
      <c r="Q223" s="278">
        <f>O223+P223</f>
        <v>0</v>
      </c>
      <c r="R223" s="219" t="e">
        <f>Q223/$Q$228</f>
        <v>#DIV/0!</v>
      </c>
      <c r="S223" s="440">
        <f>N228-Q228</f>
        <v>0</v>
      </c>
      <c r="T223" s="421">
        <f>IFERROR((S223/N228),0)</f>
        <v>0</v>
      </c>
      <c r="U223" s="279">
        <v>0</v>
      </c>
      <c r="V223" s="279">
        <v>0</v>
      </c>
      <c r="W223" s="149">
        <f>IFERROR(((V223/U223)*1),0)</f>
        <v>0</v>
      </c>
      <c r="X223" s="422"/>
    </row>
    <row r="224" spans="1:24" ht="15.75" hidden="1" thickBot="1" x14ac:dyDescent="0.3">
      <c r="A224" s="443"/>
      <c r="B224" s="444"/>
      <c r="C224" s="445"/>
      <c r="D224" s="445"/>
      <c r="E224" s="147" t="s">
        <v>284</v>
      </c>
      <c r="F224" s="237">
        <v>0</v>
      </c>
      <c r="G224" s="237">
        <v>0</v>
      </c>
      <c r="H224" s="148">
        <f t="shared" ref="H224:H227" si="202">F224+G224</f>
        <v>0</v>
      </c>
      <c r="I224" s="219" t="e">
        <f t="shared" ref="I224:I227" si="203">H224/$H$228</f>
        <v>#DIV/0!</v>
      </c>
      <c r="J224" s="279">
        <v>0</v>
      </c>
      <c r="K224" s="279">
        <v>0</v>
      </c>
      <c r="L224" s="278">
        <f t="shared" ref="L224:L227" si="204">J224+K224</f>
        <v>0</v>
      </c>
      <c r="M224" s="219" t="e">
        <f t="shared" ref="M224:M227" si="205">L224/$L$228</f>
        <v>#DIV/0!</v>
      </c>
      <c r="N224" s="446"/>
      <c r="O224" s="279">
        <v>0</v>
      </c>
      <c r="P224" s="279">
        <v>0</v>
      </c>
      <c r="Q224" s="278">
        <f t="shared" ref="Q224:Q227" si="206">O224+P224</f>
        <v>0</v>
      </c>
      <c r="R224" s="219" t="e">
        <f t="shared" ref="R224:R227" si="207">Q224/$Q$228</f>
        <v>#DIV/0!</v>
      </c>
      <c r="S224" s="440"/>
      <c r="T224" s="421"/>
      <c r="U224" s="279">
        <v>0</v>
      </c>
      <c r="V224" s="279">
        <v>0</v>
      </c>
      <c r="W224" s="149">
        <f t="shared" ref="W224:W225" si="208">IFERROR(((V224/U224)*1),0)</f>
        <v>0</v>
      </c>
      <c r="X224" s="424"/>
    </row>
    <row r="225" spans="1:24" ht="15.75" hidden="1" thickBot="1" x14ac:dyDescent="0.3">
      <c r="A225" s="443"/>
      <c r="B225" s="444"/>
      <c r="C225" s="445"/>
      <c r="D225" s="445"/>
      <c r="E225" s="147" t="s">
        <v>285</v>
      </c>
      <c r="F225" s="237">
        <v>0</v>
      </c>
      <c r="G225" s="237">
        <v>0</v>
      </c>
      <c r="H225" s="148">
        <f t="shared" si="202"/>
        <v>0</v>
      </c>
      <c r="I225" s="219" t="e">
        <f t="shared" si="203"/>
        <v>#DIV/0!</v>
      </c>
      <c r="J225" s="279">
        <v>0</v>
      </c>
      <c r="K225" s="279">
        <v>0</v>
      </c>
      <c r="L225" s="278">
        <f t="shared" si="204"/>
        <v>0</v>
      </c>
      <c r="M225" s="219" t="e">
        <f t="shared" si="205"/>
        <v>#DIV/0!</v>
      </c>
      <c r="N225" s="446"/>
      <c r="O225" s="279">
        <v>0</v>
      </c>
      <c r="P225" s="279">
        <v>0</v>
      </c>
      <c r="Q225" s="278">
        <f t="shared" si="206"/>
        <v>0</v>
      </c>
      <c r="R225" s="219" t="e">
        <f t="shared" si="207"/>
        <v>#DIV/0!</v>
      </c>
      <c r="S225" s="440"/>
      <c r="T225" s="421"/>
      <c r="U225" s="279">
        <v>0</v>
      </c>
      <c r="V225" s="279">
        <v>0</v>
      </c>
      <c r="W225" s="149">
        <f t="shared" si="208"/>
        <v>0</v>
      </c>
      <c r="X225" s="424"/>
    </row>
    <row r="226" spans="1:24" ht="15.75" hidden="1" thickBot="1" x14ac:dyDescent="0.3">
      <c r="A226" s="443"/>
      <c r="B226" s="444"/>
      <c r="C226" s="445"/>
      <c r="D226" s="445"/>
      <c r="E226" s="147" t="s">
        <v>286</v>
      </c>
      <c r="F226" s="237">
        <v>0</v>
      </c>
      <c r="G226" s="237">
        <v>0</v>
      </c>
      <c r="H226" s="148">
        <f t="shared" si="202"/>
        <v>0</v>
      </c>
      <c r="I226" s="219" t="e">
        <f t="shared" si="203"/>
        <v>#DIV/0!</v>
      </c>
      <c r="J226" s="279">
        <v>0</v>
      </c>
      <c r="K226" s="279">
        <v>0</v>
      </c>
      <c r="L226" s="278">
        <f t="shared" si="204"/>
        <v>0</v>
      </c>
      <c r="M226" s="219" t="e">
        <f t="shared" si="205"/>
        <v>#DIV/0!</v>
      </c>
      <c r="N226" s="446"/>
      <c r="O226" s="279">
        <v>0</v>
      </c>
      <c r="P226" s="279">
        <v>0</v>
      </c>
      <c r="Q226" s="278">
        <f t="shared" si="206"/>
        <v>0</v>
      </c>
      <c r="R226" s="219" t="e">
        <f t="shared" si="207"/>
        <v>#DIV/0!</v>
      </c>
      <c r="S226" s="440"/>
      <c r="T226" s="421"/>
      <c r="U226" s="279">
        <v>0</v>
      </c>
      <c r="V226" s="279">
        <v>0</v>
      </c>
      <c r="W226" s="149">
        <f>IFERROR(((V226/U226)*1),0)</f>
        <v>0</v>
      </c>
      <c r="X226" s="424"/>
    </row>
    <row r="227" spans="1:24" ht="15.75" hidden="1" thickBot="1" x14ac:dyDescent="0.3">
      <c r="A227" s="443"/>
      <c r="B227" s="444"/>
      <c r="C227" s="445"/>
      <c r="D227" s="445"/>
      <c r="E227" s="147" t="s">
        <v>287</v>
      </c>
      <c r="F227" s="237">
        <v>0</v>
      </c>
      <c r="G227" s="237">
        <v>0</v>
      </c>
      <c r="H227" s="148">
        <f t="shared" si="202"/>
        <v>0</v>
      </c>
      <c r="I227" s="219" t="e">
        <f t="shared" si="203"/>
        <v>#DIV/0!</v>
      </c>
      <c r="J227" s="279">
        <v>0</v>
      </c>
      <c r="K227" s="279">
        <v>0</v>
      </c>
      <c r="L227" s="278">
        <f t="shared" si="204"/>
        <v>0</v>
      </c>
      <c r="M227" s="219" t="e">
        <f t="shared" si="205"/>
        <v>#DIV/0!</v>
      </c>
      <c r="N227" s="446"/>
      <c r="O227" s="279">
        <v>0</v>
      </c>
      <c r="P227" s="279">
        <v>0</v>
      </c>
      <c r="Q227" s="278">
        <f t="shared" si="206"/>
        <v>0</v>
      </c>
      <c r="R227" s="219" t="e">
        <f t="shared" si="207"/>
        <v>#DIV/0!</v>
      </c>
      <c r="S227" s="440"/>
      <c r="T227" s="421"/>
      <c r="U227" s="279">
        <v>0</v>
      </c>
      <c r="V227" s="279">
        <v>0</v>
      </c>
      <c r="W227" s="149">
        <f>IFERROR(((V227/U227)*1),0)</f>
        <v>0</v>
      </c>
      <c r="X227" s="442"/>
    </row>
    <row r="228" spans="1:24" ht="15.75" hidden="1" thickBot="1" x14ac:dyDescent="0.3">
      <c r="A228" s="431" t="s">
        <v>288</v>
      </c>
      <c r="B228" s="432"/>
      <c r="C228" s="433"/>
      <c r="D228" s="275"/>
      <c r="E228" s="150"/>
      <c r="F228" s="239">
        <f>SUM(F223:F227)</f>
        <v>0</v>
      </c>
      <c r="G228" s="239">
        <f t="shared" ref="G228:H228" si="209">SUM(G223:G227)</f>
        <v>0</v>
      </c>
      <c r="H228" s="151">
        <f t="shared" si="209"/>
        <v>0</v>
      </c>
      <c r="I228" s="220">
        <v>1</v>
      </c>
      <c r="J228" s="206">
        <f t="shared" ref="J228:L228" si="210">SUM(J223:J227)</f>
        <v>0</v>
      </c>
      <c r="K228" s="206">
        <f t="shared" si="210"/>
        <v>0</v>
      </c>
      <c r="L228" s="206">
        <f t="shared" si="210"/>
        <v>0</v>
      </c>
      <c r="M228" s="220">
        <v>1</v>
      </c>
      <c r="N228" s="206">
        <f>N223</f>
        <v>0</v>
      </c>
      <c r="O228" s="206">
        <f t="shared" ref="O228:Q228" si="211">SUM(O223:O227)</f>
        <v>0</v>
      </c>
      <c r="P228" s="206">
        <f t="shared" si="211"/>
        <v>0</v>
      </c>
      <c r="Q228" s="206">
        <f t="shared" si="211"/>
        <v>0</v>
      </c>
      <c r="R228" s="220">
        <v>1</v>
      </c>
      <c r="S228" s="206">
        <f>S223</f>
        <v>0</v>
      </c>
      <c r="T228" s="216">
        <f>T223</f>
        <v>0</v>
      </c>
      <c r="U228" s="210">
        <f>SUM(U223:U227)</f>
        <v>0</v>
      </c>
      <c r="V228" s="211">
        <f>SUM(V223:V227)</f>
        <v>0</v>
      </c>
      <c r="W228" s="152">
        <f>IFERROR(((V228/U228)*1),0)</f>
        <v>0</v>
      </c>
      <c r="X228" s="303">
        <f>IFERROR(((1-(1-T228)*W228)*1),0)</f>
        <v>1</v>
      </c>
    </row>
    <row r="229" spans="1:24" ht="15.75" hidden="1" thickBot="1" x14ac:dyDescent="0.3">
      <c r="A229" s="443">
        <f>A223+1</f>
        <v>38</v>
      </c>
      <c r="B229" s="444"/>
      <c r="C229" s="445"/>
      <c r="D229" s="445"/>
      <c r="E229" s="147" t="s">
        <v>283</v>
      </c>
      <c r="F229" s="237">
        <v>0</v>
      </c>
      <c r="G229" s="237">
        <v>0</v>
      </c>
      <c r="H229" s="148">
        <f>F229+G229</f>
        <v>0</v>
      </c>
      <c r="I229" s="219" t="e">
        <f>H229/$H$234</f>
        <v>#DIV/0!</v>
      </c>
      <c r="J229" s="279">
        <v>0</v>
      </c>
      <c r="K229" s="279">
        <v>0</v>
      </c>
      <c r="L229" s="278">
        <f>J229+K229</f>
        <v>0</v>
      </c>
      <c r="M229" s="219" t="e">
        <f>L229/$L$234</f>
        <v>#DIV/0!</v>
      </c>
      <c r="N229" s="446">
        <v>0</v>
      </c>
      <c r="O229" s="279">
        <v>0</v>
      </c>
      <c r="P229" s="279">
        <v>0</v>
      </c>
      <c r="Q229" s="278">
        <f>O229+P229</f>
        <v>0</v>
      </c>
      <c r="R229" s="219" t="e">
        <f>Q229/$Q$234</f>
        <v>#DIV/0!</v>
      </c>
      <c r="S229" s="440">
        <f>N234-Q234</f>
        <v>0</v>
      </c>
      <c r="T229" s="421">
        <f>IFERROR((S229/N234),0)</f>
        <v>0</v>
      </c>
      <c r="U229" s="279">
        <v>0</v>
      </c>
      <c r="V229" s="279">
        <v>0</v>
      </c>
      <c r="W229" s="149">
        <f>IFERROR(((V229/U229)*1),0)</f>
        <v>0</v>
      </c>
      <c r="X229" s="422"/>
    </row>
    <row r="230" spans="1:24" ht="15.75" hidden="1" thickBot="1" x14ac:dyDescent="0.3">
      <c r="A230" s="443"/>
      <c r="B230" s="444"/>
      <c r="C230" s="445"/>
      <c r="D230" s="445"/>
      <c r="E230" s="147" t="s">
        <v>284</v>
      </c>
      <c r="F230" s="237">
        <v>0</v>
      </c>
      <c r="G230" s="237">
        <v>0</v>
      </c>
      <c r="H230" s="148">
        <f t="shared" ref="H230:H233" si="212">F230+G230</f>
        <v>0</v>
      </c>
      <c r="I230" s="219" t="e">
        <f t="shared" ref="I230:I233" si="213">H230/$H$234</f>
        <v>#DIV/0!</v>
      </c>
      <c r="J230" s="279">
        <v>0</v>
      </c>
      <c r="K230" s="279">
        <v>0</v>
      </c>
      <c r="L230" s="278">
        <f t="shared" ref="L230:L233" si="214">J230+K230</f>
        <v>0</v>
      </c>
      <c r="M230" s="219" t="e">
        <f t="shared" ref="M230:M233" si="215">L230/$L$234</f>
        <v>#DIV/0!</v>
      </c>
      <c r="N230" s="446"/>
      <c r="O230" s="279">
        <v>0</v>
      </c>
      <c r="P230" s="279">
        <v>0</v>
      </c>
      <c r="Q230" s="278">
        <f t="shared" ref="Q230:Q233" si="216">O230+P230</f>
        <v>0</v>
      </c>
      <c r="R230" s="219" t="e">
        <f t="shared" ref="R230:R233" si="217">Q230/$Q$234</f>
        <v>#DIV/0!</v>
      </c>
      <c r="S230" s="440"/>
      <c r="T230" s="421"/>
      <c r="U230" s="279">
        <v>0</v>
      </c>
      <c r="V230" s="279">
        <v>0</v>
      </c>
      <c r="W230" s="149">
        <f t="shared" ref="W230:W231" si="218">IFERROR(((V230/U230)*1),0)</f>
        <v>0</v>
      </c>
      <c r="X230" s="424"/>
    </row>
    <row r="231" spans="1:24" ht="15.75" hidden="1" thickBot="1" x14ac:dyDescent="0.3">
      <c r="A231" s="443"/>
      <c r="B231" s="444"/>
      <c r="C231" s="445"/>
      <c r="D231" s="445"/>
      <c r="E231" s="147" t="s">
        <v>285</v>
      </c>
      <c r="F231" s="237">
        <v>0</v>
      </c>
      <c r="G231" s="237">
        <v>0</v>
      </c>
      <c r="H231" s="148">
        <f t="shared" si="212"/>
        <v>0</v>
      </c>
      <c r="I231" s="219" t="e">
        <f t="shared" si="213"/>
        <v>#DIV/0!</v>
      </c>
      <c r="J231" s="279">
        <v>0</v>
      </c>
      <c r="K231" s="279">
        <v>0</v>
      </c>
      <c r="L231" s="278">
        <f t="shared" si="214"/>
        <v>0</v>
      </c>
      <c r="M231" s="219" t="e">
        <f t="shared" si="215"/>
        <v>#DIV/0!</v>
      </c>
      <c r="N231" s="446"/>
      <c r="O231" s="279">
        <v>0</v>
      </c>
      <c r="P231" s="279">
        <v>0</v>
      </c>
      <c r="Q231" s="278">
        <f t="shared" si="216"/>
        <v>0</v>
      </c>
      <c r="R231" s="219" t="e">
        <f t="shared" si="217"/>
        <v>#DIV/0!</v>
      </c>
      <c r="S231" s="440"/>
      <c r="T231" s="421"/>
      <c r="U231" s="279">
        <v>0</v>
      </c>
      <c r="V231" s="279">
        <v>0</v>
      </c>
      <c r="W231" s="149">
        <f t="shared" si="218"/>
        <v>0</v>
      </c>
      <c r="X231" s="424"/>
    </row>
    <row r="232" spans="1:24" ht="15.75" hidden="1" thickBot="1" x14ac:dyDescent="0.3">
      <c r="A232" s="443"/>
      <c r="B232" s="444"/>
      <c r="C232" s="445"/>
      <c r="D232" s="445"/>
      <c r="E232" s="147" t="s">
        <v>286</v>
      </c>
      <c r="F232" s="237">
        <v>0</v>
      </c>
      <c r="G232" s="237">
        <v>0</v>
      </c>
      <c r="H232" s="148">
        <f t="shared" si="212"/>
        <v>0</v>
      </c>
      <c r="I232" s="219" t="e">
        <f t="shared" si="213"/>
        <v>#DIV/0!</v>
      </c>
      <c r="J232" s="279">
        <v>0</v>
      </c>
      <c r="K232" s="279">
        <v>0</v>
      </c>
      <c r="L232" s="278">
        <f t="shared" si="214"/>
        <v>0</v>
      </c>
      <c r="M232" s="219" t="e">
        <f t="shared" si="215"/>
        <v>#DIV/0!</v>
      </c>
      <c r="N232" s="446"/>
      <c r="O232" s="279">
        <v>0</v>
      </c>
      <c r="P232" s="279">
        <v>0</v>
      </c>
      <c r="Q232" s="278">
        <f t="shared" si="216"/>
        <v>0</v>
      </c>
      <c r="R232" s="219" t="e">
        <f t="shared" si="217"/>
        <v>#DIV/0!</v>
      </c>
      <c r="S232" s="440"/>
      <c r="T232" s="421"/>
      <c r="U232" s="279">
        <v>0</v>
      </c>
      <c r="V232" s="279">
        <v>0</v>
      </c>
      <c r="W232" s="149">
        <f>IFERROR(((V232/U232)*1),0)</f>
        <v>0</v>
      </c>
      <c r="X232" s="424"/>
    </row>
    <row r="233" spans="1:24" ht="15.75" hidden="1" thickBot="1" x14ac:dyDescent="0.3">
      <c r="A233" s="443"/>
      <c r="B233" s="444"/>
      <c r="C233" s="445"/>
      <c r="D233" s="445"/>
      <c r="E233" s="147" t="s">
        <v>287</v>
      </c>
      <c r="F233" s="237">
        <v>0</v>
      </c>
      <c r="G233" s="237">
        <v>0</v>
      </c>
      <c r="H233" s="148">
        <f t="shared" si="212"/>
        <v>0</v>
      </c>
      <c r="I233" s="219" t="e">
        <f t="shared" si="213"/>
        <v>#DIV/0!</v>
      </c>
      <c r="J233" s="279">
        <v>0</v>
      </c>
      <c r="K233" s="279">
        <v>0</v>
      </c>
      <c r="L233" s="278">
        <f t="shared" si="214"/>
        <v>0</v>
      </c>
      <c r="M233" s="219" t="e">
        <f t="shared" si="215"/>
        <v>#DIV/0!</v>
      </c>
      <c r="N233" s="446"/>
      <c r="O233" s="279">
        <v>0</v>
      </c>
      <c r="P233" s="279">
        <v>0</v>
      </c>
      <c r="Q233" s="278">
        <f t="shared" si="216"/>
        <v>0</v>
      </c>
      <c r="R233" s="219" t="e">
        <f t="shared" si="217"/>
        <v>#DIV/0!</v>
      </c>
      <c r="S233" s="440"/>
      <c r="T233" s="421"/>
      <c r="U233" s="279">
        <v>0</v>
      </c>
      <c r="V233" s="279">
        <v>0</v>
      </c>
      <c r="W233" s="149">
        <f>IFERROR(((V233/U233)*1),0)</f>
        <v>0</v>
      </c>
      <c r="X233" s="442"/>
    </row>
    <row r="234" spans="1:24" ht="15.75" hidden="1" thickBot="1" x14ac:dyDescent="0.3">
      <c r="A234" s="431" t="s">
        <v>288</v>
      </c>
      <c r="B234" s="432"/>
      <c r="C234" s="433"/>
      <c r="D234" s="275"/>
      <c r="E234" s="150"/>
      <c r="F234" s="239">
        <f>SUM(F229:F233)</f>
        <v>0</v>
      </c>
      <c r="G234" s="239">
        <f t="shared" ref="G234:H234" si="219">SUM(G229:G233)</f>
        <v>0</v>
      </c>
      <c r="H234" s="151">
        <f t="shared" si="219"/>
        <v>0</v>
      </c>
      <c r="I234" s="220">
        <v>1</v>
      </c>
      <c r="J234" s="206">
        <f t="shared" ref="J234:L234" si="220">SUM(J229:J233)</f>
        <v>0</v>
      </c>
      <c r="K234" s="206">
        <f t="shared" si="220"/>
        <v>0</v>
      </c>
      <c r="L234" s="206">
        <f t="shared" si="220"/>
        <v>0</v>
      </c>
      <c r="M234" s="220">
        <v>1</v>
      </c>
      <c r="N234" s="206">
        <f>N229</f>
        <v>0</v>
      </c>
      <c r="O234" s="206">
        <f t="shared" ref="O234:Q234" si="221">SUM(O229:O233)</f>
        <v>0</v>
      </c>
      <c r="P234" s="206">
        <f t="shared" si="221"/>
        <v>0</v>
      </c>
      <c r="Q234" s="206">
        <f t="shared" si="221"/>
        <v>0</v>
      </c>
      <c r="R234" s="220">
        <v>1</v>
      </c>
      <c r="S234" s="206">
        <f>S229</f>
        <v>0</v>
      </c>
      <c r="T234" s="216">
        <f>T229</f>
        <v>0</v>
      </c>
      <c r="U234" s="210">
        <f>SUM(U229:U233)</f>
        <v>0</v>
      </c>
      <c r="V234" s="211">
        <f>SUM(V229:V233)</f>
        <v>0</v>
      </c>
      <c r="W234" s="152">
        <f>IFERROR(((V234/U234)*1),0)</f>
        <v>0</v>
      </c>
      <c r="X234" s="303">
        <f>IFERROR(((1-(1-T234)*W234)*1),0)</f>
        <v>1</v>
      </c>
    </row>
    <row r="235" spans="1:24" ht="15.75" hidden="1" thickBot="1" x14ac:dyDescent="0.3">
      <c r="A235" s="443">
        <f>A229+1</f>
        <v>39</v>
      </c>
      <c r="B235" s="444"/>
      <c r="C235" s="445"/>
      <c r="D235" s="445"/>
      <c r="E235" s="147" t="s">
        <v>283</v>
      </c>
      <c r="F235" s="237">
        <v>0</v>
      </c>
      <c r="G235" s="237">
        <v>0</v>
      </c>
      <c r="H235" s="148">
        <f>F235+G235</f>
        <v>0</v>
      </c>
      <c r="I235" s="219" t="e">
        <f>H235/$H$240</f>
        <v>#DIV/0!</v>
      </c>
      <c r="J235" s="279">
        <v>0</v>
      </c>
      <c r="K235" s="279">
        <v>0</v>
      </c>
      <c r="L235" s="278">
        <f>J235+K235</f>
        <v>0</v>
      </c>
      <c r="M235" s="219" t="e">
        <f>L235/$L$240</f>
        <v>#DIV/0!</v>
      </c>
      <c r="N235" s="446">
        <v>0</v>
      </c>
      <c r="O235" s="279">
        <v>0</v>
      </c>
      <c r="P235" s="279">
        <v>0</v>
      </c>
      <c r="Q235" s="278">
        <f>O235+P235</f>
        <v>0</v>
      </c>
      <c r="R235" s="219" t="e">
        <f>Q235/$Q$240</f>
        <v>#DIV/0!</v>
      </c>
      <c r="S235" s="440">
        <f>N240-Q240</f>
        <v>0</v>
      </c>
      <c r="T235" s="421">
        <f>IFERROR((S235/N240),0)</f>
        <v>0</v>
      </c>
      <c r="U235" s="279">
        <v>0</v>
      </c>
      <c r="V235" s="279">
        <v>0</v>
      </c>
      <c r="W235" s="149">
        <f>IFERROR(((V235/U235)*1),0)</f>
        <v>0</v>
      </c>
      <c r="X235" s="422"/>
    </row>
    <row r="236" spans="1:24" ht="15.75" hidden="1" thickBot="1" x14ac:dyDescent="0.3">
      <c r="A236" s="443"/>
      <c r="B236" s="444"/>
      <c r="C236" s="445"/>
      <c r="D236" s="445"/>
      <c r="E236" s="147" t="s">
        <v>284</v>
      </c>
      <c r="F236" s="237">
        <v>0</v>
      </c>
      <c r="G236" s="237">
        <v>0</v>
      </c>
      <c r="H236" s="148">
        <f t="shared" ref="H236:H239" si="222">F236+G236</f>
        <v>0</v>
      </c>
      <c r="I236" s="219" t="e">
        <f t="shared" ref="I236:I239" si="223">H236/$H$240</f>
        <v>#DIV/0!</v>
      </c>
      <c r="J236" s="279">
        <v>0</v>
      </c>
      <c r="K236" s="279">
        <v>0</v>
      </c>
      <c r="L236" s="278">
        <f t="shared" ref="L236:L239" si="224">J236+K236</f>
        <v>0</v>
      </c>
      <c r="M236" s="219" t="e">
        <f t="shared" ref="M236:M239" si="225">L236/$L$240</f>
        <v>#DIV/0!</v>
      </c>
      <c r="N236" s="446"/>
      <c r="O236" s="279">
        <v>0</v>
      </c>
      <c r="P236" s="279">
        <v>0</v>
      </c>
      <c r="Q236" s="278">
        <f t="shared" ref="Q236:Q239" si="226">O236+P236</f>
        <v>0</v>
      </c>
      <c r="R236" s="219" t="e">
        <f t="shared" ref="R236:R239" si="227">Q236/$Q$240</f>
        <v>#DIV/0!</v>
      </c>
      <c r="S236" s="440"/>
      <c r="T236" s="421"/>
      <c r="U236" s="279">
        <v>0</v>
      </c>
      <c r="V236" s="279">
        <v>0</v>
      </c>
      <c r="W236" s="149">
        <f t="shared" ref="W236:W237" si="228">IFERROR(((V236/U236)*1),0)</f>
        <v>0</v>
      </c>
      <c r="X236" s="424"/>
    </row>
    <row r="237" spans="1:24" ht="15.75" hidden="1" thickBot="1" x14ac:dyDescent="0.3">
      <c r="A237" s="443"/>
      <c r="B237" s="444"/>
      <c r="C237" s="445"/>
      <c r="D237" s="445"/>
      <c r="E237" s="147" t="s">
        <v>285</v>
      </c>
      <c r="F237" s="237">
        <v>0</v>
      </c>
      <c r="G237" s="237">
        <v>0</v>
      </c>
      <c r="H237" s="148">
        <f t="shared" si="222"/>
        <v>0</v>
      </c>
      <c r="I237" s="219" t="e">
        <f t="shared" si="223"/>
        <v>#DIV/0!</v>
      </c>
      <c r="J237" s="279">
        <v>0</v>
      </c>
      <c r="K237" s="279">
        <v>0</v>
      </c>
      <c r="L237" s="278">
        <f t="shared" si="224"/>
        <v>0</v>
      </c>
      <c r="M237" s="219" t="e">
        <f t="shared" si="225"/>
        <v>#DIV/0!</v>
      </c>
      <c r="N237" s="446"/>
      <c r="O237" s="279">
        <v>0</v>
      </c>
      <c r="P237" s="279">
        <v>0</v>
      </c>
      <c r="Q237" s="278">
        <f t="shared" si="226"/>
        <v>0</v>
      </c>
      <c r="R237" s="219" t="e">
        <f t="shared" si="227"/>
        <v>#DIV/0!</v>
      </c>
      <c r="S237" s="440"/>
      <c r="T237" s="421"/>
      <c r="U237" s="279">
        <v>0</v>
      </c>
      <c r="V237" s="279">
        <v>0</v>
      </c>
      <c r="W237" s="149">
        <f t="shared" si="228"/>
        <v>0</v>
      </c>
      <c r="X237" s="424"/>
    </row>
    <row r="238" spans="1:24" ht="15.75" hidden="1" thickBot="1" x14ac:dyDescent="0.3">
      <c r="A238" s="443"/>
      <c r="B238" s="444"/>
      <c r="C238" s="445"/>
      <c r="D238" s="445"/>
      <c r="E238" s="147" t="s">
        <v>286</v>
      </c>
      <c r="F238" s="237">
        <v>0</v>
      </c>
      <c r="G238" s="237">
        <v>0</v>
      </c>
      <c r="H238" s="148">
        <f t="shared" si="222"/>
        <v>0</v>
      </c>
      <c r="I238" s="219" t="e">
        <f t="shared" si="223"/>
        <v>#DIV/0!</v>
      </c>
      <c r="J238" s="279">
        <v>0</v>
      </c>
      <c r="K238" s="279">
        <v>0</v>
      </c>
      <c r="L238" s="278">
        <f t="shared" si="224"/>
        <v>0</v>
      </c>
      <c r="M238" s="219" t="e">
        <f t="shared" si="225"/>
        <v>#DIV/0!</v>
      </c>
      <c r="N238" s="446"/>
      <c r="O238" s="279">
        <v>0</v>
      </c>
      <c r="P238" s="279">
        <v>0</v>
      </c>
      <c r="Q238" s="278">
        <f t="shared" si="226"/>
        <v>0</v>
      </c>
      <c r="R238" s="219" t="e">
        <f t="shared" si="227"/>
        <v>#DIV/0!</v>
      </c>
      <c r="S238" s="440"/>
      <c r="T238" s="421"/>
      <c r="U238" s="279">
        <v>0</v>
      </c>
      <c r="V238" s="279">
        <v>0</v>
      </c>
      <c r="W238" s="149">
        <f>IFERROR(((V238/U238)*1),0)</f>
        <v>0</v>
      </c>
      <c r="X238" s="424"/>
    </row>
    <row r="239" spans="1:24" ht="15.75" hidden="1" thickBot="1" x14ac:dyDescent="0.3">
      <c r="A239" s="443"/>
      <c r="B239" s="444"/>
      <c r="C239" s="445"/>
      <c r="D239" s="445"/>
      <c r="E239" s="147" t="s">
        <v>287</v>
      </c>
      <c r="F239" s="237">
        <v>0</v>
      </c>
      <c r="G239" s="237">
        <v>0</v>
      </c>
      <c r="H239" s="148">
        <f t="shared" si="222"/>
        <v>0</v>
      </c>
      <c r="I239" s="219" t="e">
        <f t="shared" si="223"/>
        <v>#DIV/0!</v>
      </c>
      <c r="J239" s="279">
        <v>0</v>
      </c>
      <c r="K239" s="279">
        <v>0</v>
      </c>
      <c r="L239" s="278">
        <f t="shared" si="224"/>
        <v>0</v>
      </c>
      <c r="M239" s="219" t="e">
        <f t="shared" si="225"/>
        <v>#DIV/0!</v>
      </c>
      <c r="N239" s="446"/>
      <c r="O239" s="279">
        <v>0</v>
      </c>
      <c r="P239" s="279">
        <v>0</v>
      </c>
      <c r="Q239" s="278">
        <f t="shared" si="226"/>
        <v>0</v>
      </c>
      <c r="R239" s="219" t="e">
        <f t="shared" si="227"/>
        <v>#DIV/0!</v>
      </c>
      <c r="S239" s="440"/>
      <c r="T239" s="421"/>
      <c r="U239" s="279">
        <v>0</v>
      </c>
      <c r="V239" s="279">
        <v>0</v>
      </c>
      <c r="W239" s="149">
        <f>IFERROR(((V239/U239)*1),0)</f>
        <v>0</v>
      </c>
      <c r="X239" s="442"/>
    </row>
    <row r="240" spans="1:24" ht="15.75" hidden="1" thickBot="1" x14ac:dyDescent="0.3">
      <c r="A240" s="431" t="s">
        <v>288</v>
      </c>
      <c r="B240" s="432"/>
      <c r="C240" s="433"/>
      <c r="D240" s="275"/>
      <c r="E240" s="150"/>
      <c r="F240" s="239">
        <f>SUM(F235:F239)</f>
        <v>0</v>
      </c>
      <c r="G240" s="239">
        <f t="shared" ref="G240:H240" si="229">SUM(G235:G239)</f>
        <v>0</v>
      </c>
      <c r="H240" s="151">
        <f t="shared" si="229"/>
        <v>0</v>
      </c>
      <c r="I240" s="220">
        <v>1</v>
      </c>
      <c r="J240" s="206">
        <f t="shared" ref="J240:L240" si="230">SUM(J235:J239)</f>
        <v>0</v>
      </c>
      <c r="K240" s="206">
        <f t="shared" si="230"/>
        <v>0</v>
      </c>
      <c r="L240" s="206">
        <f t="shared" si="230"/>
        <v>0</v>
      </c>
      <c r="M240" s="220">
        <v>1</v>
      </c>
      <c r="N240" s="206">
        <f>N235</f>
        <v>0</v>
      </c>
      <c r="O240" s="206">
        <f t="shared" ref="O240:Q240" si="231">SUM(O235:O239)</f>
        <v>0</v>
      </c>
      <c r="P240" s="206">
        <f t="shared" si="231"/>
        <v>0</v>
      </c>
      <c r="Q240" s="206">
        <f t="shared" si="231"/>
        <v>0</v>
      </c>
      <c r="R240" s="220">
        <v>1</v>
      </c>
      <c r="S240" s="206">
        <f>S235</f>
        <v>0</v>
      </c>
      <c r="T240" s="216">
        <f>T235</f>
        <v>0</v>
      </c>
      <c r="U240" s="210">
        <f>SUM(U235:U239)</f>
        <v>0</v>
      </c>
      <c r="V240" s="211">
        <f>SUM(V235:V239)</f>
        <v>0</v>
      </c>
      <c r="W240" s="152">
        <f>IFERROR(((V240/U240)*1),0)</f>
        <v>0</v>
      </c>
      <c r="X240" s="303">
        <f>IFERROR(((1-(1-T240)*W240)*1),0)</f>
        <v>1</v>
      </c>
    </row>
    <row r="241" spans="1:24" ht="15.75" hidden="1" thickBot="1" x14ac:dyDescent="0.3">
      <c r="A241" s="443">
        <f>A235+1</f>
        <v>40</v>
      </c>
      <c r="B241" s="444"/>
      <c r="C241" s="445"/>
      <c r="D241" s="445"/>
      <c r="E241" s="147" t="s">
        <v>283</v>
      </c>
      <c r="F241" s="237">
        <v>0</v>
      </c>
      <c r="G241" s="237">
        <v>0</v>
      </c>
      <c r="H241" s="148">
        <f>F241+G241</f>
        <v>0</v>
      </c>
      <c r="I241" s="219" t="e">
        <f>H241/$H$246</f>
        <v>#DIV/0!</v>
      </c>
      <c r="J241" s="279">
        <v>0</v>
      </c>
      <c r="K241" s="279">
        <v>0</v>
      </c>
      <c r="L241" s="278">
        <f>J241+K241</f>
        <v>0</v>
      </c>
      <c r="M241" s="219" t="e">
        <f>L241/$L$246</f>
        <v>#DIV/0!</v>
      </c>
      <c r="N241" s="446">
        <v>0</v>
      </c>
      <c r="O241" s="279">
        <v>0</v>
      </c>
      <c r="P241" s="279">
        <v>0</v>
      </c>
      <c r="Q241" s="278">
        <f>O241+P241</f>
        <v>0</v>
      </c>
      <c r="R241" s="219" t="e">
        <f>Q241/$Q$346</f>
        <v>#DIV/0!</v>
      </c>
      <c r="S241" s="440">
        <f>N246-Q246</f>
        <v>0</v>
      </c>
      <c r="T241" s="421">
        <f>IFERROR((S241/N246),0)</f>
        <v>0</v>
      </c>
      <c r="U241" s="279">
        <v>0</v>
      </c>
      <c r="V241" s="279">
        <v>0</v>
      </c>
      <c r="W241" s="149">
        <f>IFERROR(((V241/U241)*1),0)</f>
        <v>0</v>
      </c>
      <c r="X241" s="422"/>
    </row>
    <row r="242" spans="1:24" ht="15.75" hidden="1" thickBot="1" x14ac:dyDescent="0.3">
      <c r="A242" s="443"/>
      <c r="B242" s="444"/>
      <c r="C242" s="445"/>
      <c r="D242" s="445"/>
      <c r="E242" s="147" t="s">
        <v>284</v>
      </c>
      <c r="F242" s="237">
        <v>0</v>
      </c>
      <c r="G242" s="237">
        <v>0</v>
      </c>
      <c r="H242" s="148">
        <f t="shared" ref="H242:H245" si="232">F242+G242</f>
        <v>0</v>
      </c>
      <c r="I242" s="219" t="e">
        <f t="shared" ref="I242:I245" si="233">H242/$H$246</f>
        <v>#DIV/0!</v>
      </c>
      <c r="J242" s="279">
        <v>0</v>
      </c>
      <c r="K242" s="279">
        <v>0</v>
      </c>
      <c r="L242" s="278">
        <f t="shared" ref="L242:L245" si="234">J242+K242</f>
        <v>0</v>
      </c>
      <c r="M242" s="219" t="e">
        <f t="shared" ref="M242:M245" si="235">L242/$L$246</f>
        <v>#DIV/0!</v>
      </c>
      <c r="N242" s="446"/>
      <c r="O242" s="279">
        <v>0</v>
      </c>
      <c r="P242" s="279">
        <v>0</v>
      </c>
      <c r="Q242" s="278">
        <f t="shared" ref="Q242:Q245" si="236">O242+P242</f>
        <v>0</v>
      </c>
      <c r="R242" s="219" t="e">
        <f t="shared" ref="R242:R245" si="237">Q242/$Q$346</f>
        <v>#DIV/0!</v>
      </c>
      <c r="S242" s="440"/>
      <c r="T242" s="421"/>
      <c r="U242" s="279">
        <v>0</v>
      </c>
      <c r="V242" s="279">
        <v>0</v>
      </c>
      <c r="W242" s="149">
        <f t="shared" ref="W242:W243" si="238">IFERROR(((V242/U242)*1),0)</f>
        <v>0</v>
      </c>
      <c r="X242" s="424"/>
    </row>
    <row r="243" spans="1:24" ht="15.75" hidden="1" thickBot="1" x14ac:dyDescent="0.3">
      <c r="A243" s="443"/>
      <c r="B243" s="444"/>
      <c r="C243" s="445"/>
      <c r="D243" s="445"/>
      <c r="E243" s="147" t="s">
        <v>285</v>
      </c>
      <c r="F243" s="237">
        <v>0</v>
      </c>
      <c r="G243" s="237">
        <v>0</v>
      </c>
      <c r="H243" s="148">
        <f t="shared" si="232"/>
        <v>0</v>
      </c>
      <c r="I243" s="219" t="e">
        <f t="shared" si="233"/>
        <v>#DIV/0!</v>
      </c>
      <c r="J243" s="279">
        <v>0</v>
      </c>
      <c r="K243" s="279">
        <v>0</v>
      </c>
      <c r="L243" s="278">
        <f t="shared" si="234"/>
        <v>0</v>
      </c>
      <c r="M243" s="219" t="e">
        <f t="shared" si="235"/>
        <v>#DIV/0!</v>
      </c>
      <c r="N243" s="446"/>
      <c r="O243" s="279">
        <v>0</v>
      </c>
      <c r="P243" s="279">
        <v>0</v>
      </c>
      <c r="Q243" s="278">
        <f t="shared" si="236"/>
        <v>0</v>
      </c>
      <c r="R243" s="219" t="e">
        <f t="shared" si="237"/>
        <v>#DIV/0!</v>
      </c>
      <c r="S243" s="440"/>
      <c r="T243" s="421"/>
      <c r="U243" s="279">
        <v>0</v>
      </c>
      <c r="V243" s="279">
        <v>0</v>
      </c>
      <c r="W243" s="149">
        <f t="shared" si="238"/>
        <v>0</v>
      </c>
      <c r="X243" s="424"/>
    </row>
    <row r="244" spans="1:24" ht="15.75" hidden="1" thickBot="1" x14ac:dyDescent="0.3">
      <c r="A244" s="443"/>
      <c r="B244" s="444"/>
      <c r="C244" s="445"/>
      <c r="D244" s="445"/>
      <c r="E244" s="147" t="s">
        <v>286</v>
      </c>
      <c r="F244" s="237">
        <v>0</v>
      </c>
      <c r="G244" s="237">
        <v>0</v>
      </c>
      <c r="H244" s="148">
        <f t="shared" si="232"/>
        <v>0</v>
      </c>
      <c r="I244" s="219" t="e">
        <f t="shared" si="233"/>
        <v>#DIV/0!</v>
      </c>
      <c r="J244" s="279">
        <v>0</v>
      </c>
      <c r="K244" s="279">
        <v>0</v>
      </c>
      <c r="L244" s="278">
        <f t="shared" si="234"/>
        <v>0</v>
      </c>
      <c r="M244" s="219" t="e">
        <f t="shared" si="235"/>
        <v>#DIV/0!</v>
      </c>
      <c r="N244" s="446"/>
      <c r="O244" s="279">
        <v>0</v>
      </c>
      <c r="P244" s="279">
        <v>0</v>
      </c>
      <c r="Q244" s="278">
        <f t="shared" si="236"/>
        <v>0</v>
      </c>
      <c r="R244" s="219" t="e">
        <f t="shared" si="237"/>
        <v>#DIV/0!</v>
      </c>
      <c r="S244" s="440"/>
      <c r="T244" s="421"/>
      <c r="U244" s="279">
        <v>0</v>
      </c>
      <c r="V244" s="279">
        <v>0</v>
      </c>
      <c r="W244" s="149">
        <f>IFERROR(((V244/U244)*1),0)</f>
        <v>0</v>
      </c>
      <c r="X244" s="424"/>
    </row>
    <row r="245" spans="1:24" ht="15.75" hidden="1" thickBot="1" x14ac:dyDescent="0.3">
      <c r="A245" s="443"/>
      <c r="B245" s="444"/>
      <c r="C245" s="445"/>
      <c r="D245" s="445"/>
      <c r="E245" s="147" t="s">
        <v>287</v>
      </c>
      <c r="F245" s="237">
        <v>0</v>
      </c>
      <c r="G245" s="237">
        <v>0</v>
      </c>
      <c r="H245" s="148">
        <f t="shared" si="232"/>
        <v>0</v>
      </c>
      <c r="I245" s="219" t="e">
        <f t="shared" si="233"/>
        <v>#DIV/0!</v>
      </c>
      <c r="J245" s="279">
        <v>0</v>
      </c>
      <c r="K245" s="279">
        <v>0</v>
      </c>
      <c r="L245" s="278">
        <f t="shared" si="234"/>
        <v>0</v>
      </c>
      <c r="M245" s="219" t="e">
        <f t="shared" si="235"/>
        <v>#DIV/0!</v>
      </c>
      <c r="N245" s="446"/>
      <c r="O245" s="279">
        <v>0</v>
      </c>
      <c r="P245" s="279">
        <v>0</v>
      </c>
      <c r="Q245" s="278">
        <f t="shared" si="236"/>
        <v>0</v>
      </c>
      <c r="R245" s="219" t="e">
        <f t="shared" si="237"/>
        <v>#DIV/0!</v>
      </c>
      <c r="S245" s="440"/>
      <c r="T245" s="421"/>
      <c r="U245" s="279">
        <v>0</v>
      </c>
      <c r="V245" s="279">
        <v>0</v>
      </c>
      <c r="W245" s="149">
        <f>IFERROR(((V245/U245)*1),0)</f>
        <v>0</v>
      </c>
      <c r="X245" s="442"/>
    </row>
    <row r="246" spans="1:24" ht="15.75" hidden="1" thickBot="1" x14ac:dyDescent="0.3">
      <c r="A246" s="431" t="s">
        <v>288</v>
      </c>
      <c r="B246" s="432"/>
      <c r="C246" s="433"/>
      <c r="D246" s="275"/>
      <c r="E246" s="150"/>
      <c r="F246" s="239">
        <f>SUM(F241:F245)</f>
        <v>0</v>
      </c>
      <c r="G246" s="239">
        <f t="shared" ref="G246:H246" si="239">SUM(G241:G245)</f>
        <v>0</v>
      </c>
      <c r="H246" s="151">
        <f t="shared" si="239"/>
        <v>0</v>
      </c>
      <c r="I246" s="220">
        <v>1</v>
      </c>
      <c r="J246" s="206">
        <f t="shared" ref="J246:L246" si="240">SUM(J241:J245)</f>
        <v>0</v>
      </c>
      <c r="K246" s="206">
        <f t="shared" si="240"/>
        <v>0</v>
      </c>
      <c r="L246" s="206">
        <f t="shared" si="240"/>
        <v>0</v>
      </c>
      <c r="M246" s="220">
        <v>1</v>
      </c>
      <c r="N246" s="206">
        <f>N241</f>
        <v>0</v>
      </c>
      <c r="O246" s="206">
        <f t="shared" ref="O246:Q246" si="241">SUM(O241:O245)</f>
        <v>0</v>
      </c>
      <c r="P246" s="206">
        <f t="shared" si="241"/>
        <v>0</v>
      </c>
      <c r="Q246" s="206">
        <f t="shared" si="241"/>
        <v>0</v>
      </c>
      <c r="R246" s="220">
        <v>1</v>
      </c>
      <c r="S246" s="206">
        <f>S241</f>
        <v>0</v>
      </c>
      <c r="T246" s="216">
        <f>T241</f>
        <v>0</v>
      </c>
      <c r="U246" s="210">
        <f>SUM(U241:U245)</f>
        <v>0</v>
      </c>
      <c r="V246" s="211">
        <f>SUM(V241:V245)</f>
        <v>0</v>
      </c>
      <c r="W246" s="152">
        <f>IFERROR(((V246/U246)*1),0)</f>
        <v>0</v>
      </c>
      <c r="X246" s="303">
        <f>IFERROR(((1-(1-T246)*W246)*1),0)</f>
        <v>1</v>
      </c>
    </row>
    <row r="247" spans="1:24" ht="15.75" hidden="1" thickBot="1" x14ac:dyDescent="0.3">
      <c r="A247" s="443">
        <f>A241+1</f>
        <v>41</v>
      </c>
      <c r="B247" s="444"/>
      <c r="C247" s="445"/>
      <c r="D247" s="445"/>
      <c r="E247" s="147" t="s">
        <v>283</v>
      </c>
      <c r="F247" s="237">
        <v>0</v>
      </c>
      <c r="G247" s="237">
        <v>0</v>
      </c>
      <c r="H247" s="148">
        <f>F247+G247</f>
        <v>0</v>
      </c>
      <c r="I247" s="219" t="e">
        <f>H247/$H$252</f>
        <v>#DIV/0!</v>
      </c>
      <c r="J247" s="279">
        <v>0</v>
      </c>
      <c r="K247" s="279">
        <v>0</v>
      </c>
      <c r="L247" s="278">
        <f>J247+K247</f>
        <v>0</v>
      </c>
      <c r="M247" s="219" t="e">
        <f>L247/$L$252</f>
        <v>#DIV/0!</v>
      </c>
      <c r="N247" s="446">
        <v>0</v>
      </c>
      <c r="O247" s="279">
        <v>0</v>
      </c>
      <c r="P247" s="279">
        <v>0</v>
      </c>
      <c r="Q247" s="278">
        <f>O247+P247</f>
        <v>0</v>
      </c>
      <c r="R247" s="219" t="e">
        <f>Q247/$Q$252</f>
        <v>#DIV/0!</v>
      </c>
      <c r="S247" s="440">
        <f>N252-Q252</f>
        <v>0</v>
      </c>
      <c r="T247" s="421">
        <f>IFERROR((S247/N252),0)</f>
        <v>0</v>
      </c>
      <c r="U247" s="279">
        <v>0</v>
      </c>
      <c r="V247" s="279">
        <v>0</v>
      </c>
      <c r="W247" s="149">
        <f>IFERROR(((V247/U247)*1),0)</f>
        <v>0</v>
      </c>
      <c r="X247" s="422"/>
    </row>
    <row r="248" spans="1:24" ht="15.75" hidden="1" thickBot="1" x14ac:dyDescent="0.3">
      <c r="A248" s="443"/>
      <c r="B248" s="444"/>
      <c r="C248" s="445"/>
      <c r="D248" s="445"/>
      <c r="E248" s="147" t="s">
        <v>284</v>
      </c>
      <c r="F248" s="237">
        <v>0</v>
      </c>
      <c r="G248" s="237">
        <v>0</v>
      </c>
      <c r="H248" s="148">
        <f t="shared" ref="H248:H251" si="242">F248+G248</f>
        <v>0</v>
      </c>
      <c r="I248" s="219" t="e">
        <f t="shared" ref="I248:I251" si="243">H248/$H$252</f>
        <v>#DIV/0!</v>
      </c>
      <c r="J248" s="279">
        <v>0</v>
      </c>
      <c r="K248" s="279">
        <v>0</v>
      </c>
      <c r="L248" s="278">
        <f t="shared" ref="L248:L251" si="244">J248+K248</f>
        <v>0</v>
      </c>
      <c r="M248" s="219" t="e">
        <f t="shared" ref="M248:M251" si="245">L248/$L$252</f>
        <v>#DIV/0!</v>
      </c>
      <c r="N248" s="446"/>
      <c r="O248" s="279">
        <v>0</v>
      </c>
      <c r="P248" s="279">
        <v>0</v>
      </c>
      <c r="Q248" s="278">
        <f t="shared" ref="Q248:Q251" si="246">O248+P248</f>
        <v>0</v>
      </c>
      <c r="R248" s="219" t="e">
        <f t="shared" ref="R248:R251" si="247">Q248/$Q$252</f>
        <v>#DIV/0!</v>
      </c>
      <c r="S248" s="440"/>
      <c r="T248" s="421"/>
      <c r="U248" s="279">
        <v>0</v>
      </c>
      <c r="V248" s="279">
        <v>0</v>
      </c>
      <c r="W248" s="149">
        <f t="shared" ref="W248:W249" si="248">IFERROR(((V248/U248)*1),0)</f>
        <v>0</v>
      </c>
      <c r="X248" s="424"/>
    </row>
    <row r="249" spans="1:24" ht="15.75" hidden="1" thickBot="1" x14ac:dyDescent="0.3">
      <c r="A249" s="443"/>
      <c r="B249" s="444"/>
      <c r="C249" s="445"/>
      <c r="D249" s="445"/>
      <c r="E249" s="147" t="s">
        <v>285</v>
      </c>
      <c r="F249" s="237">
        <v>0</v>
      </c>
      <c r="G249" s="237">
        <v>0</v>
      </c>
      <c r="H249" s="148">
        <f t="shared" si="242"/>
        <v>0</v>
      </c>
      <c r="I249" s="219" t="e">
        <f t="shared" si="243"/>
        <v>#DIV/0!</v>
      </c>
      <c r="J249" s="279">
        <v>0</v>
      </c>
      <c r="K249" s="279">
        <v>0</v>
      </c>
      <c r="L249" s="278">
        <f t="shared" si="244"/>
        <v>0</v>
      </c>
      <c r="M249" s="219" t="e">
        <f t="shared" si="245"/>
        <v>#DIV/0!</v>
      </c>
      <c r="N249" s="446"/>
      <c r="O249" s="279">
        <v>0</v>
      </c>
      <c r="P249" s="279">
        <v>0</v>
      </c>
      <c r="Q249" s="278">
        <f t="shared" si="246"/>
        <v>0</v>
      </c>
      <c r="R249" s="219" t="e">
        <f t="shared" si="247"/>
        <v>#DIV/0!</v>
      </c>
      <c r="S249" s="440"/>
      <c r="T249" s="421"/>
      <c r="U249" s="279">
        <v>0</v>
      </c>
      <c r="V249" s="279">
        <v>0</v>
      </c>
      <c r="W249" s="149">
        <f t="shared" si="248"/>
        <v>0</v>
      </c>
      <c r="X249" s="424"/>
    </row>
    <row r="250" spans="1:24" ht="15.75" hidden="1" thickBot="1" x14ac:dyDescent="0.3">
      <c r="A250" s="443"/>
      <c r="B250" s="444"/>
      <c r="C250" s="445"/>
      <c r="D250" s="445"/>
      <c r="E250" s="147" t="s">
        <v>286</v>
      </c>
      <c r="F250" s="237">
        <v>0</v>
      </c>
      <c r="G250" s="237">
        <v>0</v>
      </c>
      <c r="H250" s="148">
        <f t="shared" si="242"/>
        <v>0</v>
      </c>
      <c r="I250" s="219" t="e">
        <f t="shared" si="243"/>
        <v>#DIV/0!</v>
      </c>
      <c r="J250" s="279">
        <v>0</v>
      </c>
      <c r="K250" s="279">
        <v>0</v>
      </c>
      <c r="L250" s="278">
        <f t="shared" si="244"/>
        <v>0</v>
      </c>
      <c r="M250" s="219" t="e">
        <f t="shared" si="245"/>
        <v>#DIV/0!</v>
      </c>
      <c r="N250" s="446"/>
      <c r="O250" s="279">
        <v>0</v>
      </c>
      <c r="P250" s="279">
        <v>0</v>
      </c>
      <c r="Q250" s="278">
        <f t="shared" si="246"/>
        <v>0</v>
      </c>
      <c r="R250" s="219" t="e">
        <f t="shared" si="247"/>
        <v>#DIV/0!</v>
      </c>
      <c r="S250" s="440"/>
      <c r="T250" s="421"/>
      <c r="U250" s="279">
        <v>0</v>
      </c>
      <c r="V250" s="279">
        <v>0</v>
      </c>
      <c r="W250" s="149">
        <f>IFERROR(((V250/U250)*1),0)</f>
        <v>0</v>
      </c>
      <c r="X250" s="424"/>
    </row>
    <row r="251" spans="1:24" ht="15.75" hidden="1" thickBot="1" x14ac:dyDescent="0.3">
      <c r="A251" s="443"/>
      <c r="B251" s="444"/>
      <c r="C251" s="445"/>
      <c r="D251" s="445"/>
      <c r="E251" s="147" t="s">
        <v>287</v>
      </c>
      <c r="F251" s="237">
        <v>0</v>
      </c>
      <c r="G251" s="237">
        <v>0</v>
      </c>
      <c r="H251" s="148">
        <f t="shared" si="242"/>
        <v>0</v>
      </c>
      <c r="I251" s="219" t="e">
        <f t="shared" si="243"/>
        <v>#DIV/0!</v>
      </c>
      <c r="J251" s="279">
        <v>0</v>
      </c>
      <c r="K251" s="279">
        <v>0</v>
      </c>
      <c r="L251" s="278">
        <f t="shared" si="244"/>
        <v>0</v>
      </c>
      <c r="M251" s="219" t="e">
        <f t="shared" si="245"/>
        <v>#DIV/0!</v>
      </c>
      <c r="N251" s="446"/>
      <c r="O251" s="279">
        <v>0</v>
      </c>
      <c r="P251" s="279">
        <v>0</v>
      </c>
      <c r="Q251" s="278">
        <f t="shared" si="246"/>
        <v>0</v>
      </c>
      <c r="R251" s="219" t="e">
        <f t="shared" si="247"/>
        <v>#DIV/0!</v>
      </c>
      <c r="S251" s="440"/>
      <c r="T251" s="421"/>
      <c r="U251" s="279">
        <v>0</v>
      </c>
      <c r="V251" s="279">
        <v>0</v>
      </c>
      <c r="W251" s="149">
        <f>IFERROR(((V251/U251)*1),0)</f>
        <v>0</v>
      </c>
      <c r="X251" s="442"/>
    </row>
    <row r="252" spans="1:24" ht="15.75" hidden="1" thickBot="1" x14ac:dyDescent="0.3">
      <c r="A252" s="431" t="s">
        <v>288</v>
      </c>
      <c r="B252" s="432"/>
      <c r="C252" s="433"/>
      <c r="D252" s="275"/>
      <c r="E252" s="150"/>
      <c r="F252" s="239">
        <f>SUM(F247:F251)</f>
        <v>0</v>
      </c>
      <c r="G252" s="239">
        <f t="shared" ref="G252:H252" si="249">SUM(G247:G251)</f>
        <v>0</v>
      </c>
      <c r="H252" s="151">
        <f t="shared" si="249"/>
        <v>0</v>
      </c>
      <c r="I252" s="220">
        <v>1</v>
      </c>
      <c r="J252" s="206">
        <f t="shared" ref="J252:L252" si="250">SUM(J247:J251)</f>
        <v>0</v>
      </c>
      <c r="K252" s="206">
        <f t="shared" si="250"/>
        <v>0</v>
      </c>
      <c r="L252" s="206">
        <f t="shared" si="250"/>
        <v>0</v>
      </c>
      <c r="M252" s="220">
        <v>1</v>
      </c>
      <c r="N252" s="206">
        <f>N247</f>
        <v>0</v>
      </c>
      <c r="O252" s="206">
        <f t="shared" ref="O252:Q252" si="251">SUM(O247:O251)</f>
        <v>0</v>
      </c>
      <c r="P252" s="206">
        <f t="shared" si="251"/>
        <v>0</v>
      </c>
      <c r="Q252" s="206">
        <f t="shared" si="251"/>
        <v>0</v>
      </c>
      <c r="R252" s="220">
        <v>1</v>
      </c>
      <c r="S252" s="206">
        <f>S247</f>
        <v>0</v>
      </c>
      <c r="T252" s="216">
        <f>T247</f>
        <v>0</v>
      </c>
      <c r="U252" s="210">
        <f>SUM(U247:U251)</f>
        <v>0</v>
      </c>
      <c r="V252" s="211">
        <f>SUM(V247:V251)</f>
        <v>0</v>
      </c>
      <c r="W252" s="152">
        <f>IFERROR(((V252/U252)*1),0)</f>
        <v>0</v>
      </c>
      <c r="X252" s="303">
        <f>IFERROR(((1-(1-T252)*W252)*1),0)</f>
        <v>1</v>
      </c>
    </row>
    <row r="253" spans="1:24" ht="15.75" hidden="1" thickBot="1" x14ac:dyDescent="0.3">
      <c r="A253" s="443">
        <f>A247+1</f>
        <v>42</v>
      </c>
      <c r="B253" s="444"/>
      <c r="C253" s="445"/>
      <c r="D253" s="445"/>
      <c r="E253" s="147" t="s">
        <v>283</v>
      </c>
      <c r="F253" s="237">
        <v>0</v>
      </c>
      <c r="G253" s="237">
        <v>0</v>
      </c>
      <c r="H253" s="148">
        <f>F253+G253</f>
        <v>0</v>
      </c>
      <c r="I253" s="219" t="e">
        <f>H253/$H$258</f>
        <v>#DIV/0!</v>
      </c>
      <c r="J253" s="279">
        <v>0</v>
      </c>
      <c r="K253" s="279">
        <v>0</v>
      </c>
      <c r="L253" s="278">
        <f>J253+K253</f>
        <v>0</v>
      </c>
      <c r="M253" s="219" t="e">
        <f>L253/$L$258</f>
        <v>#DIV/0!</v>
      </c>
      <c r="N253" s="446">
        <v>0</v>
      </c>
      <c r="O253" s="279">
        <v>0</v>
      </c>
      <c r="P253" s="279">
        <v>0</v>
      </c>
      <c r="Q253" s="278">
        <f>O253+P253</f>
        <v>0</v>
      </c>
      <c r="R253" s="219" t="e">
        <f>Q253/$Q$258</f>
        <v>#DIV/0!</v>
      </c>
      <c r="S253" s="440">
        <f>N258-Q258</f>
        <v>0</v>
      </c>
      <c r="T253" s="421">
        <f>IFERROR((S253/N258),0)</f>
        <v>0</v>
      </c>
      <c r="U253" s="279">
        <v>0</v>
      </c>
      <c r="V253" s="279">
        <v>0</v>
      </c>
      <c r="W253" s="149">
        <f>IFERROR(((V253/U253)*1),0)</f>
        <v>0</v>
      </c>
      <c r="X253" s="422"/>
    </row>
    <row r="254" spans="1:24" ht="15.75" hidden="1" thickBot="1" x14ac:dyDescent="0.3">
      <c r="A254" s="443"/>
      <c r="B254" s="444"/>
      <c r="C254" s="445"/>
      <c r="D254" s="445"/>
      <c r="E254" s="147" t="s">
        <v>284</v>
      </c>
      <c r="F254" s="237">
        <v>0</v>
      </c>
      <c r="G254" s="237">
        <v>0</v>
      </c>
      <c r="H254" s="148">
        <f t="shared" ref="H254:H257" si="252">F254+G254</f>
        <v>0</v>
      </c>
      <c r="I254" s="219" t="e">
        <f t="shared" ref="I254:I257" si="253">H254/$H$258</f>
        <v>#DIV/0!</v>
      </c>
      <c r="J254" s="279">
        <v>0</v>
      </c>
      <c r="K254" s="279">
        <v>0</v>
      </c>
      <c r="L254" s="278">
        <f t="shared" ref="L254:L257" si="254">J254+K254</f>
        <v>0</v>
      </c>
      <c r="M254" s="219" t="e">
        <f t="shared" ref="M254:M257" si="255">L254/$L$258</f>
        <v>#DIV/0!</v>
      </c>
      <c r="N254" s="446"/>
      <c r="O254" s="279">
        <v>0</v>
      </c>
      <c r="P254" s="279">
        <v>0</v>
      </c>
      <c r="Q254" s="278">
        <f t="shared" ref="Q254:Q257" si="256">O254+P254</f>
        <v>0</v>
      </c>
      <c r="R254" s="219" t="e">
        <f t="shared" ref="R254:R257" si="257">Q254/$Q$258</f>
        <v>#DIV/0!</v>
      </c>
      <c r="S254" s="440"/>
      <c r="T254" s="421"/>
      <c r="U254" s="279">
        <v>0</v>
      </c>
      <c r="V254" s="279">
        <v>0</v>
      </c>
      <c r="W254" s="149">
        <f t="shared" ref="W254:W255" si="258">IFERROR(((V254/U254)*1),0)</f>
        <v>0</v>
      </c>
      <c r="X254" s="424"/>
    </row>
    <row r="255" spans="1:24" ht="15.75" hidden="1" thickBot="1" x14ac:dyDescent="0.3">
      <c r="A255" s="443"/>
      <c r="B255" s="444"/>
      <c r="C255" s="445"/>
      <c r="D255" s="445"/>
      <c r="E255" s="147" t="s">
        <v>285</v>
      </c>
      <c r="F255" s="237">
        <v>0</v>
      </c>
      <c r="G255" s="237">
        <v>0</v>
      </c>
      <c r="H255" s="148">
        <f t="shared" si="252"/>
        <v>0</v>
      </c>
      <c r="I255" s="219" t="e">
        <f t="shared" si="253"/>
        <v>#DIV/0!</v>
      </c>
      <c r="J255" s="279">
        <v>0</v>
      </c>
      <c r="K255" s="279">
        <v>0</v>
      </c>
      <c r="L255" s="278">
        <f t="shared" si="254"/>
        <v>0</v>
      </c>
      <c r="M255" s="219" t="e">
        <f t="shared" si="255"/>
        <v>#DIV/0!</v>
      </c>
      <c r="N255" s="446"/>
      <c r="O255" s="279">
        <v>0</v>
      </c>
      <c r="P255" s="279">
        <v>0</v>
      </c>
      <c r="Q255" s="278">
        <f t="shared" si="256"/>
        <v>0</v>
      </c>
      <c r="R255" s="219" t="e">
        <f t="shared" si="257"/>
        <v>#DIV/0!</v>
      </c>
      <c r="S255" s="440"/>
      <c r="T255" s="421"/>
      <c r="U255" s="279">
        <v>0</v>
      </c>
      <c r="V255" s="279">
        <v>0</v>
      </c>
      <c r="W255" s="149">
        <f t="shared" si="258"/>
        <v>0</v>
      </c>
      <c r="X255" s="424"/>
    </row>
    <row r="256" spans="1:24" ht="15.75" hidden="1" thickBot="1" x14ac:dyDescent="0.3">
      <c r="A256" s="443"/>
      <c r="B256" s="444"/>
      <c r="C256" s="445"/>
      <c r="D256" s="445"/>
      <c r="E256" s="147" t="s">
        <v>286</v>
      </c>
      <c r="F256" s="237">
        <v>0</v>
      </c>
      <c r="G256" s="237">
        <v>0</v>
      </c>
      <c r="H256" s="148">
        <f t="shared" si="252"/>
        <v>0</v>
      </c>
      <c r="I256" s="219" t="e">
        <f t="shared" si="253"/>
        <v>#DIV/0!</v>
      </c>
      <c r="J256" s="279">
        <v>0</v>
      </c>
      <c r="K256" s="279">
        <v>0</v>
      </c>
      <c r="L256" s="278">
        <f t="shared" si="254"/>
        <v>0</v>
      </c>
      <c r="M256" s="219" t="e">
        <f t="shared" si="255"/>
        <v>#DIV/0!</v>
      </c>
      <c r="N256" s="446"/>
      <c r="O256" s="279">
        <v>0</v>
      </c>
      <c r="P256" s="279">
        <v>0</v>
      </c>
      <c r="Q256" s="278">
        <f t="shared" si="256"/>
        <v>0</v>
      </c>
      <c r="R256" s="219" t="e">
        <f t="shared" si="257"/>
        <v>#DIV/0!</v>
      </c>
      <c r="S256" s="440"/>
      <c r="T256" s="421"/>
      <c r="U256" s="279">
        <v>0</v>
      </c>
      <c r="V256" s="279">
        <v>0</v>
      </c>
      <c r="W256" s="149">
        <f>IFERROR(((V256/U256)*1),0)</f>
        <v>0</v>
      </c>
      <c r="X256" s="424"/>
    </row>
    <row r="257" spans="1:24" ht="15.75" hidden="1" thickBot="1" x14ac:dyDescent="0.3">
      <c r="A257" s="443"/>
      <c r="B257" s="444"/>
      <c r="C257" s="445"/>
      <c r="D257" s="445"/>
      <c r="E257" s="147" t="s">
        <v>287</v>
      </c>
      <c r="F257" s="237">
        <v>0</v>
      </c>
      <c r="G257" s="237">
        <v>0</v>
      </c>
      <c r="H257" s="148">
        <f t="shared" si="252"/>
        <v>0</v>
      </c>
      <c r="I257" s="219" t="e">
        <f t="shared" si="253"/>
        <v>#DIV/0!</v>
      </c>
      <c r="J257" s="279">
        <v>0</v>
      </c>
      <c r="K257" s="279">
        <v>0</v>
      </c>
      <c r="L257" s="278">
        <f t="shared" si="254"/>
        <v>0</v>
      </c>
      <c r="M257" s="219" t="e">
        <f t="shared" si="255"/>
        <v>#DIV/0!</v>
      </c>
      <c r="N257" s="446"/>
      <c r="O257" s="279">
        <v>0</v>
      </c>
      <c r="P257" s="279">
        <v>0</v>
      </c>
      <c r="Q257" s="278">
        <f t="shared" si="256"/>
        <v>0</v>
      </c>
      <c r="R257" s="219" t="e">
        <f t="shared" si="257"/>
        <v>#DIV/0!</v>
      </c>
      <c r="S257" s="440"/>
      <c r="T257" s="421"/>
      <c r="U257" s="279">
        <v>0</v>
      </c>
      <c r="V257" s="279">
        <v>0</v>
      </c>
      <c r="W257" s="149">
        <f>IFERROR(((V257/U257)*1),0)</f>
        <v>0</v>
      </c>
      <c r="X257" s="442"/>
    </row>
    <row r="258" spans="1:24" ht="15.75" hidden="1" thickBot="1" x14ac:dyDescent="0.3">
      <c r="A258" s="431" t="s">
        <v>288</v>
      </c>
      <c r="B258" s="432"/>
      <c r="C258" s="433"/>
      <c r="D258" s="275"/>
      <c r="E258" s="150"/>
      <c r="F258" s="239">
        <f>SUM(F253:F257)</f>
        <v>0</v>
      </c>
      <c r="G258" s="239">
        <f t="shared" ref="G258:H258" si="259">SUM(G253:G257)</f>
        <v>0</v>
      </c>
      <c r="H258" s="151">
        <f t="shared" si="259"/>
        <v>0</v>
      </c>
      <c r="I258" s="220">
        <v>1</v>
      </c>
      <c r="J258" s="206">
        <f t="shared" ref="J258:L258" si="260">SUM(J253:J257)</f>
        <v>0</v>
      </c>
      <c r="K258" s="206">
        <f t="shared" si="260"/>
        <v>0</v>
      </c>
      <c r="L258" s="206">
        <f t="shared" si="260"/>
        <v>0</v>
      </c>
      <c r="M258" s="220">
        <v>1</v>
      </c>
      <c r="N258" s="206">
        <f>N253</f>
        <v>0</v>
      </c>
      <c r="O258" s="206">
        <f t="shared" ref="O258:Q258" si="261">SUM(O253:O257)</f>
        <v>0</v>
      </c>
      <c r="P258" s="206">
        <f t="shared" si="261"/>
        <v>0</v>
      </c>
      <c r="Q258" s="206">
        <f t="shared" si="261"/>
        <v>0</v>
      </c>
      <c r="R258" s="220">
        <v>1</v>
      </c>
      <c r="S258" s="206">
        <f>S253</f>
        <v>0</v>
      </c>
      <c r="T258" s="216">
        <f>T253</f>
        <v>0</v>
      </c>
      <c r="U258" s="210">
        <f>SUM(U253:U257)</f>
        <v>0</v>
      </c>
      <c r="V258" s="211">
        <f>SUM(V253:V257)</f>
        <v>0</v>
      </c>
      <c r="W258" s="152">
        <f>IFERROR(((V258/U258)*1),0)</f>
        <v>0</v>
      </c>
      <c r="X258" s="303">
        <f>IFERROR(((1-(1-T258)*W258)*1),0)</f>
        <v>1</v>
      </c>
    </row>
    <row r="259" spans="1:24" ht="15.75" hidden="1" thickBot="1" x14ac:dyDescent="0.3">
      <c r="A259" s="443">
        <f>A253+1</f>
        <v>43</v>
      </c>
      <c r="B259" s="444"/>
      <c r="C259" s="445"/>
      <c r="D259" s="445"/>
      <c r="E259" s="147" t="s">
        <v>283</v>
      </c>
      <c r="F259" s="237">
        <v>0</v>
      </c>
      <c r="G259" s="237">
        <v>0</v>
      </c>
      <c r="H259" s="148">
        <f>F259+G259</f>
        <v>0</v>
      </c>
      <c r="I259" s="219" t="e">
        <f>H259/$H$264</f>
        <v>#DIV/0!</v>
      </c>
      <c r="J259" s="279">
        <v>0</v>
      </c>
      <c r="K259" s="279">
        <v>0</v>
      </c>
      <c r="L259" s="278">
        <f>J259+K259</f>
        <v>0</v>
      </c>
      <c r="M259" s="219" t="e">
        <f>L259/$L$264</f>
        <v>#DIV/0!</v>
      </c>
      <c r="N259" s="446">
        <v>0</v>
      </c>
      <c r="O259" s="279">
        <v>0</v>
      </c>
      <c r="P259" s="279">
        <v>0</v>
      </c>
      <c r="Q259" s="278">
        <f>O259+P259</f>
        <v>0</v>
      </c>
      <c r="R259" s="219">
        <f>Q259/$Q$28</f>
        <v>0</v>
      </c>
      <c r="S259" s="440">
        <f>N264-Q264</f>
        <v>0</v>
      </c>
      <c r="T259" s="421">
        <f>IFERROR((S259/N264),0)</f>
        <v>0</v>
      </c>
      <c r="U259" s="279">
        <v>0</v>
      </c>
      <c r="V259" s="279">
        <v>0</v>
      </c>
      <c r="W259" s="149">
        <f>IFERROR(((V259/U259)*1),0)</f>
        <v>0</v>
      </c>
      <c r="X259" s="422"/>
    </row>
    <row r="260" spans="1:24" ht="15.75" hidden="1" thickBot="1" x14ac:dyDescent="0.3">
      <c r="A260" s="443"/>
      <c r="B260" s="444"/>
      <c r="C260" s="445"/>
      <c r="D260" s="445"/>
      <c r="E260" s="147" t="s">
        <v>284</v>
      </c>
      <c r="F260" s="237">
        <v>0</v>
      </c>
      <c r="G260" s="237">
        <v>0</v>
      </c>
      <c r="H260" s="148">
        <f t="shared" ref="H260:H263" si="262">F260+G260</f>
        <v>0</v>
      </c>
      <c r="I260" s="219" t="e">
        <f t="shared" ref="I260:I263" si="263">H260/$H$264</f>
        <v>#DIV/0!</v>
      </c>
      <c r="J260" s="279">
        <v>0</v>
      </c>
      <c r="K260" s="279">
        <v>0</v>
      </c>
      <c r="L260" s="278">
        <f t="shared" ref="L260:L263" si="264">J260+K260</f>
        <v>0</v>
      </c>
      <c r="M260" s="219" t="e">
        <f t="shared" ref="M260:M263" si="265">L260/$L$264</f>
        <v>#DIV/0!</v>
      </c>
      <c r="N260" s="446"/>
      <c r="O260" s="279">
        <v>0</v>
      </c>
      <c r="P260" s="279">
        <v>0</v>
      </c>
      <c r="Q260" s="278">
        <f t="shared" ref="Q260:Q263" si="266">O260+P260</f>
        <v>0</v>
      </c>
      <c r="R260" s="219">
        <f t="shared" ref="R260:R263" si="267">Q260/$Q$28</f>
        <v>0</v>
      </c>
      <c r="S260" s="440"/>
      <c r="T260" s="421"/>
      <c r="U260" s="279">
        <v>0</v>
      </c>
      <c r="V260" s="279">
        <v>0</v>
      </c>
      <c r="W260" s="149">
        <f t="shared" ref="W260:W261" si="268">IFERROR(((V260/U260)*1),0)</f>
        <v>0</v>
      </c>
      <c r="X260" s="424"/>
    </row>
    <row r="261" spans="1:24" ht="15.75" hidden="1" thickBot="1" x14ac:dyDescent="0.3">
      <c r="A261" s="443"/>
      <c r="B261" s="444"/>
      <c r="C261" s="445"/>
      <c r="D261" s="445"/>
      <c r="E261" s="147" t="s">
        <v>285</v>
      </c>
      <c r="F261" s="237">
        <v>0</v>
      </c>
      <c r="G261" s="237">
        <v>0</v>
      </c>
      <c r="H261" s="148">
        <f t="shared" si="262"/>
        <v>0</v>
      </c>
      <c r="I261" s="219" t="e">
        <f t="shared" si="263"/>
        <v>#DIV/0!</v>
      </c>
      <c r="J261" s="279">
        <v>0</v>
      </c>
      <c r="K261" s="279">
        <v>0</v>
      </c>
      <c r="L261" s="278">
        <f t="shared" si="264"/>
        <v>0</v>
      </c>
      <c r="M261" s="219" t="e">
        <f t="shared" si="265"/>
        <v>#DIV/0!</v>
      </c>
      <c r="N261" s="446"/>
      <c r="O261" s="279">
        <v>0</v>
      </c>
      <c r="P261" s="279">
        <v>0</v>
      </c>
      <c r="Q261" s="278">
        <f t="shared" si="266"/>
        <v>0</v>
      </c>
      <c r="R261" s="219">
        <f t="shared" si="267"/>
        <v>0</v>
      </c>
      <c r="S261" s="440"/>
      <c r="T261" s="421"/>
      <c r="U261" s="279">
        <v>0</v>
      </c>
      <c r="V261" s="279">
        <v>0</v>
      </c>
      <c r="W261" s="149">
        <f t="shared" si="268"/>
        <v>0</v>
      </c>
      <c r="X261" s="424"/>
    </row>
    <row r="262" spans="1:24" ht="15.75" hidden="1" thickBot="1" x14ac:dyDescent="0.3">
      <c r="A262" s="443"/>
      <c r="B262" s="444"/>
      <c r="C262" s="445"/>
      <c r="D262" s="445"/>
      <c r="E262" s="147" t="s">
        <v>286</v>
      </c>
      <c r="F262" s="237">
        <v>0</v>
      </c>
      <c r="G262" s="237">
        <v>0</v>
      </c>
      <c r="H262" s="148">
        <f t="shared" si="262"/>
        <v>0</v>
      </c>
      <c r="I262" s="219" t="e">
        <f t="shared" si="263"/>
        <v>#DIV/0!</v>
      </c>
      <c r="J262" s="279">
        <v>0</v>
      </c>
      <c r="K262" s="279">
        <v>0</v>
      </c>
      <c r="L262" s="278">
        <f t="shared" si="264"/>
        <v>0</v>
      </c>
      <c r="M262" s="219" t="e">
        <f t="shared" si="265"/>
        <v>#DIV/0!</v>
      </c>
      <c r="N262" s="446"/>
      <c r="O262" s="279">
        <v>0</v>
      </c>
      <c r="P262" s="279">
        <v>0</v>
      </c>
      <c r="Q262" s="278">
        <f t="shared" si="266"/>
        <v>0</v>
      </c>
      <c r="R262" s="219">
        <f t="shared" si="267"/>
        <v>0</v>
      </c>
      <c r="S262" s="440"/>
      <c r="T262" s="421"/>
      <c r="U262" s="279">
        <v>0</v>
      </c>
      <c r="V262" s="279">
        <v>0</v>
      </c>
      <c r="W262" s="149">
        <f>IFERROR(((V262/U262)*1),0)</f>
        <v>0</v>
      </c>
      <c r="X262" s="424"/>
    </row>
    <row r="263" spans="1:24" ht="15.75" hidden="1" thickBot="1" x14ac:dyDescent="0.3">
      <c r="A263" s="443"/>
      <c r="B263" s="444"/>
      <c r="C263" s="445"/>
      <c r="D263" s="445"/>
      <c r="E263" s="147" t="s">
        <v>287</v>
      </c>
      <c r="F263" s="237">
        <v>0</v>
      </c>
      <c r="G263" s="237">
        <v>0</v>
      </c>
      <c r="H263" s="148">
        <f t="shared" si="262"/>
        <v>0</v>
      </c>
      <c r="I263" s="219" t="e">
        <f t="shared" si="263"/>
        <v>#DIV/0!</v>
      </c>
      <c r="J263" s="279">
        <v>0</v>
      </c>
      <c r="K263" s="279">
        <v>0</v>
      </c>
      <c r="L263" s="278">
        <f t="shared" si="264"/>
        <v>0</v>
      </c>
      <c r="M263" s="219" t="e">
        <f t="shared" si="265"/>
        <v>#DIV/0!</v>
      </c>
      <c r="N263" s="446"/>
      <c r="O263" s="279">
        <v>0</v>
      </c>
      <c r="P263" s="279">
        <v>0</v>
      </c>
      <c r="Q263" s="278">
        <f t="shared" si="266"/>
        <v>0</v>
      </c>
      <c r="R263" s="219">
        <f t="shared" si="267"/>
        <v>0</v>
      </c>
      <c r="S263" s="440"/>
      <c r="T263" s="421"/>
      <c r="U263" s="279">
        <v>0</v>
      </c>
      <c r="V263" s="279">
        <v>0</v>
      </c>
      <c r="W263" s="149">
        <f>IFERROR(((V263/U263)*1),0)</f>
        <v>0</v>
      </c>
      <c r="X263" s="442"/>
    </row>
    <row r="264" spans="1:24" ht="15.75" hidden="1" thickBot="1" x14ac:dyDescent="0.3">
      <c r="A264" s="431" t="s">
        <v>288</v>
      </c>
      <c r="B264" s="432"/>
      <c r="C264" s="433"/>
      <c r="D264" s="275"/>
      <c r="E264" s="150"/>
      <c r="F264" s="239">
        <f>SUM(F259:F263)</f>
        <v>0</v>
      </c>
      <c r="G264" s="239">
        <f t="shared" ref="G264:H264" si="269">SUM(G259:G263)</f>
        <v>0</v>
      </c>
      <c r="H264" s="151">
        <f t="shared" si="269"/>
        <v>0</v>
      </c>
      <c r="I264" s="220">
        <v>1</v>
      </c>
      <c r="J264" s="206">
        <f t="shared" ref="J264:L264" si="270">SUM(J259:J263)</f>
        <v>0</v>
      </c>
      <c r="K264" s="206">
        <f t="shared" si="270"/>
        <v>0</v>
      </c>
      <c r="L264" s="206">
        <f t="shared" si="270"/>
        <v>0</v>
      </c>
      <c r="M264" s="220">
        <v>1</v>
      </c>
      <c r="N264" s="206">
        <f>N259</f>
        <v>0</v>
      </c>
      <c r="O264" s="206">
        <f t="shared" ref="O264:Q264" si="271">SUM(O259:O263)</f>
        <v>0</v>
      </c>
      <c r="P264" s="206">
        <f t="shared" si="271"/>
        <v>0</v>
      </c>
      <c r="Q264" s="206">
        <f t="shared" si="271"/>
        <v>0</v>
      </c>
      <c r="R264" s="220">
        <v>1</v>
      </c>
      <c r="S264" s="206">
        <f>S259</f>
        <v>0</v>
      </c>
      <c r="T264" s="216">
        <f>T259</f>
        <v>0</v>
      </c>
      <c r="U264" s="210">
        <f>SUM(U259:U263)</f>
        <v>0</v>
      </c>
      <c r="V264" s="211">
        <f>SUM(V259:V263)</f>
        <v>0</v>
      </c>
      <c r="W264" s="152">
        <f>IFERROR(((V264/U264)*1),0)</f>
        <v>0</v>
      </c>
      <c r="X264" s="303">
        <f>IFERROR(((1-(1-T264)*W264)*1),0)</f>
        <v>1</v>
      </c>
    </row>
    <row r="265" spans="1:24" ht="15.75" hidden="1" thickBot="1" x14ac:dyDescent="0.3">
      <c r="A265" s="443">
        <f>A259+1</f>
        <v>44</v>
      </c>
      <c r="B265" s="444"/>
      <c r="C265" s="445"/>
      <c r="D265" s="445"/>
      <c r="E265" s="147" t="s">
        <v>283</v>
      </c>
      <c r="F265" s="237">
        <v>0</v>
      </c>
      <c r="G265" s="237">
        <v>0</v>
      </c>
      <c r="H265" s="148">
        <f>F265+G265</f>
        <v>0</v>
      </c>
      <c r="I265" s="219" t="e">
        <f>H265/$H$270</f>
        <v>#DIV/0!</v>
      </c>
      <c r="J265" s="279">
        <v>0</v>
      </c>
      <c r="K265" s="279">
        <v>0</v>
      </c>
      <c r="L265" s="278">
        <f>J265+K265</f>
        <v>0</v>
      </c>
      <c r="M265" s="219" t="e">
        <f>L265/$L$270</f>
        <v>#DIV/0!</v>
      </c>
      <c r="N265" s="446">
        <v>0</v>
      </c>
      <c r="O265" s="279">
        <v>0</v>
      </c>
      <c r="P265" s="279">
        <v>0</v>
      </c>
      <c r="Q265" s="278">
        <f>O265+P265</f>
        <v>0</v>
      </c>
      <c r="R265" s="219" t="e">
        <f>Q265/$Q$270</f>
        <v>#DIV/0!</v>
      </c>
      <c r="S265" s="440">
        <f>N270-Q270</f>
        <v>0</v>
      </c>
      <c r="T265" s="421">
        <f>IFERROR((S265/N270),0)</f>
        <v>0</v>
      </c>
      <c r="U265" s="279">
        <v>0</v>
      </c>
      <c r="V265" s="279">
        <v>0</v>
      </c>
      <c r="W265" s="149">
        <f>IFERROR(((V265/U265)*1),0)</f>
        <v>0</v>
      </c>
      <c r="X265" s="422"/>
    </row>
    <row r="266" spans="1:24" ht="15.75" hidden="1" thickBot="1" x14ac:dyDescent="0.3">
      <c r="A266" s="443"/>
      <c r="B266" s="444"/>
      <c r="C266" s="445"/>
      <c r="D266" s="445"/>
      <c r="E266" s="147" t="s">
        <v>284</v>
      </c>
      <c r="F266" s="237">
        <v>0</v>
      </c>
      <c r="G266" s="237">
        <v>0</v>
      </c>
      <c r="H266" s="148">
        <f t="shared" ref="H266:H269" si="272">F266+G266</f>
        <v>0</v>
      </c>
      <c r="I266" s="219" t="e">
        <f t="shared" ref="I266:I269" si="273">H266/$H$270</f>
        <v>#DIV/0!</v>
      </c>
      <c r="J266" s="279">
        <v>0</v>
      </c>
      <c r="K266" s="279">
        <v>0</v>
      </c>
      <c r="L266" s="278">
        <f t="shared" ref="L266:L269" si="274">J266+K266</f>
        <v>0</v>
      </c>
      <c r="M266" s="219" t="e">
        <f t="shared" ref="M266:M269" si="275">L266/$L$270</f>
        <v>#DIV/0!</v>
      </c>
      <c r="N266" s="446"/>
      <c r="O266" s="279">
        <v>0</v>
      </c>
      <c r="P266" s="279">
        <v>0</v>
      </c>
      <c r="Q266" s="278">
        <f t="shared" ref="Q266:Q269" si="276">O266+P266</f>
        <v>0</v>
      </c>
      <c r="R266" s="219" t="e">
        <f t="shared" ref="R266:R269" si="277">Q266/$Q$270</f>
        <v>#DIV/0!</v>
      </c>
      <c r="S266" s="440"/>
      <c r="T266" s="421"/>
      <c r="U266" s="279">
        <v>0</v>
      </c>
      <c r="V266" s="279">
        <v>0</v>
      </c>
      <c r="W266" s="149">
        <f t="shared" ref="W266:W267" si="278">IFERROR(((V266/U266)*1),0)</f>
        <v>0</v>
      </c>
      <c r="X266" s="424"/>
    </row>
    <row r="267" spans="1:24" ht="15.75" hidden="1" thickBot="1" x14ac:dyDescent="0.3">
      <c r="A267" s="443"/>
      <c r="B267" s="444"/>
      <c r="C267" s="445"/>
      <c r="D267" s="445"/>
      <c r="E267" s="147" t="s">
        <v>285</v>
      </c>
      <c r="F267" s="237">
        <v>0</v>
      </c>
      <c r="G267" s="237">
        <v>0</v>
      </c>
      <c r="H267" s="148">
        <f t="shared" si="272"/>
        <v>0</v>
      </c>
      <c r="I267" s="219" t="e">
        <f t="shared" si="273"/>
        <v>#DIV/0!</v>
      </c>
      <c r="J267" s="279">
        <v>0</v>
      </c>
      <c r="K267" s="279">
        <v>0</v>
      </c>
      <c r="L267" s="278">
        <f t="shared" si="274"/>
        <v>0</v>
      </c>
      <c r="M267" s="219" t="e">
        <f t="shared" si="275"/>
        <v>#DIV/0!</v>
      </c>
      <c r="N267" s="446"/>
      <c r="O267" s="279">
        <v>0</v>
      </c>
      <c r="P267" s="279">
        <v>0</v>
      </c>
      <c r="Q267" s="278">
        <f t="shared" si="276"/>
        <v>0</v>
      </c>
      <c r="R267" s="219" t="e">
        <f t="shared" si="277"/>
        <v>#DIV/0!</v>
      </c>
      <c r="S267" s="440"/>
      <c r="T267" s="421"/>
      <c r="U267" s="279">
        <v>0</v>
      </c>
      <c r="V267" s="279">
        <v>0</v>
      </c>
      <c r="W267" s="149">
        <f t="shared" si="278"/>
        <v>0</v>
      </c>
      <c r="X267" s="424"/>
    </row>
    <row r="268" spans="1:24" ht="15.75" hidden="1" thickBot="1" x14ac:dyDescent="0.3">
      <c r="A268" s="443"/>
      <c r="B268" s="444"/>
      <c r="C268" s="445"/>
      <c r="D268" s="445"/>
      <c r="E268" s="147" t="s">
        <v>286</v>
      </c>
      <c r="F268" s="237">
        <v>0</v>
      </c>
      <c r="G268" s="237">
        <v>0</v>
      </c>
      <c r="H268" s="148">
        <f t="shared" si="272"/>
        <v>0</v>
      </c>
      <c r="I268" s="219" t="e">
        <f t="shared" si="273"/>
        <v>#DIV/0!</v>
      </c>
      <c r="J268" s="279">
        <v>0</v>
      </c>
      <c r="K268" s="279">
        <v>0</v>
      </c>
      <c r="L268" s="278">
        <f t="shared" si="274"/>
        <v>0</v>
      </c>
      <c r="M268" s="219" t="e">
        <f t="shared" si="275"/>
        <v>#DIV/0!</v>
      </c>
      <c r="N268" s="446"/>
      <c r="O268" s="279">
        <v>0</v>
      </c>
      <c r="P268" s="279">
        <v>0</v>
      </c>
      <c r="Q268" s="278">
        <f t="shared" si="276"/>
        <v>0</v>
      </c>
      <c r="R268" s="219" t="e">
        <f t="shared" si="277"/>
        <v>#DIV/0!</v>
      </c>
      <c r="S268" s="440"/>
      <c r="T268" s="421"/>
      <c r="U268" s="279">
        <v>0</v>
      </c>
      <c r="V268" s="279">
        <v>0</v>
      </c>
      <c r="W268" s="149">
        <f>IFERROR(((V268/U268)*1),0)</f>
        <v>0</v>
      </c>
      <c r="X268" s="424"/>
    </row>
    <row r="269" spans="1:24" ht="15.75" hidden="1" thickBot="1" x14ac:dyDescent="0.3">
      <c r="A269" s="443"/>
      <c r="B269" s="444"/>
      <c r="C269" s="445"/>
      <c r="D269" s="445"/>
      <c r="E269" s="147" t="s">
        <v>287</v>
      </c>
      <c r="F269" s="237">
        <v>0</v>
      </c>
      <c r="G269" s="237">
        <v>0</v>
      </c>
      <c r="H269" s="148">
        <f t="shared" si="272"/>
        <v>0</v>
      </c>
      <c r="I269" s="219" t="e">
        <f t="shared" si="273"/>
        <v>#DIV/0!</v>
      </c>
      <c r="J269" s="279">
        <v>0</v>
      </c>
      <c r="K269" s="279">
        <v>0</v>
      </c>
      <c r="L269" s="278">
        <f t="shared" si="274"/>
        <v>0</v>
      </c>
      <c r="M269" s="219" t="e">
        <f t="shared" si="275"/>
        <v>#DIV/0!</v>
      </c>
      <c r="N269" s="446"/>
      <c r="O269" s="279">
        <v>0</v>
      </c>
      <c r="P269" s="279">
        <v>0</v>
      </c>
      <c r="Q269" s="278">
        <f t="shared" si="276"/>
        <v>0</v>
      </c>
      <c r="R269" s="219" t="e">
        <f t="shared" si="277"/>
        <v>#DIV/0!</v>
      </c>
      <c r="S269" s="440"/>
      <c r="T269" s="421"/>
      <c r="U269" s="279">
        <v>0</v>
      </c>
      <c r="V269" s="279">
        <v>0</v>
      </c>
      <c r="W269" s="149">
        <f>IFERROR(((V269/U269)*1),0)</f>
        <v>0</v>
      </c>
      <c r="X269" s="442"/>
    </row>
    <row r="270" spans="1:24" ht="15.75" hidden="1" thickBot="1" x14ac:dyDescent="0.3">
      <c r="A270" s="431" t="s">
        <v>288</v>
      </c>
      <c r="B270" s="432"/>
      <c r="C270" s="433"/>
      <c r="D270" s="275"/>
      <c r="E270" s="150"/>
      <c r="F270" s="239">
        <f>SUM(F265:F269)</f>
        <v>0</v>
      </c>
      <c r="G270" s="239">
        <f t="shared" ref="G270:H270" si="279">SUM(G265:G269)</f>
        <v>0</v>
      </c>
      <c r="H270" s="151">
        <f t="shared" si="279"/>
        <v>0</v>
      </c>
      <c r="I270" s="220">
        <v>1</v>
      </c>
      <c r="J270" s="206">
        <f t="shared" ref="J270:L270" si="280">SUM(J265:J269)</f>
        <v>0</v>
      </c>
      <c r="K270" s="206">
        <f t="shared" si="280"/>
        <v>0</v>
      </c>
      <c r="L270" s="206">
        <f t="shared" si="280"/>
        <v>0</v>
      </c>
      <c r="M270" s="220">
        <v>1</v>
      </c>
      <c r="N270" s="206">
        <f>N265</f>
        <v>0</v>
      </c>
      <c r="O270" s="206">
        <f t="shared" ref="O270:Q270" si="281">SUM(O265:O269)</f>
        <v>0</v>
      </c>
      <c r="P270" s="206">
        <f t="shared" si="281"/>
        <v>0</v>
      </c>
      <c r="Q270" s="206">
        <f t="shared" si="281"/>
        <v>0</v>
      </c>
      <c r="R270" s="220">
        <v>1</v>
      </c>
      <c r="S270" s="206">
        <f>S265</f>
        <v>0</v>
      </c>
      <c r="T270" s="216">
        <f>T265</f>
        <v>0</v>
      </c>
      <c r="U270" s="210">
        <f>SUM(U265:U269)</f>
        <v>0</v>
      </c>
      <c r="V270" s="211">
        <f>SUM(V265:V269)</f>
        <v>0</v>
      </c>
      <c r="W270" s="152">
        <f>IFERROR(((V270/U270)*1),0)</f>
        <v>0</v>
      </c>
      <c r="X270" s="303">
        <f>IFERROR(((1-(1-T270)*W270)*1),0)</f>
        <v>1</v>
      </c>
    </row>
    <row r="271" spans="1:24" ht="15.75" hidden="1" thickBot="1" x14ac:dyDescent="0.3">
      <c r="A271" s="443">
        <f>A265+1</f>
        <v>45</v>
      </c>
      <c r="B271" s="444"/>
      <c r="C271" s="445"/>
      <c r="D271" s="445"/>
      <c r="E271" s="147" t="s">
        <v>283</v>
      </c>
      <c r="F271" s="237">
        <v>0</v>
      </c>
      <c r="G271" s="237">
        <v>0</v>
      </c>
      <c r="H271" s="148">
        <f>F271+G271</f>
        <v>0</v>
      </c>
      <c r="I271" s="219" t="e">
        <f>H271/$H$276</f>
        <v>#DIV/0!</v>
      </c>
      <c r="J271" s="279">
        <v>0</v>
      </c>
      <c r="K271" s="279">
        <v>0</v>
      </c>
      <c r="L271" s="278">
        <f>J271+K271</f>
        <v>0</v>
      </c>
      <c r="M271" s="219" t="e">
        <f>L271/$L$276</f>
        <v>#DIV/0!</v>
      </c>
      <c r="N271" s="446">
        <v>0</v>
      </c>
      <c r="O271" s="279">
        <v>0</v>
      </c>
      <c r="P271" s="279">
        <v>0</v>
      </c>
      <c r="Q271" s="278">
        <f>O271+P271</f>
        <v>0</v>
      </c>
      <c r="R271" s="219" t="e">
        <f>Q271/$Q$276</f>
        <v>#DIV/0!</v>
      </c>
      <c r="S271" s="440">
        <f>N276-Q276</f>
        <v>0</v>
      </c>
      <c r="T271" s="421">
        <f>IFERROR((S271/N276),0)</f>
        <v>0</v>
      </c>
      <c r="U271" s="279">
        <v>0</v>
      </c>
      <c r="V271" s="279">
        <v>0</v>
      </c>
      <c r="W271" s="149">
        <f>IFERROR(((V271/U271)*1),0)</f>
        <v>0</v>
      </c>
      <c r="X271" s="422"/>
    </row>
    <row r="272" spans="1:24" ht="15.75" hidden="1" thickBot="1" x14ac:dyDescent="0.3">
      <c r="A272" s="443"/>
      <c r="B272" s="444"/>
      <c r="C272" s="445"/>
      <c r="D272" s="445"/>
      <c r="E272" s="147" t="s">
        <v>284</v>
      </c>
      <c r="F272" s="237">
        <v>0</v>
      </c>
      <c r="G272" s="237">
        <v>0</v>
      </c>
      <c r="H272" s="148">
        <f t="shared" ref="H272:H275" si="282">F272+G272</f>
        <v>0</v>
      </c>
      <c r="I272" s="219" t="e">
        <f t="shared" ref="I272:I275" si="283">H272/$H$276</f>
        <v>#DIV/0!</v>
      </c>
      <c r="J272" s="279">
        <v>0</v>
      </c>
      <c r="K272" s="279">
        <v>0</v>
      </c>
      <c r="L272" s="278">
        <f t="shared" ref="L272:L275" si="284">J272+K272</f>
        <v>0</v>
      </c>
      <c r="M272" s="219" t="e">
        <f t="shared" ref="M272:M275" si="285">L272/$L$276</f>
        <v>#DIV/0!</v>
      </c>
      <c r="N272" s="446"/>
      <c r="O272" s="279">
        <v>0</v>
      </c>
      <c r="P272" s="279">
        <v>0</v>
      </c>
      <c r="Q272" s="278">
        <f t="shared" ref="Q272:Q275" si="286">O272+P272</f>
        <v>0</v>
      </c>
      <c r="R272" s="219" t="e">
        <f t="shared" ref="R272:R275" si="287">Q272/$Q$276</f>
        <v>#DIV/0!</v>
      </c>
      <c r="S272" s="440"/>
      <c r="T272" s="421"/>
      <c r="U272" s="279">
        <v>0</v>
      </c>
      <c r="V272" s="279">
        <v>0</v>
      </c>
      <c r="W272" s="149">
        <f t="shared" ref="W272:W273" si="288">IFERROR(((V272/U272)*1),0)</f>
        <v>0</v>
      </c>
      <c r="X272" s="424"/>
    </row>
    <row r="273" spans="1:24" ht="15.75" hidden="1" thickBot="1" x14ac:dyDescent="0.3">
      <c r="A273" s="443"/>
      <c r="B273" s="444"/>
      <c r="C273" s="445"/>
      <c r="D273" s="445"/>
      <c r="E273" s="147" t="s">
        <v>285</v>
      </c>
      <c r="F273" s="237">
        <v>0</v>
      </c>
      <c r="G273" s="237">
        <v>0</v>
      </c>
      <c r="H273" s="148">
        <f t="shared" si="282"/>
        <v>0</v>
      </c>
      <c r="I273" s="219" t="e">
        <f t="shared" si="283"/>
        <v>#DIV/0!</v>
      </c>
      <c r="J273" s="279">
        <v>0</v>
      </c>
      <c r="K273" s="279">
        <v>0</v>
      </c>
      <c r="L273" s="278">
        <f t="shared" si="284"/>
        <v>0</v>
      </c>
      <c r="M273" s="219" t="e">
        <f t="shared" si="285"/>
        <v>#DIV/0!</v>
      </c>
      <c r="N273" s="446"/>
      <c r="O273" s="279">
        <v>0</v>
      </c>
      <c r="P273" s="279">
        <v>0</v>
      </c>
      <c r="Q273" s="278">
        <f t="shared" si="286"/>
        <v>0</v>
      </c>
      <c r="R273" s="219" t="e">
        <f t="shared" si="287"/>
        <v>#DIV/0!</v>
      </c>
      <c r="S273" s="440"/>
      <c r="T273" s="421"/>
      <c r="U273" s="279">
        <v>0</v>
      </c>
      <c r="V273" s="279">
        <v>0</v>
      </c>
      <c r="W273" s="149">
        <f t="shared" si="288"/>
        <v>0</v>
      </c>
      <c r="X273" s="424"/>
    </row>
    <row r="274" spans="1:24" ht="15.75" hidden="1" thickBot="1" x14ac:dyDescent="0.3">
      <c r="A274" s="443"/>
      <c r="B274" s="444"/>
      <c r="C274" s="445"/>
      <c r="D274" s="445"/>
      <c r="E274" s="147" t="s">
        <v>286</v>
      </c>
      <c r="F274" s="237">
        <v>0</v>
      </c>
      <c r="G274" s="237">
        <v>0</v>
      </c>
      <c r="H274" s="148">
        <f t="shared" si="282"/>
        <v>0</v>
      </c>
      <c r="I274" s="219" t="e">
        <f t="shared" si="283"/>
        <v>#DIV/0!</v>
      </c>
      <c r="J274" s="279">
        <v>0</v>
      </c>
      <c r="K274" s="279">
        <v>0</v>
      </c>
      <c r="L274" s="278">
        <f t="shared" si="284"/>
        <v>0</v>
      </c>
      <c r="M274" s="219" t="e">
        <f t="shared" si="285"/>
        <v>#DIV/0!</v>
      </c>
      <c r="N274" s="446"/>
      <c r="O274" s="279">
        <v>0</v>
      </c>
      <c r="P274" s="279">
        <v>0</v>
      </c>
      <c r="Q274" s="278">
        <f t="shared" si="286"/>
        <v>0</v>
      </c>
      <c r="R274" s="219" t="e">
        <f t="shared" si="287"/>
        <v>#DIV/0!</v>
      </c>
      <c r="S274" s="440"/>
      <c r="T274" s="421"/>
      <c r="U274" s="279">
        <v>0</v>
      </c>
      <c r="V274" s="279">
        <v>0</v>
      </c>
      <c r="W274" s="149">
        <f>IFERROR(((V274/U274)*1),0)</f>
        <v>0</v>
      </c>
      <c r="X274" s="424"/>
    </row>
    <row r="275" spans="1:24" ht="15.75" hidden="1" thickBot="1" x14ac:dyDescent="0.3">
      <c r="A275" s="443"/>
      <c r="B275" s="444"/>
      <c r="C275" s="445"/>
      <c r="D275" s="445"/>
      <c r="E275" s="147" t="s">
        <v>287</v>
      </c>
      <c r="F275" s="237">
        <v>0</v>
      </c>
      <c r="G275" s="237">
        <v>0</v>
      </c>
      <c r="H275" s="148">
        <f t="shared" si="282"/>
        <v>0</v>
      </c>
      <c r="I275" s="219" t="e">
        <f t="shared" si="283"/>
        <v>#DIV/0!</v>
      </c>
      <c r="J275" s="279">
        <v>0</v>
      </c>
      <c r="K275" s="279">
        <v>0</v>
      </c>
      <c r="L275" s="278">
        <f t="shared" si="284"/>
        <v>0</v>
      </c>
      <c r="M275" s="219" t="e">
        <f t="shared" si="285"/>
        <v>#DIV/0!</v>
      </c>
      <c r="N275" s="446"/>
      <c r="O275" s="279">
        <v>0</v>
      </c>
      <c r="P275" s="279">
        <v>0</v>
      </c>
      <c r="Q275" s="278">
        <f t="shared" si="286"/>
        <v>0</v>
      </c>
      <c r="R275" s="219" t="e">
        <f t="shared" si="287"/>
        <v>#DIV/0!</v>
      </c>
      <c r="S275" s="440"/>
      <c r="T275" s="421"/>
      <c r="U275" s="279">
        <v>0</v>
      </c>
      <c r="V275" s="279">
        <v>0</v>
      </c>
      <c r="W275" s="149">
        <f>IFERROR(((V275/U275)*1),0)</f>
        <v>0</v>
      </c>
      <c r="X275" s="442"/>
    </row>
    <row r="276" spans="1:24" ht="15.75" hidden="1" thickBot="1" x14ac:dyDescent="0.3">
      <c r="A276" s="431" t="s">
        <v>288</v>
      </c>
      <c r="B276" s="432"/>
      <c r="C276" s="433"/>
      <c r="D276" s="275"/>
      <c r="E276" s="150"/>
      <c r="F276" s="239">
        <f>SUM(F271:F275)</f>
        <v>0</v>
      </c>
      <c r="G276" s="239">
        <f t="shared" ref="G276:H276" si="289">SUM(G271:G275)</f>
        <v>0</v>
      </c>
      <c r="H276" s="151">
        <f t="shared" si="289"/>
        <v>0</v>
      </c>
      <c r="I276" s="220">
        <v>1</v>
      </c>
      <c r="J276" s="206">
        <f t="shared" ref="J276:L276" si="290">SUM(J271:J275)</f>
        <v>0</v>
      </c>
      <c r="K276" s="206">
        <f t="shared" si="290"/>
        <v>0</v>
      </c>
      <c r="L276" s="206">
        <f t="shared" si="290"/>
        <v>0</v>
      </c>
      <c r="M276" s="220">
        <v>1</v>
      </c>
      <c r="N276" s="206">
        <f>N271</f>
        <v>0</v>
      </c>
      <c r="O276" s="206">
        <f t="shared" ref="O276:Q276" si="291">SUM(O271:O275)</f>
        <v>0</v>
      </c>
      <c r="P276" s="206">
        <f t="shared" si="291"/>
        <v>0</v>
      </c>
      <c r="Q276" s="206">
        <f t="shared" si="291"/>
        <v>0</v>
      </c>
      <c r="R276" s="220">
        <v>1</v>
      </c>
      <c r="S276" s="206">
        <f>S271</f>
        <v>0</v>
      </c>
      <c r="T276" s="216">
        <f>T271</f>
        <v>0</v>
      </c>
      <c r="U276" s="210">
        <f>SUM(U271:U275)</f>
        <v>0</v>
      </c>
      <c r="V276" s="211">
        <f>SUM(V271:V275)</f>
        <v>0</v>
      </c>
      <c r="W276" s="152">
        <f>IFERROR(((V276/U276)*1),0)</f>
        <v>0</v>
      </c>
      <c r="X276" s="303">
        <f>IFERROR(((1-(1-T276)*W276)*1),0)</f>
        <v>1</v>
      </c>
    </row>
    <row r="277" spans="1:24" ht="15.75" hidden="1" thickBot="1" x14ac:dyDescent="0.3">
      <c r="A277" s="443">
        <f>A271+1</f>
        <v>46</v>
      </c>
      <c r="B277" s="444"/>
      <c r="C277" s="445"/>
      <c r="D277" s="445"/>
      <c r="E277" s="147" t="s">
        <v>283</v>
      </c>
      <c r="F277" s="237">
        <v>0</v>
      </c>
      <c r="G277" s="237">
        <v>0</v>
      </c>
      <c r="H277" s="148">
        <f>F277+G277</f>
        <v>0</v>
      </c>
      <c r="I277" s="219" t="e">
        <f>H277/$H$282</f>
        <v>#DIV/0!</v>
      </c>
      <c r="J277" s="279">
        <v>0</v>
      </c>
      <c r="K277" s="279">
        <v>0</v>
      </c>
      <c r="L277" s="278">
        <f>J277+K277</f>
        <v>0</v>
      </c>
      <c r="M277" s="219" t="e">
        <f>L277/$L$282</f>
        <v>#DIV/0!</v>
      </c>
      <c r="N277" s="446">
        <v>0</v>
      </c>
      <c r="O277" s="279">
        <v>0</v>
      </c>
      <c r="P277" s="279">
        <v>0</v>
      </c>
      <c r="Q277" s="278">
        <f>O277+P277</f>
        <v>0</v>
      </c>
      <c r="R277" s="219" t="e">
        <f>Q277/$Q$282</f>
        <v>#DIV/0!</v>
      </c>
      <c r="S277" s="440">
        <f>N282-Q282</f>
        <v>0</v>
      </c>
      <c r="T277" s="421">
        <f>IFERROR((S277/N282),0)</f>
        <v>0</v>
      </c>
      <c r="U277" s="279">
        <v>0</v>
      </c>
      <c r="V277" s="279">
        <v>0</v>
      </c>
      <c r="W277" s="149">
        <f>IFERROR(((V277/U277)*1),0)</f>
        <v>0</v>
      </c>
      <c r="X277" s="422"/>
    </row>
    <row r="278" spans="1:24" ht="15.75" hidden="1" thickBot="1" x14ac:dyDescent="0.3">
      <c r="A278" s="443"/>
      <c r="B278" s="444"/>
      <c r="C278" s="445"/>
      <c r="D278" s="445"/>
      <c r="E278" s="147" t="s">
        <v>284</v>
      </c>
      <c r="F278" s="237">
        <v>0</v>
      </c>
      <c r="G278" s="237">
        <v>0</v>
      </c>
      <c r="H278" s="148">
        <f t="shared" ref="H278:H281" si="292">F278+G278</f>
        <v>0</v>
      </c>
      <c r="I278" s="219" t="e">
        <f t="shared" ref="I278:I281" si="293">H278/$H$282</f>
        <v>#DIV/0!</v>
      </c>
      <c r="J278" s="279">
        <v>0</v>
      </c>
      <c r="K278" s="279">
        <v>0</v>
      </c>
      <c r="L278" s="278">
        <f t="shared" ref="L278:L281" si="294">J278+K278</f>
        <v>0</v>
      </c>
      <c r="M278" s="219" t="e">
        <f t="shared" ref="M278:M281" si="295">L278/$L$282</f>
        <v>#DIV/0!</v>
      </c>
      <c r="N278" s="446"/>
      <c r="O278" s="279">
        <v>0</v>
      </c>
      <c r="P278" s="279">
        <v>0</v>
      </c>
      <c r="Q278" s="278">
        <f t="shared" ref="Q278:Q281" si="296">O278+P278</f>
        <v>0</v>
      </c>
      <c r="R278" s="219" t="e">
        <f t="shared" ref="R278:R281" si="297">Q278/$Q$282</f>
        <v>#DIV/0!</v>
      </c>
      <c r="S278" s="440"/>
      <c r="T278" s="421"/>
      <c r="U278" s="279">
        <v>0</v>
      </c>
      <c r="V278" s="279">
        <v>0</v>
      </c>
      <c r="W278" s="149">
        <f t="shared" ref="W278:W279" si="298">IFERROR(((V278/U278)*1),0)</f>
        <v>0</v>
      </c>
      <c r="X278" s="424"/>
    </row>
    <row r="279" spans="1:24" ht="15.75" hidden="1" thickBot="1" x14ac:dyDescent="0.3">
      <c r="A279" s="443"/>
      <c r="B279" s="444"/>
      <c r="C279" s="445"/>
      <c r="D279" s="445"/>
      <c r="E279" s="147" t="s">
        <v>285</v>
      </c>
      <c r="F279" s="237">
        <v>0</v>
      </c>
      <c r="G279" s="237">
        <v>0</v>
      </c>
      <c r="H279" s="148">
        <f t="shared" si="292"/>
        <v>0</v>
      </c>
      <c r="I279" s="219" t="e">
        <f t="shared" si="293"/>
        <v>#DIV/0!</v>
      </c>
      <c r="J279" s="279">
        <v>0</v>
      </c>
      <c r="K279" s="279">
        <v>0</v>
      </c>
      <c r="L279" s="278">
        <f t="shared" si="294"/>
        <v>0</v>
      </c>
      <c r="M279" s="219" t="e">
        <f t="shared" si="295"/>
        <v>#DIV/0!</v>
      </c>
      <c r="N279" s="446"/>
      <c r="O279" s="279">
        <v>0</v>
      </c>
      <c r="P279" s="279">
        <v>0</v>
      </c>
      <c r="Q279" s="278">
        <f t="shared" si="296"/>
        <v>0</v>
      </c>
      <c r="R279" s="219" t="e">
        <f t="shared" si="297"/>
        <v>#DIV/0!</v>
      </c>
      <c r="S279" s="440"/>
      <c r="T279" s="421"/>
      <c r="U279" s="279">
        <v>0</v>
      </c>
      <c r="V279" s="279">
        <v>0</v>
      </c>
      <c r="W279" s="149">
        <f t="shared" si="298"/>
        <v>0</v>
      </c>
      <c r="X279" s="424"/>
    </row>
    <row r="280" spans="1:24" ht="15.75" hidden="1" thickBot="1" x14ac:dyDescent="0.3">
      <c r="A280" s="443"/>
      <c r="B280" s="444"/>
      <c r="C280" s="445"/>
      <c r="D280" s="445"/>
      <c r="E280" s="147" t="s">
        <v>286</v>
      </c>
      <c r="F280" s="237">
        <v>0</v>
      </c>
      <c r="G280" s="237">
        <v>0</v>
      </c>
      <c r="H280" s="148">
        <f t="shared" si="292"/>
        <v>0</v>
      </c>
      <c r="I280" s="219" t="e">
        <f t="shared" si="293"/>
        <v>#DIV/0!</v>
      </c>
      <c r="J280" s="279">
        <v>0</v>
      </c>
      <c r="K280" s="279">
        <v>0</v>
      </c>
      <c r="L280" s="278">
        <f t="shared" si="294"/>
        <v>0</v>
      </c>
      <c r="M280" s="219" t="e">
        <f t="shared" si="295"/>
        <v>#DIV/0!</v>
      </c>
      <c r="N280" s="446"/>
      <c r="O280" s="279">
        <v>0</v>
      </c>
      <c r="P280" s="279">
        <v>0</v>
      </c>
      <c r="Q280" s="278">
        <f t="shared" si="296"/>
        <v>0</v>
      </c>
      <c r="R280" s="219" t="e">
        <f t="shared" si="297"/>
        <v>#DIV/0!</v>
      </c>
      <c r="S280" s="440"/>
      <c r="T280" s="421"/>
      <c r="U280" s="279">
        <v>0</v>
      </c>
      <c r="V280" s="279">
        <v>0</v>
      </c>
      <c r="W280" s="149">
        <f>IFERROR(((V280/U280)*1),0)</f>
        <v>0</v>
      </c>
      <c r="X280" s="424"/>
    </row>
    <row r="281" spans="1:24" ht="15.75" hidden="1" thickBot="1" x14ac:dyDescent="0.3">
      <c r="A281" s="443"/>
      <c r="B281" s="444"/>
      <c r="C281" s="445"/>
      <c r="D281" s="445"/>
      <c r="E281" s="147" t="s">
        <v>287</v>
      </c>
      <c r="F281" s="237">
        <v>0</v>
      </c>
      <c r="G281" s="237">
        <v>0</v>
      </c>
      <c r="H281" s="148">
        <f t="shared" si="292"/>
        <v>0</v>
      </c>
      <c r="I281" s="219" t="e">
        <f t="shared" si="293"/>
        <v>#DIV/0!</v>
      </c>
      <c r="J281" s="279">
        <v>0</v>
      </c>
      <c r="K281" s="279">
        <v>0</v>
      </c>
      <c r="L281" s="278">
        <f t="shared" si="294"/>
        <v>0</v>
      </c>
      <c r="M281" s="219" t="e">
        <f t="shared" si="295"/>
        <v>#DIV/0!</v>
      </c>
      <c r="N281" s="446"/>
      <c r="O281" s="279">
        <v>0</v>
      </c>
      <c r="P281" s="279">
        <v>0</v>
      </c>
      <c r="Q281" s="278">
        <f t="shared" si="296"/>
        <v>0</v>
      </c>
      <c r="R281" s="219" t="e">
        <f t="shared" si="297"/>
        <v>#DIV/0!</v>
      </c>
      <c r="S281" s="440"/>
      <c r="T281" s="421"/>
      <c r="U281" s="279">
        <v>0</v>
      </c>
      <c r="V281" s="279">
        <v>0</v>
      </c>
      <c r="W281" s="149">
        <f>IFERROR(((V281/U281)*1),0)</f>
        <v>0</v>
      </c>
      <c r="X281" s="442"/>
    </row>
    <row r="282" spans="1:24" ht="15.75" hidden="1" thickBot="1" x14ac:dyDescent="0.3">
      <c r="A282" s="431" t="s">
        <v>288</v>
      </c>
      <c r="B282" s="432"/>
      <c r="C282" s="433"/>
      <c r="D282" s="275"/>
      <c r="E282" s="150"/>
      <c r="F282" s="239">
        <f>SUM(F277:F281)</f>
        <v>0</v>
      </c>
      <c r="G282" s="239">
        <f t="shared" ref="G282:H282" si="299">SUM(G277:G281)</f>
        <v>0</v>
      </c>
      <c r="H282" s="151">
        <f t="shared" si="299"/>
        <v>0</v>
      </c>
      <c r="I282" s="220">
        <v>1</v>
      </c>
      <c r="J282" s="206">
        <f t="shared" ref="J282:L282" si="300">SUM(J277:J281)</f>
        <v>0</v>
      </c>
      <c r="K282" s="206">
        <f t="shared" si="300"/>
        <v>0</v>
      </c>
      <c r="L282" s="206">
        <f t="shared" si="300"/>
        <v>0</v>
      </c>
      <c r="M282" s="220">
        <v>1</v>
      </c>
      <c r="N282" s="206">
        <f>N277</f>
        <v>0</v>
      </c>
      <c r="O282" s="206">
        <f t="shared" ref="O282:Q282" si="301">SUM(O277:O281)</f>
        <v>0</v>
      </c>
      <c r="P282" s="206">
        <f t="shared" si="301"/>
        <v>0</v>
      </c>
      <c r="Q282" s="206">
        <f t="shared" si="301"/>
        <v>0</v>
      </c>
      <c r="R282" s="220">
        <v>1</v>
      </c>
      <c r="S282" s="206">
        <f>S277</f>
        <v>0</v>
      </c>
      <c r="T282" s="216">
        <f>T277</f>
        <v>0</v>
      </c>
      <c r="U282" s="210">
        <f>SUM(U277:U281)</f>
        <v>0</v>
      </c>
      <c r="V282" s="211">
        <f>SUM(V277:V281)</f>
        <v>0</v>
      </c>
      <c r="W282" s="152">
        <f>IFERROR(((V282/U282)*1),0)</f>
        <v>0</v>
      </c>
      <c r="X282" s="303">
        <f>IFERROR(((1-(1-T282)*W282)*1),0)</f>
        <v>1</v>
      </c>
    </row>
    <row r="283" spans="1:24" ht="15.75" hidden="1" thickBot="1" x14ac:dyDescent="0.3">
      <c r="A283" s="443">
        <f>A277+1</f>
        <v>47</v>
      </c>
      <c r="B283" s="444"/>
      <c r="C283" s="445"/>
      <c r="D283" s="445"/>
      <c r="E283" s="147" t="s">
        <v>283</v>
      </c>
      <c r="F283" s="237">
        <v>0</v>
      </c>
      <c r="G283" s="237">
        <v>0</v>
      </c>
      <c r="H283" s="148">
        <f>F283+G283</f>
        <v>0</v>
      </c>
      <c r="I283" s="219" t="e">
        <f>H283/$H$288</f>
        <v>#DIV/0!</v>
      </c>
      <c r="J283" s="279">
        <v>0</v>
      </c>
      <c r="K283" s="279">
        <v>0</v>
      </c>
      <c r="L283" s="278">
        <f>J283+K283</f>
        <v>0</v>
      </c>
      <c r="M283" s="219" t="e">
        <f>L283/$L$288</f>
        <v>#DIV/0!</v>
      </c>
      <c r="N283" s="446">
        <v>0</v>
      </c>
      <c r="O283" s="279">
        <v>0</v>
      </c>
      <c r="P283" s="279">
        <v>0</v>
      </c>
      <c r="Q283" s="278">
        <f>O283+P283</f>
        <v>0</v>
      </c>
      <c r="R283" s="219" t="e">
        <f>Q283/$Q$288</f>
        <v>#DIV/0!</v>
      </c>
      <c r="S283" s="440">
        <f>N288-Q288</f>
        <v>0</v>
      </c>
      <c r="T283" s="421">
        <f>IFERROR((S283/N288),0)</f>
        <v>0</v>
      </c>
      <c r="U283" s="279">
        <v>0</v>
      </c>
      <c r="V283" s="279">
        <v>0</v>
      </c>
      <c r="W283" s="149">
        <f>IFERROR(((V283/U283)*1),0)</f>
        <v>0</v>
      </c>
      <c r="X283" s="422"/>
    </row>
    <row r="284" spans="1:24" ht="15.75" hidden="1" thickBot="1" x14ac:dyDescent="0.3">
      <c r="A284" s="443"/>
      <c r="B284" s="444"/>
      <c r="C284" s="445"/>
      <c r="D284" s="445"/>
      <c r="E284" s="147" t="s">
        <v>284</v>
      </c>
      <c r="F284" s="237">
        <v>0</v>
      </c>
      <c r="G284" s="237">
        <v>0</v>
      </c>
      <c r="H284" s="148">
        <f t="shared" ref="H284:H287" si="302">F284+G284</f>
        <v>0</v>
      </c>
      <c r="I284" s="219" t="e">
        <f t="shared" ref="I284:I287" si="303">H284/$H$288</f>
        <v>#DIV/0!</v>
      </c>
      <c r="J284" s="279">
        <v>0</v>
      </c>
      <c r="K284" s="279">
        <v>0</v>
      </c>
      <c r="L284" s="278">
        <f t="shared" ref="L284:L287" si="304">J284+K284</f>
        <v>0</v>
      </c>
      <c r="M284" s="219" t="e">
        <f t="shared" ref="M284:M287" si="305">L284/$L$288</f>
        <v>#DIV/0!</v>
      </c>
      <c r="N284" s="446"/>
      <c r="O284" s="279">
        <v>0</v>
      </c>
      <c r="P284" s="279">
        <v>0</v>
      </c>
      <c r="Q284" s="278">
        <f t="shared" ref="Q284:Q287" si="306">O284+P284</f>
        <v>0</v>
      </c>
      <c r="R284" s="219" t="e">
        <f t="shared" ref="R284:R287" si="307">Q284/$Q$288</f>
        <v>#DIV/0!</v>
      </c>
      <c r="S284" s="440"/>
      <c r="T284" s="421"/>
      <c r="U284" s="279">
        <v>0</v>
      </c>
      <c r="V284" s="279">
        <v>0</v>
      </c>
      <c r="W284" s="149">
        <f t="shared" ref="W284:W285" si="308">IFERROR(((V284/U284)*1),0)</f>
        <v>0</v>
      </c>
      <c r="X284" s="424"/>
    </row>
    <row r="285" spans="1:24" ht="15.75" hidden="1" thickBot="1" x14ac:dyDescent="0.3">
      <c r="A285" s="443"/>
      <c r="B285" s="444"/>
      <c r="C285" s="445"/>
      <c r="D285" s="445"/>
      <c r="E285" s="147" t="s">
        <v>285</v>
      </c>
      <c r="F285" s="237">
        <v>0</v>
      </c>
      <c r="G285" s="237">
        <v>0</v>
      </c>
      <c r="H285" s="148">
        <f t="shared" si="302"/>
        <v>0</v>
      </c>
      <c r="I285" s="219" t="e">
        <f t="shared" si="303"/>
        <v>#DIV/0!</v>
      </c>
      <c r="J285" s="279">
        <v>0</v>
      </c>
      <c r="K285" s="279">
        <v>0</v>
      </c>
      <c r="L285" s="278">
        <f t="shared" si="304"/>
        <v>0</v>
      </c>
      <c r="M285" s="219" t="e">
        <f t="shared" si="305"/>
        <v>#DIV/0!</v>
      </c>
      <c r="N285" s="446"/>
      <c r="O285" s="279">
        <v>0</v>
      </c>
      <c r="P285" s="279">
        <v>0</v>
      </c>
      <c r="Q285" s="278">
        <f t="shared" si="306"/>
        <v>0</v>
      </c>
      <c r="R285" s="219" t="e">
        <f t="shared" si="307"/>
        <v>#DIV/0!</v>
      </c>
      <c r="S285" s="440"/>
      <c r="T285" s="421"/>
      <c r="U285" s="279">
        <v>0</v>
      </c>
      <c r="V285" s="279">
        <v>0</v>
      </c>
      <c r="W285" s="149">
        <f t="shared" si="308"/>
        <v>0</v>
      </c>
      <c r="X285" s="424"/>
    </row>
    <row r="286" spans="1:24" ht="15.75" hidden="1" thickBot="1" x14ac:dyDescent="0.3">
      <c r="A286" s="443"/>
      <c r="B286" s="444"/>
      <c r="C286" s="445"/>
      <c r="D286" s="445"/>
      <c r="E286" s="147" t="s">
        <v>286</v>
      </c>
      <c r="F286" s="237">
        <v>0</v>
      </c>
      <c r="G286" s="237">
        <v>0</v>
      </c>
      <c r="H286" s="148">
        <f t="shared" si="302"/>
        <v>0</v>
      </c>
      <c r="I286" s="219" t="e">
        <f t="shared" si="303"/>
        <v>#DIV/0!</v>
      </c>
      <c r="J286" s="279">
        <v>0</v>
      </c>
      <c r="K286" s="279">
        <v>0</v>
      </c>
      <c r="L286" s="278">
        <f t="shared" si="304"/>
        <v>0</v>
      </c>
      <c r="M286" s="219" t="e">
        <f t="shared" si="305"/>
        <v>#DIV/0!</v>
      </c>
      <c r="N286" s="446"/>
      <c r="O286" s="279">
        <v>0</v>
      </c>
      <c r="P286" s="279">
        <v>0</v>
      </c>
      <c r="Q286" s="278">
        <f t="shared" si="306"/>
        <v>0</v>
      </c>
      <c r="R286" s="219" t="e">
        <f t="shared" si="307"/>
        <v>#DIV/0!</v>
      </c>
      <c r="S286" s="440"/>
      <c r="T286" s="421"/>
      <c r="U286" s="279">
        <v>0</v>
      </c>
      <c r="V286" s="279">
        <v>0</v>
      </c>
      <c r="W286" s="149">
        <f>IFERROR(((V286/U286)*1),0)</f>
        <v>0</v>
      </c>
      <c r="X286" s="424"/>
    </row>
    <row r="287" spans="1:24" ht="15.75" hidden="1" thickBot="1" x14ac:dyDescent="0.3">
      <c r="A287" s="443"/>
      <c r="B287" s="444"/>
      <c r="C287" s="445"/>
      <c r="D287" s="445"/>
      <c r="E287" s="147" t="s">
        <v>287</v>
      </c>
      <c r="F287" s="237">
        <v>0</v>
      </c>
      <c r="G287" s="237">
        <v>0</v>
      </c>
      <c r="H287" s="148">
        <f t="shared" si="302"/>
        <v>0</v>
      </c>
      <c r="I287" s="219" t="e">
        <f t="shared" si="303"/>
        <v>#DIV/0!</v>
      </c>
      <c r="J287" s="279">
        <v>0</v>
      </c>
      <c r="K287" s="279">
        <v>0</v>
      </c>
      <c r="L287" s="278">
        <f t="shared" si="304"/>
        <v>0</v>
      </c>
      <c r="M287" s="219" t="e">
        <f t="shared" si="305"/>
        <v>#DIV/0!</v>
      </c>
      <c r="N287" s="446"/>
      <c r="O287" s="279">
        <v>0</v>
      </c>
      <c r="P287" s="279">
        <v>0</v>
      </c>
      <c r="Q287" s="278">
        <f t="shared" si="306"/>
        <v>0</v>
      </c>
      <c r="R287" s="219" t="e">
        <f t="shared" si="307"/>
        <v>#DIV/0!</v>
      </c>
      <c r="S287" s="440"/>
      <c r="T287" s="421"/>
      <c r="U287" s="279">
        <v>0</v>
      </c>
      <c r="V287" s="279">
        <v>0</v>
      </c>
      <c r="W287" s="149">
        <f>IFERROR(((V287/U287)*1),0)</f>
        <v>0</v>
      </c>
      <c r="X287" s="442"/>
    </row>
    <row r="288" spans="1:24" ht="15.75" hidden="1" thickBot="1" x14ac:dyDescent="0.3">
      <c r="A288" s="431" t="s">
        <v>288</v>
      </c>
      <c r="B288" s="432"/>
      <c r="C288" s="433"/>
      <c r="D288" s="275"/>
      <c r="E288" s="150"/>
      <c r="F288" s="239">
        <f>SUM(F283:F287)</f>
        <v>0</v>
      </c>
      <c r="G288" s="239">
        <f t="shared" ref="G288:H288" si="309">SUM(G283:G287)</f>
        <v>0</v>
      </c>
      <c r="H288" s="151">
        <f t="shared" si="309"/>
        <v>0</v>
      </c>
      <c r="I288" s="220">
        <v>1</v>
      </c>
      <c r="J288" s="206">
        <f t="shared" ref="J288:L288" si="310">SUM(J283:J287)</f>
        <v>0</v>
      </c>
      <c r="K288" s="206">
        <f t="shared" si="310"/>
        <v>0</v>
      </c>
      <c r="L288" s="206">
        <f t="shared" si="310"/>
        <v>0</v>
      </c>
      <c r="M288" s="220">
        <v>1</v>
      </c>
      <c r="N288" s="206">
        <f>N283</f>
        <v>0</v>
      </c>
      <c r="O288" s="206">
        <f t="shared" ref="O288:Q288" si="311">SUM(O283:O287)</f>
        <v>0</v>
      </c>
      <c r="P288" s="206">
        <f t="shared" si="311"/>
        <v>0</v>
      </c>
      <c r="Q288" s="206">
        <f t="shared" si="311"/>
        <v>0</v>
      </c>
      <c r="R288" s="220">
        <v>1</v>
      </c>
      <c r="S288" s="206">
        <f>S283</f>
        <v>0</v>
      </c>
      <c r="T288" s="216">
        <f>T283</f>
        <v>0</v>
      </c>
      <c r="U288" s="210">
        <f>SUM(U283:U287)</f>
        <v>0</v>
      </c>
      <c r="V288" s="211">
        <f>SUM(V283:V287)</f>
        <v>0</v>
      </c>
      <c r="W288" s="152">
        <f>IFERROR(((V288/U288)*1),0)</f>
        <v>0</v>
      </c>
      <c r="X288" s="303">
        <f>IFERROR(((1-(1-T288)*W288)*1),0)</f>
        <v>1</v>
      </c>
    </row>
    <row r="289" spans="1:24" ht="15.75" hidden="1" thickBot="1" x14ac:dyDescent="0.3">
      <c r="A289" s="443">
        <f>A283+1</f>
        <v>48</v>
      </c>
      <c r="B289" s="444"/>
      <c r="C289" s="445"/>
      <c r="D289" s="445"/>
      <c r="E289" s="147" t="s">
        <v>283</v>
      </c>
      <c r="F289" s="237">
        <v>0</v>
      </c>
      <c r="G289" s="237">
        <v>0</v>
      </c>
      <c r="H289" s="148">
        <f>F289+G289</f>
        <v>0</v>
      </c>
      <c r="I289" s="219" t="e">
        <f>H289/$H$294</f>
        <v>#DIV/0!</v>
      </c>
      <c r="J289" s="279">
        <v>0</v>
      </c>
      <c r="K289" s="279">
        <v>0</v>
      </c>
      <c r="L289" s="278">
        <f>J289+K289</f>
        <v>0</v>
      </c>
      <c r="M289" s="219" t="e">
        <f>L289/$L$294</f>
        <v>#DIV/0!</v>
      </c>
      <c r="N289" s="446">
        <v>0</v>
      </c>
      <c r="O289" s="279">
        <v>0</v>
      </c>
      <c r="P289" s="279">
        <v>0</v>
      </c>
      <c r="Q289" s="278">
        <f>O289+P289</f>
        <v>0</v>
      </c>
      <c r="R289" s="219" t="e">
        <f>Q289/$Q$294</f>
        <v>#DIV/0!</v>
      </c>
      <c r="S289" s="440">
        <f>N294-Q294</f>
        <v>0</v>
      </c>
      <c r="T289" s="421">
        <f>IFERROR((S289/N294),0)</f>
        <v>0</v>
      </c>
      <c r="U289" s="279">
        <v>0</v>
      </c>
      <c r="V289" s="279">
        <v>0</v>
      </c>
      <c r="W289" s="149">
        <f>IFERROR(((V289/U289)*1),0)</f>
        <v>0</v>
      </c>
      <c r="X289" s="422"/>
    </row>
    <row r="290" spans="1:24" ht="15.75" hidden="1" thickBot="1" x14ac:dyDescent="0.3">
      <c r="A290" s="443"/>
      <c r="B290" s="444"/>
      <c r="C290" s="445"/>
      <c r="D290" s="445"/>
      <c r="E290" s="147" t="s">
        <v>284</v>
      </c>
      <c r="F290" s="237">
        <v>0</v>
      </c>
      <c r="G290" s="237">
        <v>0</v>
      </c>
      <c r="H290" s="148">
        <f t="shared" ref="H290:H293" si="312">F290+G290</f>
        <v>0</v>
      </c>
      <c r="I290" s="219" t="e">
        <f t="shared" ref="I290:I293" si="313">H290/$H$294</f>
        <v>#DIV/0!</v>
      </c>
      <c r="J290" s="279">
        <v>0</v>
      </c>
      <c r="K290" s="279">
        <v>0</v>
      </c>
      <c r="L290" s="278">
        <f t="shared" ref="L290:L293" si="314">J290+K290</f>
        <v>0</v>
      </c>
      <c r="M290" s="219" t="e">
        <f t="shared" ref="M290:M293" si="315">L290/$L$294</f>
        <v>#DIV/0!</v>
      </c>
      <c r="N290" s="446"/>
      <c r="O290" s="279">
        <v>0</v>
      </c>
      <c r="P290" s="279">
        <v>0</v>
      </c>
      <c r="Q290" s="278">
        <f t="shared" ref="Q290:Q293" si="316">O290+P290</f>
        <v>0</v>
      </c>
      <c r="R290" s="219" t="e">
        <f t="shared" ref="R290:R293" si="317">Q290/$Q$294</f>
        <v>#DIV/0!</v>
      </c>
      <c r="S290" s="440"/>
      <c r="T290" s="421"/>
      <c r="U290" s="279">
        <v>0</v>
      </c>
      <c r="V290" s="279">
        <v>0</v>
      </c>
      <c r="W290" s="149">
        <f t="shared" ref="W290:W291" si="318">IFERROR(((V290/U290)*1),0)</f>
        <v>0</v>
      </c>
      <c r="X290" s="424"/>
    </row>
    <row r="291" spans="1:24" ht="15.75" hidden="1" thickBot="1" x14ac:dyDescent="0.3">
      <c r="A291" s="443"/>
      <c r="B291" s="444"/>
      <c r="C291" s="445"/>
      <c r="D291" s="445"/>
      <c r="E291" s="147" t="s">
        <v>285</v>
      </c>
      <c r="F291" s="237">
        <v>0</v>
      </c>
      <c r="G291" s="237">
        <v>0</v>
      </c>
      <c r="H291" s="148">
        <f t="shared" si="312"/>
        <v>0</v>
      </c>
      <c r="I291" s="219" t="e">
        <f t="shared" si="313"/>
        <v>#DIV/0!</v>
      </c>
      <c r="J291" s="279">
        <v>0</v>
      </c>
      <c r="K291" s="279">
        <v>0</v>
      </c>
      <c r="L291" s="278">
        <f t="shared" si="314"/>
        <v>0</v>
      </c>
      <c r="M291" s="219" t="e">
        <f t="shared" si="315"/>
        <v>#DIV/0!</v>
      </c>
      <c r="N291" s="446"/>
      <c r="O291" s="279">
        <v>0</v>
      </c>
      <c r="P291" s="279">
        <v>0</v>
      </c>
      <c r="Q291" s="278">
        <f t="shared" si="316"/>
        <v>0</v>
      </c>
      <c r="R291" s="219" t="e">
        <f t="shared" si="317"/>
        <v>#DIV/0!</v>
      </c>
      <c r="S291" s="440"/>
      <c r="T291" s="421"/>
      <c r="U291" s="279">
        <v>0</v>
      </c>
      <c r="V291" s="279">
        <v>0</v>
      </c>
      <c r="W291" s="149">
        <f t="shared" si="318"/>
        <v>0</v>
      </c>
      <c r="X291" s="424"/>
    </row>
    <row r="292" spans="1:24" ht="15.75" hidden="1" thickBot="1" x14ac:dyDescent="0.3">
      <c r="A292" s="443"/>
      <c r="B292" s="444"/>
      <c r="C292" s="445"/>
      <c r="D292" s="445"/>
      <c r="E292" s="147" t="s">
        <v>286</v>
      </c>
      <c r="F292" s="237">
        <v>0</v>
      </c>
      <c r="G292" s="237">
        <v>0</v>
      </c>
      <c r="H292" s="148">
        <f t="shared" si="312"/>
        <v>0</v>
      </c>
      <c r="I292" s="219" t="e">
        <f t="shared" si="313"/>
        <v>#DIV/0!</v>
      </c>
      <c r="J292" s="279">
        <v>0</v>
      </c>
      <c r="K292" s="279">
        <v>0</v>
      </c>
      <c r="L292" s="278">
        <f t="shared" si="314"/>
        <v>0</v>
      </c>
      <c r="M292" s="219" t="e">
        <f t="shared" si="315"/>
        <v>#DIV/0!</v>
      </c>
      <c r="N292" s="446"/>
      <c r="O292" s="279">
        <v>0</v>
      </c>
      <c r="P292" s="279">
        <v>0</v>
      </c>
      <c r="Q292" s="278">
        <f t="shared" si="316"/>
        <v>0</v>
      </c>
      <c r="R292" s="219" t="e">
        <f t="shared" si="317"/>
        <v>#DIV/0!</v>
      </c>
      <c r="S292" s="440"/>
      <c r="T292" s="421"/>
      <c r="U292" s="279">
        <v>0</v>
      </c>
      <c r="V292" s="279">
        <v>0</v>
      </c>
      <c r="W292" s="149">
        <f>IFERROR(((V292/U292)*1),0)</f>
        <v>0</v>
      </c>
      <c r="X292" s="424"/>
    </row>
    <row r="293" spans="1:24" ht="15.75" hidden="1" thickBot="1" x14ac:dyDescent="0.3">
      <c r="A293" s="443"/>
      <c r="B293" s="444"/>
      <c r="C293" s="445"/>
      <c r="D293" s="445"/>
      <c r="E293" s="147" t="s">
        <v>287</v>
      </c>
      <c r="F293" s="237">
        <v>0</v>
      </c>
      <c r="G293" s="237">
        <v>0</v>
      </c>
      <c r="H293" s="148">
        <f t="shared" si="312"/>
        <v>0</v>
      </c>
      <c r="I293" s="219" t="e">
        <f t="shared" si="313"/>
        <v>#DIV/0!</v>
      </c>
      <c r="J293" s="279">
        <v>0</v>
      </c>
      <c r="K293" s="279">
        <v>0</v>
      </c>
      <c r="L293" s="278">
        <f t="shared" si="314"/>
        <v>0</v>
      </c>
      <c r="M293" s="219" t="e">
        <f t="shared" si="315"/>
        <v>#DIV/0!</v>
      </c>
      <c r="N293" s="446"/>
      <c r="O293" s="279">
        <v>0</v>
      </c>
      <c r="P293" s="279">
        <v>0</v>
      </c>
      <c r="Q293" s="278">
        <f t="shared" si="316"/>
        <v>0</v>
      </c>
      <c r="R293" s="219" t="e">
        <f t="shared" si="317"/>
        <v>#DIV/0!</v>
      </c>
      <c r="S293" s="440"/>
      <c r="T293" s="421"/>
      <c r="U293" s="279">
        <v>0</v>
      </c>
      <c r="V293" s="279">
        <v>0</v>
      </c>
      <c r="W293" s="149">
        <f>IFERROR(((V293/U293)*1),0)</f>
        <v>0</v>
      </c>
      <c r="X293" s="442"/>
    </row>
    <row r="294" spans="1:24" ht="15.75" hidden="1" thickBot="1" x14ac:dyDescent="0.3">
      <c r="A294" s="431" t="s">
        <v>288</v>
      </c>
      <c r="B294" s="432"/>
      <c r="C294" s="433"/>
      <c r="D294" s="275"/>
      <c r="E294" s="150"/>
      <c r="F294" s="239">
        <f>SUM(F289:F293)</f>
        <v>0</v>
      </c>
      <c r="G294" s="239">
        <f t="shared" ref="G294:H294" si="319">SUM(G289:G293)</f>
        <v>0</v>
      </c>
      <c r="H294" s="151">
        <f t="shared" si="319"/>
        <v>0</v>
      </c>
      <c r="I294" s="220">
        <v>1</v>
      </c>
      <c r="J294" s="206">
        <f t="shared" ref="J294:L294" si="320">SUM(J289:J293)</f>
        <v>0</v>
      </c>
      <c r="K294" s="206">
        <f t="shared" si="320"/>
        <v>0</v>
      </c>
      <c r="L294" s="206">
        <f t="shared" si="320"/>
        <v>0</v>
      </c>
      <c r="M294" s="220">
        <v>1</v>
      </c>
      <c r="N294" s="206">
        <f>N289</f>
        <v>0</v>
      </c>
      <c r="O294" s="206">
        <f t="shared" ref="O294:Q294" si="321">SUM(O289:O293)</f>
        <v>0</v>
      </c>
      <c r="P294" s="206">
        <f t="shared" si="321"/>
        <v>0</v>
      </c>
      <c r="Q294" s="206">
        <f t="shared" si="321"/>
        <v>0</v>
      </c>
      <c r="R294" s="220">
        <v>1</v>
      </c>
      <c r="S294" s="206">
        <f>S289</f>
        <v>0</v>
      </c>
      <c r="T294" s="216">
        <f>T289</f>
        <v>0</v>
      </c>
      <c r="U294" s="210">
        <f>SUM(U289:U293)</f>
        <v>0</v>
      </c>
      <c r="V294" s="211">
        <f>SUM(V289:V293)</f>
        <v>0</v>
      </c>
      <c r="W294" s="152">
        <f>IFERROR(((V294/U294)*1),0)</f>
        <v>0</v>
      </c>
      <c r="X294" s="303">
        <f>IFERROR(((1-(1-T294)*W294)*1),0)</f>
        <v>1</v>
      </c>
    </row>
    <row r="295" spans="1:24" ht="15.75" hidden="1" thickBot="1" x14ac:dyDescent="0.3">
      <c r="A295" s="443">
        <f>A289+1</f>
        <v>49</v>
      </c>
      <c r="B295" s="444"/>
      <c r="C295" s="445"/>
      <c r="D295" s="445"/>
      <c r="E295" s="147" t="s">
        <v>283</v>
      </c>
      <c r="F295" s="237">
        <v>0</v>
      </c>
      <c r="G295" s="237">
        <v>0</v>
      </c>
      <c r="H295" s="148">
        <f>F295+G295</f>
        <v>0</v>
      </c>
      <c r="I295" s="219" t="e">
        <f>H295/$H$300</f>
        <v>#DIV/0!</v>
      </c>
      <c r="J295" s="279">
        <v>0</v>
      </c>
      <c r="K295" s="279">
        <v>0</v>
      </c>
      <c r="L295" s="278">
        <f>J295+K295</f>
        <v>0</v>
      </c>
      <c r="M295" s="219" t="e">
        <f>L295/$L$300</f>
        <v>#DIV/0!</v>
      </c>
      <c r="N295" s="446">
        <v>0</v>
      </c>
      <c r="O295" s="279">
        <v>0</v>
      </c>
      <c r="P295" s="279">
        <v>0</v>
      </c>
      <c r="Q295" s="278">
        <f>O295+P295</f>
        <v>0</v>
      </c>
      <c r="R295" s="219" t="e">
        <f>Q295/$Q$300</f>
        <v>#DIV/0!</v>
      </c>
      <c r="S295" s="440">
        <f>N300-Q300</f>
        <v>0</v>
      </c>
      <c r="T295" s="421">
        <f>IFERROR((S295/N300),0)</f>
        <v>0</v>
      </c>
      <c r="U295" s="279">
        <v>0</v>
      </c>
      <c r="V295" s="279">
        <v>0</v>
      </c>
      <c r="W295" s="149">
        <f>IFERROR(((V295/U295)*1),0)</f>
        <v>0</v>
      </c>
      <c r="X295" s="422"/>
    </row>
    <row r="296" spans="1:24" ht="15.75" hidden="1" thickBot="1" x14ac:dyDescent="0.3">
      <c r="A296" s="443"/>
      <c r="B296" s="444"/>
      <c r="C296" s="445"/>
      <c r="D296" s="445"/>
      <c r="E296" s="147" t="s">
        <v>284</v>
      </c>
      <c r="F296" s="237">
        <v>0</v>
      </c>
      <c r="G296" s="237">
        <v>0</v>
      </c>
      <c r="H296" s="148">
        <f t="shared" ref="H296:H299" si="322">F296+G296</f>
        <v>0</v>
      </c>
      <c r="I296" s="219" t="e">
        <f t="shared" ref="I296:I299" si="323">H296/$H$300</f>
        <v>#DIV/0!</v>
      </c>
      <c r="J296" s="279">
        <v>0</v>
      </c>
      <c r="K296" s="279">
        <v>0</v>
      </c>
      <c r="L296" s="278">
        <f t="shared" ref="L296:L299" si="324">J296+K296</f>
        <v>0</v>
      </c>
      <c r="M296" s="219" t="e">
        <f t="shared" ref="M296:M299" si="325">L296/$L$300</f>
        <v>#DIV/0!</v>
      </c>
      <c r="N296" s="446"/>
      <c r="O296" s="279">
        <v>0</v>
      </c>
      <c r="P296" s="279">
        <v>0</v>
      </c>
      <c r="Q296" s="278">
        <f t="shared" ref="Q296:Q299" si="326">O296+P296</f>
        <v>0</v>
      </c>
      <c r="R296" s="219" t="e">
        <f t="shared" ref="R296:R299" si="327">Q296/$Q$300</f>
        <v>#DIV/0!</v>
      </c>
      <c r="S296" s="440"/>
      <c r="T296" s="421"/>
      <c r="U296" s="279">
        <v>0</v>
      </c>
      <c r="V296" s="279">
        <v>0</v>
      </c>
      <c r="W296" s="149">
        <f t="shared" ref="W296:W297" si="328">IFERROR(((V296/U296)*1),0)</f>
        <v>0</v>
      </c>
      <c r="X296" s="424"/>
    </row>
    <row r="297" spans="1:24" ht="15.75" hidden="1" thickBot="1" x14ac:dyDescent="0.3">
      <c r="A297" s="443"/>
      <c r="B297" s="444"/>
      <c r="C297" s="445"/>
      <c r="D297" s="445"/>
      <c r="E297" s="147" t="s">
        <v>285</v>
      </c>
      <c r="F297" s="237">
        <v>0</v>
      </c>
      <c r="G297" s="237">
        <v>0</v>
      </c>
      <c r="H297" s="148">
        <f t="shared" si="322"/>
        <v>0</v>
      </c>
      <c r="I297" s="219" t="e">
        <f t="shared" si="323"/>
        <v>#DIV/0!</v>
      </c>
      <c r="J297" s="279">
        <v>0</v>
      </c>
      <c r="K297" s="279">
        <v>0</v>
      </c>
      <c r="L297" s="278">
        <f t="shared" si="324"/>
        <v>0</v>
      </c>
      <c r="M297" s="219" t="e">
        <f t="shared" si="325"/>
        <v>#DIV/0!</v>
      </c>
      <c r="N297" s="446"/>
      <c r="O297" s="279">
        <v>0</v>
      </c>
      <c r="P297" s="279">
        <v>0</v>
      </c>
      <c r="Q297" s="278">
        <f t="shared" si="326"/>
        <v>0</v>
      </c>
      <c r="R297" s="219" t="e">
        <f t="shared" si="327"/>
        <v>#DIV/0!</v>
      </c>
      <c r="S297" s="440"/>
      <c r="T297" s="421"/>
      <c r="U297" s="279">
        <v>0</v>
      </c>
      <c r="V297" s="279">
        <v>0</v>
      </c>
      <c r="W297" s="149">
        <f t="shared" si="328"/>
        <v>0</v>
      </c>
      <c r="X297" s="424"/>
    </row>
    <row r="298" spans="1:24" ht="15.75" hidden="1" thickBot="1" x14ac:dyDescent="0.3">
      <c r="A298" s="443"/>
      <c r="B298" s="444"/>
      <c r="C298" s="445"/>
      <c r="D298" s="445"/>
      <c r="E298" s="147" t="s">
        <v>286</v>
      </c>
      <c r="F298" s="237">
        <v>0</v>
      </c>
      <c r="G298" s="237">
        <v>0</v>
      </c>
      <c r="H298" s="148">
        <f t="shared" si="322"/>
        <v>0</v>
      </c>
      <c r="I298" s="219" t="e">
        <f t="shared" si="323"/>
        <v>#DIV/0!</v>
      </c>
      <c r="J298" s="279">
        <v>0</v>
      </c>
      <c r="K298" s="279">
        <v>0</v>
      </c>
      <c r="L298" s="278">
        <f t="shared" si="324"/>
        <v>0</v>
      </c>
      <c r="M298" s="219" t="e">
        <f t="shared" si="325"/>
        <v>#DIV/0!</v>
      </c>
      <c r="N298" s="446"/>
      <c r="O298" s="279">
        <v>0</v>
      </c>
      <c r="P298" s="279">
        <v>0</v>
      </c>
      <c r="Q298" s="278">
        <f t="shared" si="326"/>
        <v>0</v>
      </c>
      <c r="R298" s="219" t="e">
        <f t="shared" si="327"/>
        <v>#DIV/0!</v>
      </c>
      <c r="S298" s="440"/>
      <c r="T298" s="421"/>
      <c r="U298" s="279">
        <v>0</v>
      </c>
      <c r="V298" s="279">
        <v>0</v>
      </c>
      <c r="W298" s="149">
        <f>IFERROR(((V298/U298)*1),0)</f>
        <v>0</v>
      </c>
      <c r="X298" s="424"/>
    </row>
    <row r="299" spans="1:24" ht="15.75" hidden="1" thickBot="1" x14ac:dyDescent="0.3">
      <c r="A299" s="443"/>
      <c r="B299" s="444"/>
      <c r="C299" s="445"/>
      <c r="D299" s="445"/>
      <c r="E299" s="147" t="s">
        <v>287</v>
      </c>
      <c r="F299" s="237">
        <v>0</v>
      </c>
      <c r="G299" s="237">
        <v>0</v>
      </c>
      <c r="H299" s="148">
        <f t="shared" si="322"/>
        <v>0</v>
      </c>
      <c r="I299" s="219" t="e">
        <f t="shared" si="323"/>
        <v>#DIV/0!</v>
      </c>
      <c r="J299" s="279">
        <v>0</v>
      </c>
      <c r="K299" s="279">
        <v>0</v>
      </c>
      <c r="L299" s="278">
        <f t="shared" si="324"/>
        <v>0</v>
      </c>
      <c r="M299" s="219" t="e">
        <f t="shared" si="325"/>
        <v>#DIV/0!</v>
      </c>
      <c r="N299" s="446"/>
      <c r="O299" s="279">
        <v>0</v>
      </c>
      <c r="P299" s="279">
        <v>0</v>
      </c>
      <c r="Q299" s="278">
        <f t="shared" si="326"/>
        <v>0</v>
      </c>
      <c r="R299" s="219" t="e">
        <f t="shared" si="327"/>
        <v>#DIV/0!</v>
      </c>
      <c r="S299" s="440"/>
      <c r="T299" s="421"/>
      <c r="U299" s="279">
        <v>0</v>
      </c>
      <c r="V299" s="279">
        <v>0</v>
      </c>
      <c r="W299" s="149">
        <f>IFERROR(((V299/U299)*1),0)</f>
        <v>0</v>
      </c>
      <c r="X299" s="442"/>
    </row>
    <row r="300" spans="1:24" ht="15.75" hidden="1" thickBot="1" x14ac:dyDescent="0.3">
      <c r="A300" s="431" t="s">
        <v>288</v>
      </c>
      <c r="B300" s="432"/>
      <c r="C300" s="433"/>
      <c r="D300" s="275"/>
      <c r="E300" s="150"/>
      <c r="F300" s="239">
        <f>SUM(F295:F299)</f>
        <v>0</v>
      </c>
      <c r="G300" s="239">
        <f t="shared" ref="G300:H300" si="329">SUM(G295:G299)</f>
        <v>0</v>
      </c>
      <c r="H300" s="151">
        <f t="shared" si="329"/>
        <v>0</v>
      </c>
      <c r="I300" s="220">
        <v>1</v>
      </c>
      <c r="J300" s="206">
        <f t="shared" ref="J300:L300" si="330">SUM(J295:J299)</f>
        <v>0</v>
      </c>
      <c r="K300" s="206">
        <f t="shared" si="330"/>
        <v>0</v>
      </c>
      <c r="L300" s="206">
        <f t="shared" si="330"/>
        <v>0</v>
      </c>
      <c r="M300" s="220">
        <v>1</v>
      </c>
      <c r="N300" s="206">
        <f>N295</f>
        <v>0</v>
      </c>
      <c r="O300" s="206">
        <f t="shared" ref="O300:Q300" si="331">SUM(O295:O299)</f>
        <v>0</v>
      </c>
      <c r="P300" s="206">
        <f t="shared" si="331"/>
        <v>0</v>
      </c>
      <c r="Q300" s="206">
        <f t="shared" si="331"/>
        <v>0</v>
      </c>
      <c r="R300" s="220">
        <v>1</v>
      </c>
      <c r="S300" s="206">
        <f>S295</f>
        <v>0</v>
      </c>
      <c r="T300" s="216">
        <f>T295</f>
        <v>0</v>
      </c>
      <c r="U300" s="210">
        <f>SUM(U295:U299)</f>
        <v>0</v>
      </c>
      <c r="V300" s="211">
        <f>SUM(V295:V299)</f>
        <v>0</v>
      </c>
      <c r="W300" s="152">
        <f>IFERROR(((V300/U300)*1),0)</f>
        <v>0</v>
      </c>
      <c r="X300" s="303">
        <f>IFERROR(((1-(1-T300)*W300)*1),0)</f>
        <v>1</v>
      </c>
    </row>
    <row r="301" spans="1:24" ht="15.75" hidden="1" thickBot="1" x14ac:dyDescent="0.3">
      <c r="A301" s="443">
        <f>A295+1</f>
        <v>50</v>
      </c>
      <c r="B301" s="444"/>
      <c r="C301" s="445"/>
      <c r="D301" s="445"/>
      <c r="E301" s="147" t="s">
        <v>283</v>
      </c>
      <c r="F301" s="237">
        <v>0</v>
      </c>
      <c r="G301" s="237">
        <v>0</v>
      </c>
      <c r="H301" s="148">
        <f>F301+G301</f>
        <v>0</v>
      </c>
      <c r="I301" s="219" t="e">
        <f>H301/$H$306</f>
        <v>#DIV/0!</v>
      </c>
      <c r="J301" s="279">
        <v>0</v>
      </c>
      <c r="K301" s="279">
        <v>0</v>
      </c>
      <c r="L301" s="278">
        <f>J301+K301</f>
        <v>0</v>
      </c>
      <c r="M301" s="219" t="e">
        <f>L301/$L$306</f>
        <v>#DIV/0!</v>
      </c>
      <c r="N301" s="446">
        <v>0</v>
      </c>
      <c r="O301" s="279">
        <v>0</v>
      </c>
      <c r="P301" s="279">
        <v>0</v>
      </c>
      <c r="Q301" s="278">
        <f>O301+P301</f>
        <v>0</v>
      </c>
      <c r="R301" s="219" t="e">
        <f>Q301/$Q$306</f>
        <v>#DIV/0!</v>
      </c>
      <c r="S301" s="440">
        <f>N306-Q306</f>
        <v>0</v>
      </c>
      <c r="T301" s="421">
        <f>IFERROR((S301/N306),0)</f>
        <v>0</v>
      </c>
      <c r="U301" s="279">
        <v>0</v>
      </c>
      <c r="V301" s="279">
        <v>0</v>
      </c>
      <c r="W301" s="149">
        <f>IFERROR(((V301/U301)*1),0)</f>
        <v>0</v>
      </c>
      <c r="X301" s="422"/>
    </row>
    <row r="302" spans="1:24" ht="15.75" hidden="1" thickBot="1" x14ac:dyDescent="0.3">
      <c r="A302" s="443"/>
      <c r="B302" s="444"/>
      <c r="C302" s="445"/>
      <c r="D302" s="445"/>
      <c r="E302" s="147" t="s">
        <v>284</v>
      </c>
      <c r="F302" s="237">
        <v>0</v>
      </c>
      <c r="G302" s="237">
        <v>0</v>
      </c>
      <c r="H302" s="148">
        <f t="shared" ref="H302:H305" si="332">F302+G302</f>
        <v>0</v>
      </c>
      <c r="I302" s="219" t="e">
        <f t="shared" ref="I302:I305" si="333">H302/$H$306</f>
        <v>#DIV/0!</v>
      </c>
      <c r="J302" s="279">
        <v>0</v>
      </c>
      <c r="K302" s="279">
        <v>0</v>
      </c>
      <c r="L302" s="278">
        <f t="shared" ref="L302:L305" si="334">J302+K302</f>
        <v>0</v>
      </c>
      <c r="M302" s="219" t="e">
        <f t="shared" ref="M302:M305" si="335">L302/$L$306</f>
        <v>#DIV/0!</v>
      </c>
      <c r="N302" s="446"/>
      <c r="O302" s="279">
        <v>0</v>
      </c>
      <c r="P302" s="279">
        <v>0</v>
      </c>
      <c r="Q302" s="278">
        <f t="shared" ref="Q302:Q305" si="336">O302+P302</f>
        <v>0</v>
      </c>
      <c r="R302" s="219" t="e">
        <f t="shared" ref="R302:R305" si="337">Q302/$Q$306</f>
        <v>#DIV/0!</v>
      </c>
      <c r="S302" s="440"/>
      <c r="T302" s="421"/>
      <c r="U302" s="279">
        <v>0</v>
      </c>
      <c r="V302" s="279">
        <v>0</v>
      </c>
      <c r="W302" s="149">
        <f t="shared" ref="W302:W303" si="338">IFERROR(((V302/U302)*1),0)</f>
        <v>0</v>
      </c>
      <c r="X302" s="424"/>
    </row>
    <row r="303" spans="1:24" ht="15.75" hidden="1" thickBot="1" x14ac:dyDescent="0.3">
      <c r="A303" s="443"/>
      <c r="B303" s="444"/>
      <c r="C303" s="445"/>
      <c r="D303" s="445"/>
      <c r="E303" s="147" t="s">
        <v>285</v>
      </c>
      <c r="F303" s="237">
        <v>0</v>
      </c>
      <c r="G303" s="237">
        <v>0</v>
      </c>
      <c r="H303" s="148">
        <f t="shared" si="332"/>
        <v>0</v>
      </c>
      <c r="I303" s="219" t="e">
        <f t="shared" si="333"/>
        <v>#DIV/0!</v>
      </c>
      <c r="J303" s="279">
        <v>0</v>
      </c>
      <c r="K303" s="279">
        <v>0</v>
      </c>
      <c r="L303" s="278">
        <f t="shared" si="334"/>
        <v>0</v>
      </c>
      <c r="M303" s="219" t="e">
        <f t="shared" si="335"/>
        <v>#DIV/0!</v>
      </c>
      <c r="N303" s="446"/>
      <c r="O303" s="279">
        <v>0</v>
      </c>
      <c r="P303" s="279">
        <v>0</v>
      </c>
      <c r="Q303" s="278">
        <f t="shared" si="336"/>
        <v>0</v>
      </c>
      <c r="R303" s="219" t="e">
        <f t="shared" si="337"/>
        <v>#DIV/0!</v>
      </c>
      <c r="S303" s="440"/>
      <c r="T303" s="421"/>
      <c r="U303" s="279">
        <v>0</v>
      </c>
      <c r="V303" s="279">
        <v>0</v>
      </c>
      <c r="W303" s="149">
        <f t="shared" si="338"/>
        <v>0</v>
      </c>
      <c r="X303" s="424"/>
    </row>
    <row r="304" spans="1:24" ht="15.75" hidden="1" thickBot="1" x14ac:dyDescent="0.3">
      <c r="A304" s="443"/>
      <c r="B304" s="444"/>
      <c r="C304" s="445"/>
      <c r="D304" s="445"/>
      <c r="E304" s="147" t="s">
        <v>286</v>
      </c>
      <c r="F304" s="237">
        <v>0</v>
      </c>
      <c r="G304" s="237">
        <v>0</v>
      </c>
      <c r="H304" s="148">
        <f t="shared" si="332"/>
        <v>0</v>
      </c>
      <c r="I304" s="219" t="e">
        <f t="shared" si="333"/>
        <v>#DIV/0!</v>
      </c>
      <c r="J304" s="279">
        <v>0</v>
      </c>
      <c r="K304" s="279">
        <v>0</v>
      </c>
      <c r="L304" s="278">
        <f t="shared" si="334"/>
        <v>0</v>
      </c>
      <c r="M304" s="219" t="e">
        <f t="shared" si="335"/>
        <v>#DIV/0!</v>
      </c>
      <c r="N304" s="446"/>
      <c r="O304" s="279">
        <v>0</v>
      </c>
      <c r="P304" s="279">
        <v>0</v>
      </c>
      <c r="Q304" s="278">
        <f t="shared" si="336"/>
        <v>0</v>
      </c>
      <c r="R304" s="219" t="e">
        <f t="shared" si="337"/>
        <v>#DIV/0!</v>
      </c>
      <c r="S304" s="440"/>
      <c r="T304" s="421"/>
      <c r="U304" s="279">
        <v>0</v>
      </c>
      <c r="V304" s="279">
        <v>0</v>
      </c>
      <c r="W304" s="149">
        <f>IFERROR(((V304/U304)*1),0)</f>
        <v>0</v>
      </c>
      <c r="X304" s="424"/>
    </row>
    <row r="305" spans="1:24" ht="15.75" hidden="1" thickBot="1" x14ac:dyDescent="0.3">
      <c r="A305" s="443"/>
      <c r="B305" s="444"/>
      <c r="C305" s="445"/>
      <c r="D305" s="445"/>
      <c r="E305" s="147" t="s">
        <v>287</v>
      </c>
      <c r="F305" s="237">
        <v>0</v>
      </c>
      <c r="G305" s="237">
        <v>0</v>
      </c>
      <c r="H305" s="148">
        <f t="shared" si="332"/>
        <v>0</v>
      </c>
      <c r="I305" s="219" t="e">
        <f t="shared" si="333"/>
        <v>#DIV/0!</v>
      </c>
      <c r="J305" s="279">
        <v>0</v>
      </c>
      <c r="K305" s="279">
        <v>0</v>
      </c>
      <c r="L305" s="278">
        <f t="shared" si="334"/>
        <v>0</v>
      </c>
      <c r="M305" s="219" t="e">
        <f t="shared" si="335"/>
        <v>#DIV/0!</v>
      </c>
      <c r="N305" s="446"/>
      <c r="O305" s="279">
        <v>0</v>
      </c>
      <c r="P305" s="279">
        <v>0</v>
      </c>
      <c r="Q305" s="278">
        <f t="shared" si="336"/>
        <v>0</v>
      </c>
      <c r="R305" s="219" t="e">
        <f t="shared" si="337"/>
        <v>#DIV/0!</v>
      </c>
      <c r="S305" s="440"/>
      <c r="T305" s="421"/>
      <c r="U305" s="279">
        <v>0</v>
      </c>
      <c r="V305" s="279">
        <v>0</v>
      </c>
      <c r="W305" s="149">
        <f>IFERROR(((V305/U305)*1),0)</f>
        <v>0</v>
      </c>
      <c r="X305" s="442"/>
    </row>
    <row r="306" spans="1:24" ht="15.75" hidden="1" thickBot="1" x14ac:dyDescent="0.3">
      <c r="A306" s="431" t="s">
        <v>288</v>
      </c>
      <c r="B306" s="432"/>
      <c r="C306" s="433"/>
      <c r="D306" s="275"/>
      <c r="E306" s="150"/>
      <c r="F306" s="239">
        <f>SUM(F301:F305)</f>
        <v>0</v>
      </c>
      <c r="G306" s="239">
        <f t="shared" ref="G306:H306" si="339">SUM(G301:G305)</f>
        <v>0</v>
      </c>
      <c r="H306" s="151">
        <f t="shared" si="339"/>
        <v>0</v>
      </c>
      <c r="I306" s="220">
        <v>1</v>
      </c>
      <c r="J306" s="206">
        <f t="shared" ref="J306:L306" si="340">SUM(J301:J305)</f>
        <v>0</v>
      </c>
      <c r="K306" s="206">
        <f t="shared" si="340"/>
        <v>0</v>
      </c>
      <c r="L306" s="206">
        <f t="shared" si="340"/>
        <v>0</v>
      </c>
      <c r="M306" s="220">
        <v>1</v>
      </c>
      <c r="N306" s="206">
        <f>N301</f>
        <v>0</v>
      </c>
      <c r="O306" s="206">
        <f t="shared" ref="O306:Q306" si="341">SUM(O301:O305)</f>
        <v>0</v>
      </c>
      <c r="P306" s="206">
        <f t="shared" si="341"/>
        <v>0</v>
      </c>
      <c r="Q306" s="206">
        <f t="shared" si="341"/>
        <v>0</v>
      </c>
      <c r="R306" s="220">
        <v>1</v>
      </c>
      <c r="S306" s="206">
        <f>S301</f>
        <v>0</v>
      </c>
      <c r="T306" s="216">
        <f>T301</f>
        <v>0</v>
      </c>
      <c r="U306" s="210">
        <f>SUM(U301:U305)</f>
        <v>0</v>
      </c>
      <c r="V306" s="211">
        <f>SUM(V301:V305)</f>
        <v>0</v>
      </c>
      <c r="W306" s="152">
        <f>IFERROR(((V306/U306)*1),0)</f>
        <v>0</v>
      </c>
      <c r="X306" s="303">
        <f>IFERROR(((1-(1-T306)*W306)*1),0)</f>
        <v>1</v>
      </c>
    </row>
    <row r="307" spans="1:24" ht="15.75" hidden="1" thickBot="1" x14ac:dyDescent="0.3">
      <c r="A307" s="443">
        <f>A301+1</f>
        <v>51</v>
      </c>
      <c r="B307" s="444"/>
      <c r="C307" s="445"/>
      <c r="D307" s="445"/>
      <c r="E307" s="147" t="s">
        <v>283</v>
      </c>
      <c r="F307" s="237">
        <v>0</v>
      </c>
      <c r="G307" s="237">
        <v>0</v>
      </c>
      <c r="H307" s="148">
        <f>F307+G307</f>
        <v>0</v>
      </c>
      <c r="I307" s="219" t="e">
        <f>H307/$H$312</f>
        <v>#DIV/0!</v>
      </c>
      <c r="J307" s="279">
        <v>0</v>
      </c>
      <c r="K307" s="279">
        <v>0</v>
      </c>
      <c r="L307" s="278">
        <f>J307+K307</f>
        <v>0</v>
      </c>
      <c r="M307" s="219" t="e">
        <f>L307/$L$312</f>
        <v>#DIV/0!</v>
      </c>
      <c r="N307" s="446">
        <v>0</v>
      </c>
      <c r="O307" s="279">
        <v>0</v>
      </c>
      <c r="P307" s="279">
        <v>0</v>
      </c>
      <c r="Q307" s="278">
        <f>O307+P307</f>
        <v>0</v>
      </c>
      <c r="R307" s="219" t="e">
        <f>Q307/$Q$312</f>
        <v>#DIV/0!</v>
      </c>
      <c r="S307" s="440">
        <f>N312-Q312</f>
        <v>0</v>
      </c>
      <c r="T307" s="421">
        <f>IFERROR((S307/N312),0)</f>
        <v>0</v>
      </c>
      <c r="U307" s="279">
        <v>0</v>
      </c>
      <c r="V307" s="279">
        <v>0</v>
      </c>
      <c r="W307" s="149">
        <f>IFERROR(((V307/U307)*1),0)</f>
        <v>0</v>
      </c>
      <c r="X307" s="422"/>
    </row>
    <row r="308" spans="1:24" ht="15.75" hidden="1" thickBot="1" x14ac:dyDescent="0.3">
      <c r="A308" s="443"/>
      <c r="B308" s="444"/>
      <c r="C308" s="445"/>
      <c r="D308" s="445"/>
      <c r="E308" s="147" t="s">
        <v>284</v>
      </c>
      <c r="F308" s="237">
        <v>0</v>
      </c>
      <c r="G308" s="237">
        <v>0</v>
      </c>
      <c r="H308" s="148">
        <f t="shared" ref="H308:H311" si="342">F308+G308</f>
        <v>0</v>
      </c>
      <c r="I308" s="219" t="e">
        <f t="shared" ref="I308:I311" si="343">H308/$H$312</f>
        <v>#DIV/0!</v>
      </c>
      <c r="J308" s="279">
        <v>0</v>
      </c>
      <c r="K308" s="279">
        <v>0</v>
      </c>
      <c r="L308" s="278">
        <f t="shared" ref="L308:L311" si="344">J308+K308</f>
        <v>0</v>
      </c>
      <c r="M308" s="219" t="e">
        <f t="shared" ref="M308:M311" si="345">L308/$L$312</f>
        <v>#DIV/0!</v>
      </c>
      <c r="N308" s="446"/>
      <c r="O308" s="279">
        <v>0</v>
      </c>
      <c r="P308" s="279">
        <v>0</v>
      </c>
      <c r="Q308" s="278">
        <f t="shared" ref="Q308:Q311" si="346">O308+P308</f>
        <v>0</v>
      </c>
      <c r="R308" s="219" t="e">
        <f t="shared" ref="R308:R311" si="347">Q308/$Q$312</f>
        <v>#DIV/0!</v>
      </c>
      <c r="S308" s="440"/>
      <c r="T308" s="421"/>
      <c r="U308" s="279">
        <v>0</v>
      </c>
      <c r="V308" s="279">
        <v>0</v>
      </c>
      <c r="W308" s="149">
        <f t="shared" ref="W308:W309" si="348">IFERROR(((V308/U308)*1),0)</f>
        <v>0</v>
      </c>
      <c r="X308" s="424"/>
    </row>
    <row r="309" spans="1:24" ht="15.75" hidden="1" thickBot="1" x14ac:dyDescent="0.3">
      <c r="A309" s="443"/>
      <c r="B309" s="444"/>
      <c r="C309" s="445"/>
      <c r="D309" s="445"/>
      <c r="E309" s="147" t="s">
        <v>285</v>
      </c>
      <c r="F309" s="237">
        <v>0</v>
      </c>
      <c r="G309" s="237">
        <v>0</v>
      </c>
      <c r="H309" s="148">
        <f t="shared" si="342"/>
        <v>0</v>
      </c>
      <c r="I309" s="219" t="e">
        <f t="shared" si="343"/>
        <v>#DIV/0!</v>
      </c>
      <c r="J309" s="279">
        <v>0</v>
      </c>
      <c r="K309" s="279">
        <v>0</v>
      </c>
      <c r="L309" s="278">
        <f t="shared" si="344"/>
        <v>0</v>
      </c>
      <c r="M309" s="219" t="e">
        <f t="shared" si="345"/>
        <v>#DIV/0!</v>
      </c>
      <c r="N309" s="446"/>
      <c r="O309" s="279">
        <v>0</v>
      </c>
      <c r="P309" s="279">
        <v>0</v>
      </c>
      <c r="Q309" s="278">
        <f t="shared" si="346"/>
        <v>0</v>
      </c>
      <c r="R309" s="219" t="e">
        <f t="shared" si="347"/>
        <v>#DIV/0!</v>
      </c>
      <c r="S309" s="440"/>
      <c r="T309" s="421"/>
      <c r="U309" s="279">
        <v>0</v>
      </c>
      <c r="V309" s="279">
        <v>0</v>
      </c>
      <c r="W309" s="149">
        <f t="shared" si="348"/>
        <v>0</v>
      </c>
      <c r="X309" s="424"/>
    </row>
    <row r="310" spans="1:24" ht="15.75" hidden="1" thickBot="1" x14ac:dyDescent="0.3">
      <c r="A310" s="443"/>
      <c r="B310" s="444"/>
      <c r="C310" s="445"/>
      <c r="D310" s="445"/>
      <c r="E310" s="147" t="s">
        <v>286</v>
      </c>
      <c r="F310" s="237">
        <v>0</v>
      </c>
      <c r="G310" s="237">
        <v>0</v>
      </c>
      <c r="H310" s="148">
        <f t="shared" si="342"/>
        <v>0</v>
      </c>
      <c r="I310" s="219" t="e">
        <f t="shared" si="343"/>
        <v>#DIV/0!</v>
      </c>
      <c r="J310" s="279">
        <v>0</v>
      </c>
      <c r="K310" s="279">
        <v>0</v>
      </c>
      <c r="L310" s="278">
        <f t="shared" si="344"/>
        <v>0</v>
      </c>
      <c r="M310" s="219" t="e">
        <f t="shared" si="345"/>
        <v>#DIV/0!</v>
      </c>
      <c r="N310" s="446"/>
      <c r="O310" s="279">
        <v>0</v>
      </c>
      <c r="P310" s="279">
        <v>0</v>
      </c>
      <c r="Q310" s="278">
        <f t="shared" si="346"/>
        <v>0</v>
      </c>
      <c r="R310" s="219" t="e">
        <f t="shared" si="347"/>
        <v>#DIV/0!</v>
      </c>
      <c r="S310" s="440"/>
      <c r="T310" s="421"/>
      <c r="U310" s="279">
        <v>0</v>
      </c>
      <c r="V310" s="279">
        <v>0</v>
      </c>
      <c r="W310" s="149">
        <f>IFERROR(((V310/U310)*1),0)</f>
        <v>0</v>
      </c>
      <c r="X310" s="424"/>
    </row>
    <row r="311" spans="1:24" ht="15.75" hidden="1" thickBot="1" x14ac:dyDescent="0.3">
      <c r="A311" s="443"/>
      <c r="B311" s="444"/>
      <c r="C311" s="445"/>
      <c r="D311" s="445"/>
      <c r="E311" s="147" t="s">
        <v>287</v>
      </c>
      <c r="F311" s="237">
        <v>0</v>
      </c>
      <c r="G311" s="237">
        <v>0</v>
      </c>
      <c r="H311" s="148">
        <f t="shared" si="342"/>
        <v>0</v>
      </c>
      <c r="I311" s="219" t="e">
        <f t="shared" si="343"/>
        <v>#DIV/0!</v>
      </c>
      <c r="J311" s="279">
        <v>0</v>
      </c>
      <c r="K311" s="279">
        <v>0</v>
      </c>
      <c r="L311" s="278">
        <f t="shared" si="344"/>
        <v>0</v>
      </c>
      <c r="M311" s="219" t="e">
        <f t="shared" si="345"/>
        <v>#DIV/0!</v>
      </c>
      <c r="N311" s="446"/>
      <c r="O311" s="279">
        <v>0</v>
      </c>
      <c r="P311" s="279">
        <v>0</v>
      </c>
      <c r="Q311" s="278">
        <f t="shared" si="346"/>
        <v>0</v>
      </c>
      <c r="R311" s="219" t="e">
        <f t="shared" si="347"/>
        <v>#DIV/0!</v>
      </c>
      <c r="S311" s="440"/>
      <c r="T311" s="421"/>
      <c r="U311" s="279">
        <v>0</v>
      </c>
      <c r="V311" s="279">
        <v>0</v>
      </c>
      <c r="W311" s="149">
        <f>IFERROR(((V311/U311)*1),0)</f>
        <v>0</v>
      </c>
      <c r="X311" s="442"/>
    </row>
    <row r="312" spans="1:24" ht="15.75" hidden="1" thickBot="1" x14ac:dyDescent="0.3">
      <c r="A312" s="431" t="s">
        <v>288</v>
      </c>
      <c r="B312" s="432"/>
      <c r="C312" s="433"/>
      <c r="D312" s="275"/>
      <c r="E312" s="150"/>
      <c r="F312" s="239">
        <f>SUM(F307:F311)</f>
        <v>0</v>
      </c>
      <c r="G312" s="239">
        <f t="shared" ref="G312:H312" si="349">SUM(G307:G311)</f>
        <v>0</v>
      </c>
      <c r="H312" s="151">
        <f t="shared" si="349"/>
        <v>0</v>
      </c>
      <c r="I312" s="220">
        <v>1</v>
      </c>
      <c r="J312" s="206">
        <f t="shared" ref="J312:L312" si="350">SUM(J307:J311)</f>
        <v>0</v>
      </c>
      <c r="K312" s="206">
        <f t="shared" si="350"/>
        <v>0</v>
      </c>
      <c r="L312" s="206">
        <f t="shared" si="350"/>
        <v>0</v>
      </c>
      <c r="M312" s="220">
        <v>1</v>
      </c>
      <c r="N312" s="206">
        <f>N307</f>
        <v>0</v>
      </c>
      <c r="O312" s="206">
        <f t="shared" ref="O312:Q312" si="351">SUM(O307:O311)</f>
        <v>0</v>
      </c>
      <c r="P312" s="206">
        <f t="shared" si="351"/>
        <v>0</v>
      </c>
      <c r="Q312" s="206">
        <f t="shared" si="351"/>
        <v>0</v>
      </c>
      <c r="R312" s="220">
        <v>1</v>
      </c>
      <c r="S312" s="206">
        <f>S307</f>
        <v>0</v>
      </c>
      <c r="T312" s="216">
        <f>T307</f>
        <v>0</v>
      </c>
      <c r="U312" s="210">
        <f>SUM(U307:U311)</f>
        <v>0</v>
      </c>
      <c r="V312" s="211">
        <f>SUM(V307:V311)</f>
        <v>0</v>
      </c>
      <c r="W312" s="152">
        <f>IFERROR(((V312/U312)*1),0)</f>
        <v>0</v>
      </c>
      <c r="X312" s="303">
        <f>IFERROR(((1-(1-T312)*W312)*1),0)</f>
        <v>1</v>
      </c>
    </row>
    <row r="313" spans="1:24" ht="15.75" hidden="1" thickBot="1" x14ac:dyDescent="0.3">
      <c r="A313" s="443">
        <f>A307+1</f>
        <v>52</v>
      </c>
      <c r="B313" s="444"/>
      <c r="C313" s="445"/>
      <c r="D313" s="445"/>
      <c r="E313" s="147" t="s">
        <v>283</v>
      </c>
      <c r="F313" s="237">
        <v>0</v>
      </c>
      <c r="G313" s="237">
        <v>0</v>
      </c>
      <c r="H313" s="148">
        <f>F313+G313</f>
        <v>0</v>
      </c>
      <c r="I313" s="219" t="e">
        <f>H313/$H$318</f>
        <v>#DIV/0!</v>
      </c>
      <c r="J313" s="279">
        <v>0</v>
      </c>
      <c r="K313" s="279">
        <v>0</v>
      </c>
      <c r="L313" s="278">
        <f>J313+K313</f>
        <v>0</v>
      </c>
      <c r="M313" s="219" t="e">
        <f>L313/$L$318</f>
        <v>#DIV/0!</v>
      </c>
      <c r="N313" s="446">
        <v>0</v>
      </c>
      <c r="O313" s="279">
        <v>0</v>
      </c>
      <c r="P313" s="279">
        <v>0</v>
      </c>
      <c r="Q313" s="278">
        <f>O313+P313</f>
        <v>0</v>
      </c>
      <c r="R313" s="219" t="e">
        <f>Q313/$Q$318</f>
        <v>#DIV/0!</v>
      </c>
      <c r="S313" s="440">
        <f>N318-Q318</f>
        <v>0</v>
      </c>
      <c r="T313" s="421">
        <f>IFERROR((S313/N318),0)</f>
        <v>0</v>
      </c>
      <c r="U313" s="279">
        <v>0</v>
      </c>
      <c r="V313" s="279">
        <v>0</v>
      </c>
      <c r="W313" s="149">
        <f>IFERROR(((V313/U313)*1),0)</f>
        <v>0</v>
      </c>
      <c r="X313" s="422"/>
    </row>
    <row r="314" spans="1:24" ht="15.75" hidden="1" thickBot="1" x14ac:dyDescent="0.3">
      <c r="A314" s="443"/>
      <c r="B314" s="444"/>
      <c r="C314" s="445"/>
      <c r="D314" s="445"/>
      <c r="E314" s="147" t="s">
        <v>284</v>
      </c>
      <c r="F314" s="237">
        <v>0</v>
      </c>
      <c r="G314" s="237">
        <v>0</v>
      </c>
      <c r="H314" s="148">
        <f t="shared" ref="H314:H317" si="352">F314+G314</f>
        <v>0</v>
      </c>
      <c r="I314" s="219" t="e">
        <f t="shared" ref="I314:I317" si="353">H314/$H$318</f>
        <v>#DIV/0!</v>
      </c>
      <c r="J314" s="279">
        <v>0</v>
      </c>
      <c r="K314" s="279">
        <v>0</v>
      </c>
      <c r="L314" s="278">
        <f t="shared" ref="L314:L317" si="354">J314+K314</f>
        <v>0</v>
      </c>
      <c r="M314" s="219" t="e">
        <f t="shared" ref="M314:M317" si="355">L314/$L$318</f>
        <v>#DIV/0!</v>
      </c>
      <c r="N314" s="446"/>
      <c r="O314" s="279">
        <v>0</v>
      </c>
      <c r="P314" s="279">
        <v>0</v>
      </c>
      <c r="Q314" s="278">
        <f t="shared" ref="Q314:Q317" si="356">O314+P314</f>
        <v>0</v>
      </c>
      <c r="R314" s="219" t="e">
        <f t="shared" ref="R314:R317" si="357">Q314/$Q$318</f>
        <v>#DIV/0!</v>
      </c>
      <c r="S314" s="440"/>
      <c r="T314" s="421"/>
      <c r="U314" s="279">
        <v>0</v>
      </c>
      <c r="V314" s="279">
        <v>0</v>
      </c>
      <c r="W314" s="149">
        <f t="shared" ref="W314:W315" si="358">IFERROR(((V314/U314)*1),0)</f>
        <v>0</v>
      </c>
      <c r="X314" s="424"/>
    </row>
    <row r="315" spans="1:24" ht="15.75" hidden="1" thickBot="1" x14ac:dyDescent="0.3">
      <c r="A315" s="443"/>
      <c r="B315" s="444"/>
      <c r="C315" s="445"/>
      <c r="D315" s="445"/>
      <c r="E315" s="147" t="s">
        <v>285</v>
      </c>
      <c r="F315" s="237">
        <v>0</v>
      </c>
      <c r="G315" s="237">
        <v>0</v>
      </c>
      <c r="H315" s="148">
        <f t="shared" si="352"/>
        <v>0</v>
      </c>
      <c r="I315" s="219" t="e">
        <f t="shared" si="353"/>
        <v>#DIV/0!</v>
      </c>
      <c r="J315" s="279">
        <v>0</v>
      </c>
      <c r="K315" s="279">
        <v>0</v>
      </c>
      <c r="L315" s="278">
        <f t="shared" si="354"/>
        <v>0</v>
      </c>
      <c r="M315" s="219" t="e">
        <f t="shared" si="355"/>
        <v>#DIV/0!</v>
      </c>
      <c r="N315" s="446"/>
      <c r="O315" s="279">
        <v>0</v>
      </c>
      <c r="P315" s="279">
        <v>0</v>
      </c>
      <c r="Q315" s="278">
        <f t="shared" si="356"/>
        <v>0</v>
      </c>
      <c r="R315" s="219" t="e">
        <f t="shared" si="357"/>
        <v>#DIV/0!</v>
      </c>
      <c r="S315" s="440"/>
      <c r="T315" s="421"/>
      <c r="U315" s="279">
        <v>0</v>
      </c>
      <c r="V315" s="279">
        <v>0</v>
      </c>
      <c r="W315" s="149">
        <f t="shared" si="358"/>
        <v>0</v>
      </c>
      <c r="X315" s="424"/>
    </row>
    <row r="316" spans="1:24" ht="15.75" hidden="1" thickBot="1" x14ac:dyDescent="0.3">
      <c r="A316" s="443"/>
      <c r="B316" s="444"/>
      <c r="C316" s="445"/>
      <c r="D316" s="445"/>
      <c r="E316" s="147" t="s">
        <v>286</v>
      </c>
      <c r="F316" s="237">
        <v>0</v>
      </c>
      <c r="G316" s="237">
        <v>0</v>
      </c>
      <c r="H316" s="148">
        <f t="shared" si="352"/>
        <v>0</v>
      </c>
      <c r="I316" s="219" t="e">
        <f t="shared" si="353"/>
        <v>#DIV/0!</v>
      </c>
      <c r="J316" s="279">
        <v>0</v>
      </c>
      <c r="K316" s="279">
        <v>0</v>
      </c>
      <c r="L316" s="278">
        <f t="shared" si="354"/>
        <v>0</v>
      </c>
      <c r="M316" s="219" t="e">
        <f t="shared" si="355"/>
        <v>#DIV/0!</v>
      </c>
      <c r="N316" s="446"/>
      <c r="O316" s="279">
        <v>0</v>
      </c>
      <c r="P316" s="279">
        <v>0</v>
      </c>
      <c r="Q316" s="278">
        <f t="shared" si="356"/>
        <v>0</v>
      </c>
      <c r="R316" s="219" t="e">
        <f t="shared" si="357"/>
        <v>#DIV/0!</v>
      </c>
      <c r="S316" s="440"/>
      <c r="T316" s="421"/>
      <c r="U316" s="279">
        <v>0</v>
      </c>
      <c r="V316" s="279">
        <v>0</v>
      </c>
      <c r="W316" s="149">
        <f>IFERROR(((V316/U316)*1),0)</f>
        <v>0</v>
      </c>
      <c r="X316" s="424"/>
    </row>
    <row r="317" spans="1:24" ht="15.75" hidden="1" thickBot="1" x14ac:dyDescent="0.3">
      <c r="A317" s="443"/>
      <c r="B317" s="444"/>
      <c r="C317" s="445"/>
      <c r="D317" s="445"/>
      <c r="E317" s="147" t="s">
        <v>287</v>
      </c>
      <c r="F317" s="237">
        <v>0</v>
      </c>
      <c r="G317" s="237">
        <v>0</v>
      </c>
      <c r="H317" s="148">
        <f t="shared" si="352"/>
        <v>0</v>
      </c>
      <c r="I317" s="219" t="e">
        <f t="shared" si="353"/>
        <v>#DIV/0!</v>
      </c>
      <c r="J317" s="279">
        <v>0</v>
      </c>
      <c r="K317" s="279">
        <v>0</v>
      </c>
      <c r="L317" s="278">
        <f t="shared" si="354"/>
        <v>0</v>
      </c>
      <c r="M317" s="219" t="e">
        <f t="shared" si="355"/>
        <v>#DIV/0!</v>
      </c>
      <c r="N317" s="446"/>
      <c r="O317" s="279">
        <v>0</v>
      </c>
      <c r="P317" s="279">
        <v>0</v>
      </c>
      <c r="Q317" s="278">
        <f t="shared" si="356"/>
        <v>0</v>
      </c>
      <c r="R317" s="219" t="e">
        <f t="shared" si="357"/>
        <v>#DIV/0!</v>
      </c>
      <c r="S317" s="440"/>
      <c r="T317" s="421"/>
      <c r="U317" s="279">
        <v>0</v>
      </c>
      <c r="V317" s="279">
        <v>0</v>
      </c>
      <c r="W317" s="149">
        <f>IFERROR(((V317/U317)*1),0)</f>
        <v>0</v>
      </c>
      <c r="X317" s="442"/>
    </row>
    <row r="318" spans="1:24" ht="15.75" hidden="1" thickBot="1" x14ac:dyDescent="0.3">
      <c r="A318" s="431" t="s">
        <v>288</v>
      </c>
      <c r="B318" s="432"/>
      <c r="C318" s="433"/>
      <c r="D318" s="275"/>
      <c r="E318" s="150"/>
      <c r="F318" s="239">
        <f>SUM(F313:F317)</f>
        <v>0</v>
      </c>
      <c r="G318" s="239">
        <f t="shared" ref="G318:H318" si="359">SUM(G313:G317)</f>
        <v>0</v>
      </c>
      <c r="H318" s="151">
        <f t="shared" si="359"/>
        <v>0</v>
      </c>
      <c r="I318" s="220">
        <v>1</v>
      </c>
      <c r="J318" s="206">
        <f t="shared" ref="J318:L318" si="360">SUM(J313:J317)</f>
        <v>0</v>
      </c>
      <c r="K318" s="206">
        <f t="shared" si="360"/>
        <v>0</v>
      </c>
      <c r="L318" s="206">
        <f t="shared" si="360"/>
        <v>0</v>
      </c>
      <c r="M318" s="220">
        <v>1</v>
      </c>
      <c r="N318" s="206">
        <f>N313</f>
        <v>0</v>
      </c>
      <c r="O318" s="206">
        <f t="shared" ref="O318:Q318" si="361">SUM(O313:O317)</f>
        <v>0</v>
      </c>
      <c r="P318" s="206">
        <f t="shared" si="361"/>
        <v>0</v>
      </c>
      <c r="Q318" s="206">
        <f t="shared" si="361"/>
        <v>0</v>
      </c>
      <c r="R318" s="220">
        <v>1</v>
      </c>
      <c r="S318" s="206">
        <f>S313</f>
        <v>0</v>
      </c>
      <c r="T318" s="216">
        <f>T313</f>
        <v>0</v>
      </c>
      <c r="U318" s="210">
        <f>SUM(U313:U317)</f>
        <v>0</v>
      </c>
      <c r="V318" s="211">
        <f>SUM(V313:V317)</f>
        <v>0</v>
      </c>
      <c r="W318" s="152">
        <f>IFERROR(((V318/U318)*1),0)</f>
        <v>0</v>
      </c>
      <c r="X318" s="303">
        <f>IFERROR(((1-(1-T318)*W318)*1),0)</f>
        <v>1</v>
      </c>
    </row>
    <row r="319" spans="1:24" ht="15.75" hidden="1" thickBot="1" x14ac:dyDescent="0.3">
      <c r="A319" s="443">
        <f>A313+1</f>
        <v>53</v>
      </c>
      <c r="B319" s="444"/>
      <c r="C319" s="445"/>
      <c r="D319" s="445"/>
      <c r="E319" s="147" t="s">
        <v>283</v>
      </c>
      <c r="F319" s="237">
        <v>0</v>
      </c>
      <c r="G319" s="237">
        <v>0</v>
      </c>
      <c r="H319" s="148">
        <f>F319+G319</f>
        <v>0</v>
      </c>
      <c r="I319" s="219" t="e">
        <f>H319/$H$324</f>
        <v>#DIV/0!</v>
      </c>
      <c r="J319" s="279">
        <v>0</v>
      </c>
      <c r="K319" s="279">
        <v>0</v>
      </c>
      <c r="L319" s="278">
        <f>J319+K319</f>
        <v>0</v>
      </c>
      <c r="M319" s="219" t="e">
        <f>L319/$L$324</f>
        <v>#DIV/0!</v>
      </c>
      <c r="N319" s="446">
        <v>0</v>
      </c>
      <c r="O319" s="279">
        <v>0</v>
      </c>
      <c r="P319" s="279">
        <v>0</v>
      </c>
      <c r="Q319" s="278">
        <f>O319+P319</f>
        <v>0</v>
      </c>
      <c r="R319" s="219" t="e">
        <f>Q319/$Q$324</f>
        <v>#DIV/0!</v>
      </c>
      <c r="S319" s="440">
        <f>N324-Q324</f>
        <v>0</v>
      </c>
      <c r="T319" s="421">
        <f>IFERROR((S319/N324),0)</f>
        <v>0</v>
      </c>
      <c r="U319" s="279">
        <v>0</v>
      </c>
      <c r="V319" s="279">
        <v>0</v>
      </c>
      <c r="W319" s="149">
        <f>IFERROR(((V319/U319)*1),0)</f>
        <v>0</v>
      </c>
      <c r="X319" s="422"/>
    </row>
    <row r="320" spans="1:24" ht="15.75" hidden="1" thickBot="1" x14ac:dyDescent="0.3">
      <c r="A320" s="443"/>
      <c r="B320" s="444"/>
      <c r="C320" s="445"/>
      <c r="D320" s="445"/>
      <c r="E320" s="147" t="s">
        <v>284</v>
      </c>
      <c r="F320" s="237">
        <v>0</v>
      </c>
      <c r="G320" s="237">
        <v>0</v>
      </c>
      <c r="H320" s="148">
        <f t="shared" ref="H320:H323" si="362">F320+G320</f>
        <v>0</v>
      </c>
      <c r="I320" s="219" t="e">
        <f t="shared" ref="I320:I323" si="363">H320/$H$324</f>
        <v>#DIV/0!</v>
      </c>
      <c r="J320" s="279">
        <v>0</v>
      </c>
      <c r="K320" s="279">
        <v>0</v>
      </c>
      <c r="L320" s="278">
        <f t="shared" ref="L320:L323" si="364">J320+K320</f>
        <v>0</v>
      </c>
      <c r="M320" s="219" t="e">
        <f t="shared" ref="M320:M323" si="365">L320/$L$324</f>
        <v>#DIV/0!</v>
      </c>
      <c r="N320" s="446"/>
      <c r="O320" s="279">
        <v>0</v>
      </c>
      <c r="P320" s="279">
        <v>0</v>
      </c>
      <c r="Q320" s="278">
        <f t="shared" ref="Q320:Q323" si="366">O320+P320</f>
        <v>0</v>
      </c>
      <c r="R320" s="219" t="e">
        <f t="shared" ref="R320:R323" si="367">Q320/$Q$324</f>
        <v>#DIV/0!</v>
      </c>
      <c r="S320" s="440"/>
      <c r="T320" s="421"/>
      <c r="U320" s="279">
        <v>0</v>
      </c>
      <c r="V320" s="279">
        <v>0</v>
      </c>
      <c r="W320" s="149">
        <f t="shared" ref="W320:W321" si="368">IFERROR(((V320/U320)*1),0)</f>
        <v>0</v>
      </c>
      <c r="X320" s="424"/>
    </row>
    <row r="321" spans="1:24" ht="15.75" hidden="1" thickBot="1" x14ac:dyDescent="0.3">
      <c r="A321" s="443"/>
      <c r="B321" s="444"/>
      <c r="C321" s="445"/>
      <c r="D321" s="445"/>
      <c r="E321" s="147" t="s">
        <v>285</v>
      </c>
      <c r="F321" s="237">
        <v>0</v>
      </c>
      <c r="G321" s="237">
        <v>0</v>
      </c>
      <c r="H321" s="148">
        <f t="shared" si="362"/>
        <v>0</v>
      </c>
      <c r="I321" s="219" t="e">
        <f t="shared" si="363"/>
        <v>#DIV/0!</v>
      </c>
      <c r="J321" s="279">
        <v>0</v>
      </c>
      <c r="K321" s="279">
        <v>0</v>
      </c>
      <c r="L321" s="278">
        <f t="shared" si="364"/>
        <v>0</v>
      </c>
      <c r="M321" s="219" t="e">
        <f t="shared" si="365"/>
        <v>#DIV/0!</v>
      </c>
      <c r="N321" s="446"/>
      <c r="O321" s="279">
        <v>0</v>
      </c>
      <c r="P321" s="279">
        <v>0</v>
      </c>
      <c r="Q321" s="278">
        <f t="shared" si="366"/>
        <v>0</v>
      </c>
      <c r="R321" s="219" t="e">
        <f t="shared" si="367"/>
        <v>#DIV/0!</v>
      </c>
      <c r="S321" s="440"/>
      <c r="T321" s="421"/>
      <c r="U321" s="279">
        <v>0</v>
      </c>
      <c r="V321" s="279">
        <v>0</v>
      </c>
      <c r="W321" s="149">
        <f t="shared" si="368"/>
        <v>0</v>
      </c>
      <c r="X321" s="424"/>
    </row>
    <row r="322" spans="1:24" ht="15.75" hidden="1" thickBot="1" x14ac:dyDescent="0.3">
      <c r="A322" s="443"/>
      <c r="B322" s="444"/>
      <c r="C322" s="445"/>
      <c r="D322" s="445"/>
      <c r="E322" s="147" t="s">
        <v>286</v>
      </c>
      <c r="F322" s="237">
        <v>0</v>
      </c>
      <c r="G322" s="237">
        <v>0</v>
      </c>
      <c r="H322" s="148">
        <f t="shared" si="362"/>
        <v>0</v>
      </c>
      <c r="I322" s="219" t="e">
        <f t="shared" si="363"/>
        <v>#DIV/0!</v>
      </c>
      <c r="J322" s="279">
        <v>0</v>
      </c>
      <c r="K322" s="279">
        <v>0</v>
      </c>
      <c r="L322" s="278">
        <f t="shared" si="364"/>
        <v>0</v>
      </c>
      <c r="M322" s="219" t="e">
        <f t="shared" si="365"/>
        <v>#DIV/0!</v>
      </c>
      <c r="N322" s="446"/>
      <c r="O322" s="279">
        <v>0</v>
      </c>
      <c r="P322" s="279">
        <v>0</v>
      </c>
      <c r="Q322" s="278">
        <f t="shared" si="366"/>
        <v>0</v>
      </c>
      <c r="R322" s="219" t="e">
        <f t="shared" si="367"/>
        <v>#DIV/0!</v>
      </c>
      <c r="S322" s="440"/>
      <c r="T322" s="421"/>
      <c r="U322" s="279">
        <v>0</v>
      </c>
      <c r="V322" s="279">
        <v>0</v>
      </c>
      <c r="W322" s="149">
        <f>IFERROR(((V322/U322)*1),0)</f>
        <v>0</v>
      </c>
      <c r="X322" s="424"/>
    </row>
    <row r="323" spans="1:24" ht="15.75" hidden="1" thickBot="1" x14ac:dyDescent="0.3">
      <c r="A323" s="443"/>
      <c r="B323" s="444"/>
      <c r="C323" s="445"/>
      <c r="D323" s="445"/>
      <c r="E323" s="147" t="s">
        <v>287</v>
      </c>
      <c r="F323" s="237">
        <v>0</v>
      </c>
      <c r="G323" s="237">
        <v>0</v>
      </c>
      <c r="H323" s="148">
        <f t="shared" si="362"/>
        <v>0</v>
      </c>
      <c r="I323" s="219" t="e">
        <f t="shared" si="363"/>
        <v>#DIV/0!</v>
      </c>
      <c r="J323" s="279">
        <v>0</v>
      </c>
      <c r="K323" s="279">
        <v>0</v>
      </c>
      <c r="L323" s="278">
        <f t="shared" si="364"/>
        <v>0</v>
      </c>
      <c r="M323" s="219" t="e">
        <f t="shared" si="365"/>
        <v>#DIV/0!</v>
      </c>
      <c r="N323" s="446"/>
      <c r="O323" s="279">
        <v>0</v>
      </c>
      <c r="P323" s="279">
        <v>0</v>
      </c>
      <c r="Q323" s="278">
        <f t="shared" si="366"/>
        <v>0</v>
      </c>
      <c r="R323" s="219" t="e">
        <f t="shared" si="367"/>
        <v>#DIV/0!</v>
      </c>
      <c r="S323" s="440"/>
      <c r="T323" s="421"/>
      <c r="U323" s="279">
        <v>0</v>
      </c>
      <c r="V323" s="279">
        <v>0</v>
      </c>
      <c r="W323" s="149">
        <f>IFERROR(((V323/U323)*1),0)</f>
        <v>0</v>
      </c>
      <c r="X323" s="442"/>
    </row>
    <row r="324" spans="1:24" ht="15.75" hidden="1" thickBot="1" x14ac:dyDescent="0.3">
      <c r="A324" s="431" t="s">
        <v>288</v>
      </c>
      <c r="B324" s="432"/>
      <c r="C324" s="433"/>
      <c r="D324" s="275"/>
      <c r="E324" s="150"/>
      <c r="F324" s="239">
        <f>SUM(F319:F323)</f>
        <v>0</v>
      </c>
      <c r="G324" s="239">
        <f t="shared" ref="G324:H324" si="369">SUM(G319:G323)</f>
        <v>0</v>
      </c>
      <c r="H324" s="151">
        <f t="shared" si="369"/>
        <v>0</v>
      </c>
      <c r="I324" s="220">
        <v>1</v>
      </c>
      <c r="J324" s="206">
        <f t="shared" ref="J324:L324" si="370">SUM(J319:J323)</f>
        <v>0</v>
      </c>
      <c r="K324" s="206">
        <f t="shared" si="370"/>
        <v>0</v>
      </c>
      <c r="L324" s="206">
        <f t="shared" si="370"/>
        <v>0</v>
      </c>
      <c r="M324" s="220">
        <v>1</v>
      </c>
      <c r="N324" s="206">
        <f>N319</f>
        <v>0</v>
      </c>
      <c r="O324" s="206">
        <f t="shared" ref="O324:Q324" si="371">SUM(O319:O323)</f>
        <v>0</v>
      </c>
      <c r="P324" s="206">
        <f t="shared" si="371"/>
        <v>0</v>
      </c>
      <c r="Q324" s="206">
        <f t="shared" si="371"/>
        <v>0</v>
      </c>
      <c r="R324" s="220">
        <v>1</v>
      </c>
      <c r="S324" s="206">
        <f>S319</f>
        <v>0</v>
      </c>
      <c r="T324" s="216">
        <f>T319</f>
        <v>0</v>
      </c>
      <c r="U324" s="210">
        <f>SUM(U319:U323)</f>
        <v>0</v>
      </c>
      <c r="V324" s="211">
        <f>SUM(V319:V323)</f>
        <v>0</v>
      </c>
      <c r="W324" s="152">
        <f>IFERROR(((V324/U324)*1),0)</f>
        <v>0</v>
      </c>
      <c r="X324" s="303">
        <f>IFERROR(((1-(1-T324)*W324)*1),0)</f>
        <v>1</v>
      </c>
    </row>
    <row r="325" spans="1:24" ht="15.75" hidden="1" thickBot="1" x14ac:dyDescent="0.3">
      <c r="A325" s="443">
        <f>A319+1</f>
        <v>54</v>
      </c>
      <c r="B325" s="444"/>
      <c r="C325" s="445"/>
      <c r="D325" s="445"/>
      <c r="E325" s="147" t="s">
        <v>283</v>
      </c>
      <c r="F325" s="237">
        <v>0</v>
      </c>
      <c r="G325" s="237">
        <v>0</v>
      </c>
      <c r="H325" s="148">
        <f>F325+G325</f>
        <v>0</v>
      </c>
      <c r="I325" s="219" t="e">
        <f>H325/$H$330</f>
        <v>#DIV/0!</v>
      </c>
      <c r="J325" s="279">
        <v>0</v>
      </c>
      <c r="K325" s="279">
        <v>0</v>
      </c>
      <c r="L325" s="278">
        <f>J325+K325</f>
        <v>0</v>
      </c>
      <c r="M325" s="219" t="e">
        <f>L325/$L$330</f>
        <v>#DIV/0!</v>
      </c>
      <c r="N325" s="446">
        <v>0</v>
      </c>
      <c r="O325" s="279">
        <v>0</v>
      </c>
      <c r="P325" s="279">
        <v>0</v>
      </c>
      <c r="Q325" s="278">
        <f>O325+P325</f>
        <v>0</v>
      </c>
      <c r="R325" s="219" t="e">
        <f>Q325/$Q$330</f>
        <v>#DIV/0!</v>
      </c>
      <c r="S325" s="440">
        <f>N330-Q330</f>
        <v>0</v>
      </c>
      <c r="T325" s="421">
        <f>IFERROR((S325/N330),0)</f>
        <v>0</v>
      </c>
      <c r="U325" s="279">
        <v>0</v>
      </c>
      <c r="V325" s="279">
        <v>0</v>
      </c>
      <c r="W325" s="149">
        <f>IFERROR(((V325/U325)*1),0)</f>
        <v>0</v>
      </c>
      <c r="X325" s="422"/>
    </row>
    <row r="326" spans="1:24" ht="15.75" hidden="1" thickBot="1" x14ac:dyDescent="0.3">
      <c r="A326" s="443"/>
      <c r="B326" s="444"/>
      <c r="C326" s="445"/>
      <c r="D326" s="445"/>
      <c r="E326" s="147" t="s">
        <v>284</v>
      </c>
      <c r="F326" s="237">
        <v>0</v>
      </c>
      <c r="G326" s="237">
        <v>0</v>
      </c>
      <c r="H326" s="148">
        <f t="shared" ref="H326:H329" si="372">F326+G326</f>
        <v>0</v>
      </c>
      <c r="I326" s="219" t="e">
        <f t="shared" ref="I326:I329" si="373">H326/$H$330</f>
        <v>#DIV/0!</v>
      </c>
      <c r="J326" s="279">
        <v>0</v>
      </c>
      <c r="K326" s="279">
        <v>0</v>
      </c>
      <c r="L326" s="278">
        <f t="shared" ref="L326:L329" si="374">J326+K326</f>
        <v>0</v>
      </c>
      <c r="M326" s="219" t="e">
        <f t="shared" ref="M326:M329" si="375">L326/$L$330</f>
        <v>#DIV/0!</v>
      </c>
      <c r="N326" s="446"/>
      <c r="O326" s="279">
        <v>0</v>
      </c>
      <c r="P326" s="279">
        <v>0</v>
      </c>
      <c r="Q326" s="278">
        <f t="shared" ref="Q326:Q329" si="376">O326+P326</f>
        <v>0</v>
      </c>
      <c r="R326" s="219" t="e">
        <f t="shared" ref="R326:R329" si="377">Q326/$Q$330</f>
        <v>#DIV/0!</v>
      </c>
      <c r="S326" s="440"/>
      <c r="T326" s="421"/>
      <c r="U326" s="279">
        <v>0</v>
      </c>
      <c r="V326" s="279">
        <v>0</v>
      </c>
      <c r="W326" s="149">
        <f t="shared" ref="W326:W327" si="378">IFERROR(((V326/U326)*1),0)</f>
        <v>0</v>
      </c>
      <c r="X326" s="424"/>
    </row>
    <row r="327" spans="1:24" ht="15.75" hidden="1" thickBot="1" x14ac:dyDescent="0.3">
      <c r="A327" s="443"/>
      <c r="B327" s="444"/>
      <c r="C327" s="445"/>
      <c r="D327" s="445"/>
      <c r="E327" s="147" t="s">
        <v>285</v>
      </c>
      <c r="F327" s="237">
        <v>0</v>
      </c>
      <c r="G327" s="237">
        <v>0</v>
      </c>
      <c r="H327" s="148">
        <f t="shared" si="372"/>
        <v>0</v>
      </c>
      <c r="I327" s="219" t="e">
        <f t="shared" si="373"/>
        <v>#DIV/0!</v>
      </c>
      <c r="J327" s="279">
        <v>0</v>
      </c>
      <c r="K327" s="279">
        <v>0</v>
      </c>
      <c r="L327" s="278">
        <f t="shared" si="374"/>
        <v>0</v>
      </c>
      <c r="M327" s="219" t="e">
        <f t="shared" si="375"/>
        <v>#DIV/0!</v>
      </c>
      <c r="N327" s="446"/>
      <c r="O327" s="279">
        <v>0</v>
      </c>
      <c r="P327" s="279">
        <v>0</v>
      </c>
      <c r="Q327" s="278">
        <f t="shared" si="376"/>
        <v>0</v>
      </c>
      <c r="R327" s="219" t="e">
        <f t="shared" si="377"/>
        <v>#DIV/0!</v>
      </c>
      <c r="S327" s="440"/>
      <c r="T327" s="421"/>
      <c r="U327" s="279">
        <v>0</v>
      </c>
      <c r="V327" s="279">
        <v>0</v>
      </c>
      <c r="W327" s="149">
        <f t="shared" si="378"/>
        <v>0</v>
      </c>
      <c r="X327" s="424"/>
    </row>
    <row r="328" spans="1:24" ht="15.75" hidden="1" thickBot="1" x14ac:dyDescent="0.3">
      <c r="A328" s="443"/>
      <c r="B328" s="444"/>
      <c r="C328" s="445"/>
      <c r="D328" s="445"/>
      <c r="E328" s="147" t="s">
        <v>286</v>
      </c>
      <c r="F328" s="237">
        <v>0</v>
      </c>
      <c r="G328" s="237">
        <v>0</v>
      </c>
      <c r="H328" s="148">
        <f t="shared" si="372"/>
        <v>0</v>
      </c>
      <c r="I328" s="219" t="e">
        <f t="shared" si="373"/>
        <v>#DIV/0!</v>
      </c>
      <c r="J328" s="279">
        <v>0</v>
      </c>
      <c r="K328" s="279">
        <v>0</v>
      </c>
      <c r="L328" s="278">
        <f t="shared" si="374"/>
        <v>0</v>
      </c>
      <c r="M328" s="219" t="e">
        <f t="shared" si="375"/>
        <v>#DIV/0!</v>
      </c>
      <c r="N328" s="446"/>
      <c r="O328" s="279">
        <v>0</v>
      </c>
      <c r="P328" s="279">
        <v>0</v>
      </c>
      <c r="Q328" s="278">
        <f t="shared" si="376"/>
        <v>0</v>
      </c>
      <c r="R328" s="219" t="e">
        <f t="shared" si="377"/>
        <v>#DIV/0!</v>
      </c>
      <c r="S328" s="440"/>
      <c r="T328" s="421"/>
      <c r="U328" s="279">
        <v>0</v>
      </c>
      <c r="V328" s="279">
        <v>0</v>
      </c>
      <c r="W328" s="149">
        <f>IFERROR(((V328/U328)*1),0)</f>
        <v>0</v>
      </c>
      <c r="X328" s="424"/>
    </row>
    <row r="329" spans="1:24" ht="15.75" hidden="1" thickBot="1" x14ac:dyDescent="0.3">
      <c r="A329" s="443"/>
      <c r="B329" s="444"/>
      <c r="C329" s="445"/>
      <c r="D329" s="445"/>
      <c r="E329" s="147" t="s">
        <v>287</v>
      </c>
      <c r="F329" s="237">
        <v>0</v>
      </c>
      <c r="G329" s="237">
        <v>0</v>
      </c>
      <c r="H329" s="148">
        <f t="shared" si="372"/>
        <v>0</v>
      </c>
      <c r="I329" s="219" t="e">
        <f t="shared" si="373"/>
        <v>#DIV/0!</v>
      </c>
      <c r="J329" s="279">
        <v>0</v>
      </c>
      <c r="K329" s="279">
        <v>0</v>
      </c>
      <c r="L329" s="278">
        <f t="shared" si="374"/>
        <v>0</v>
      </c>
      <c r="M329" s="219" t="e">
        <f t="shared" si="375"/>
        <v>#DIV/0!</v>
      </c>
      <c r="N329" s="446"/>
      <c r="O329" s="279">
        <v>0</v>
      </c>
      <c r="P329" s="279">
        <v>0</v>
      </c>
      <c r="Q329" s="278">
        <f t="shared" si="376"/>
        <v>0</v>
      </c>
      <c r="R329" s="219" t="e">
        <f t="shared" si="377"/>
        <v>#DIV/0!</v>
      </c>
      <c r="S329" s="440"/>
      <c r="T329" s="421"/>
      <c r="U329" s="279">
        <v>0</v>
      </c>
      <c r="V329" s="279">
        <v>0</v>
      </c>
      <c r="W329" s="149">
        <f>IFERROR(((V329/U329)*1),0)</f>
        <v>0</v>
      </c>
      <c r="X329" s="442"/>
    </row>
    <row r="330" spans="1:24" ht="15.75" hidden="1" thickBot="1" x14ac:dyDescent="0.3">
      <c r="A330" s="431" t="s">
        <v>288</v>
      </c>
      <c r="B330" s="432"/>
      <c r="C330" s="433"/>
      <c r="D330" s="275"/>
      <c r="E330" s="150"/>
      <c r="F330" s="239">
        <f>SUM(F325:F329)</f>
        <v>0</v>
      </c>
      <c r="G330" s="239">
        <f t="shared" ref="G330:H330" si="379">SUM(G325:G329)</f>
        <v>0</v>
      </c>
      <c r="H330" s="151">
        <f t="shared" si="379"/>
        <v>0</v>
      </c>
      <c r="I330" s="220">
        <v>1</v>
      </c>
      <c r="J330" s="206">
        <f t="shared" ref="J330:L330" si="380">SUM(J325:J329)</f>
        <v>0</v>
      </c>
      <c r="K330" s="206">
        <f t="shared" si="380"/>
        <v>0</v>
      </c>
      <c r="L330" s="206">
        <f t="shared" si="380"/>
        <v>0</v>
      </c>
      <c r="M330" s="220">
        <v>1</v>
      </c>
      <c r="N330" s="206">
        <f>N325</f>
        <v>0</v>
      </c>
      <c r="O330" s="206">
        <f t="shared" ref="O330:Q330" si="381">SUM(O325:O329)</f>
        <v>0</v>
      </c>
      <c r="P330" s="206">
        <f t="shared" si="381"/>
        <v>0</v>
      </c>
      <c r="Q330" s="206">
        <f t="shared" si="381"/>
        <v>0</v>
      </c>
      <c r="R330" s="220">
        <v>1</v>
      </c>
      <c r="S330" s="206">
        <f>S325</f>
        <v>0</v>
      </c>
      <c r="T330" s="216">
        <f>T325</f>
        <v>0</v>
      </c>
      <c r="U330" s="210">
        <f>SUM(U325:U329)</f>
        <v>0</v>
      </c>
      <c r="V330" s="211">
        <f>SUM(V325:V329)</f>
        <v>0</v>
      </c>
      <c r="W330" s="152">
        <f>IFERROR(((V330/U330)*1),0)</f>
        <v>0</v>
      </c>
      <c r="X330" s="303">
        <f>IFERROR(((1-(1-T330)*W330)*1),0)</f>
        <v>1</v>
      </c>
    </row>
    <row r="331" spans="1:24" ht="15.75" hidden="1" thickBot="1" x14ac:dyDescent="0.3">
      <c r="A331" s="443">
        <f>A325+1</f>
        <v>55</v>
      </c>
      <c r="B331" s="444"/>
      <c r="C331" s="445"/>
      <c r="D331" s="445"/>
      <c r="E331" s="147" t="s">
        <v>283</v>
      </c>
      <c r="F331" s="237">
        <v>0</v>
      </c>
      <c r="G331" s="237">
        <v>0</v>
      </c>
      <c r="H331" s="148">
        <f>F331+G331</f>
        <v>0</v>
      </c>
      <c r="I331" s="219" t="e">
        <f>H331/$H$336</f>
        <v>#DIV/0!</v>
      </c>
      <c r="J331" s="279">
        <v>0</v>
      </c>
      <c r="K331" s="279">
        <v>0</v>
      </c>
      <c r="L331" s="278">
        <f>J331+K331</f>
        <v>0</v>
      </c>
      <c r="M331" s="219" t="e">
        <f>L331/$L$336</f>
        <v>#DIV/0!</v>
      </c>
      <c r="N331" s="446">
        <v>0</v>
      </c>
      <c r="O331" s="279">
        <v>0</v>
      </c>
      <c r="P331" s="279">
        <v>0</v>
      </c>
      <c r="Q331" s="278">
        <f>O331+P331</f>
        <v>0</v>
      </c>
      <c r="R331" s="219" t="e">
        <f>Q331/$Q$336</f>
        <v>#DIV/0!</v>
      </c>
      <c r="S331" s="440">
        <f>N336-Q336</f>
        <v>0</v>
      </c>
      <c r="T331" s="421">
        <f>IFERROR((S331/N336),0)</f>
        <v>0</v>
      </c>
      <c r="U331" s="279">
        <v>0</v>
      </c>
      <c r="V331" s="279">
        <v>0</v>
      </c>
      <c r="W331" s="149">
        <f>IFERROR(((V331/U331)*1),0)</f>
        <v>0</v>
      </c>
      <c r="X331" s="422"/>
    </row>
    <row r="332" spans="1:24" ht="15.75" hidden="1" thickBot="1" x14ac:dyDescent="0.3">
      <c r="A332" s="443"/>
      <c r="B332" s="444"/>
      <c r="C332" s="445"/>
      <c r="D332" s="445"/>
      <c r="E332" s="147" t="s">
        <v>284</v>
      </c>
      <c r="F332" s="237">
        <v>0</v>
      </c>
      <c r="G332" s="237">
        <v>0</v>
      </c>
      <c r="H332" s="148">
        <f t="shared" ref="H332:H335" si="382">F332+G332</f>
        <v>0</v>
      </c>
      <c r="I332" s="219" t="e">
        <f t="shared" ref="I332:I335" si="383">H332/$H$336</f>
        <v>#DIV/0!</v>
      </c>
      <c r="J332" s="279">
        <v>0</v>
      </c>
      <c r="K332" s="279">
        <v>0</v>
      </c>
      <c r="L332" s="278">
        <f t="shared" ref="L332:L335" si="384">J332+K332</f>
        <v>0</v>
      </c>
      <c r="M332" s="219" t="e">
        <f t="shared" ref="M332:M335" si="385">L332/$L$336</f>
        <v>#DIV/0!</v>
      </c>
      <c r="N332" s="446"/>
      <c r="O332" s="279">
        <v>0</v>
      </c>
      <c r="P332" s="279">
        <v>0</v>
      </c>
      <c r="Q332" s="278">
        <f t="shared" ref="Q332:Q335" si="386">O332+P332</f>
        <v>0</v>
      </c>
      <c r="R332" s="219" t="e">
        <f t="shared" ref="R332:R335" si="387">Q332/$Q$336</f>
        <v>#DIV/0!</v>
      </c>
      <c r="S332" s="440"/>
      <c r="T332" s="421"/>
      <c r="U332" s="279">
        <v>0</v>
      </c>
      <c r="V332" s="279">
        <v>0</v>
      </c>
      <c r="W332" s="149">
        <f t="shared" ref="W332:W333" si="388">IFERROR(((V332/U332)*1),0)</f>
        <v>0</v>
      </c>
      <c r="X332" s="424"/>
    </row>
    <row r="333" spans="1:24" ht="15.75" hidden="1" thickBot="1" x14ac:dyDescent="0.3">
      <c r="A333" s="443"/>
      <c r="B333" s="444"/>
      <c r="C333" s="445"/>
      <c r="D333" s="445"/>
      <c r="E333" s="147" t="s">
        <v>285</v>
      </c>
      <c r="F333" s="237">
        <v>0</v>
      </c>
      <c r="G333" s="237">
        <v>0</v>
      </c>
      <c r="H333" s="148">
        <f t="shared" si="382"/>
        <v>0</v>
      </c>
      <c r="I333" s="219" t="e">
        <f t="shared" si="383"/>
        <v>#DIV/0!</v>
      </c>
      <c r="J333" s="279">
        <v>0</v>
      </c>
      <c r="K333" s="279">
        <v>0</v>
      </c>
      <c r="L333" s="278">
        <f t="shared" si="384"/>
        <v>0</v>
      </c>
      <c r="M333" s="219" t="e">
        <f t="shared" si="385"/>
        <v>#DIV/0!</v>
      </c>
      <c r="N333" s="446"/>
      <c r="O333" s="279">
        <v>0</v>
      </c>
      <c r="P333" s="279">
        <v>0</v>
      </c>
      <c r="Q333" s="278">
        <f t="shared" si="386"/>
        <v>0</v>
      </c>
      <c r="R333" s="219" t="e">
        <f t="shared" si="387"/>
        <v>#DIV/0!</v>
      </c>
      <c r="S333" s="440"/>
      <c r="T333" s="421"/>
      <c r="U333" s="279">
        <v>0</v>
      </c>
      <c r="V333" s="279">
        <v>0</v>
      </c>
      <c r="W333" s="149">
        <f t="shared" si="388"/>
        <v>0</v>
      </c>
      <c r="X333" s="424"/>
    </row>
    <row r="334" spans="1:24" ht="15.75" hidden="1" thickBot="1" x14ac:dyDescent="0.3">
      <c r="A334" s="443"/>
      <c r="B334" s="444"/>
      <c r="C334" s="445"/>
      <c r="D334" s="445"/>
      <c r="E334" s="147" t="s">
        <v>286</v>
      </c>
      <c r="F334" s="237">
        <v>0</v>
      </c>
      <c r="G334" s="237">
        <v>0</v>
      </c>
      <c r="H334" s="148">
        <f t="shared" si="382"/>
        <v>0</v>
      </c>
      <c r="I334" s="219" t="e">
        <f t="shared" si="383"/>
        <v>#DIV/0!</v>
      </c>
      <c r="J334" s="279">
        <v>0</v>
      </c>
      <c r="K334" s="279">
        <v>0</v>
      </c>
      <c r="L334" s="278">
        <f t="shared" si="384"/>
        <v>0</v>
      </c>
      <c r="M334" s="219" t="e">
        <f t="shared" si="385"/>
        <v>#DIV/0!</v>
      </c>
      <c r="N334" s="446"/>
      <c r="O334" s="279">
        <v>0</v>
      </c>
      <c r="P334" s="279">
        <v>0</v>
      </c>
      <c r="Q334" s="278">
        <f t="shared" si="386"/>
        <v>0</v>
      </c>
      <c r="R334" s="219" t="e">
        <f t="shared" si="387"/>
        <v>#DIV/0!</v>
      </c>
      <c r="S334" s="440"/>
      <c r="T334" s="421"/>
      <c r="U334" s="279">
        <v>0</v>
      </c>
      <c r="V334" s="279">
        <v>0</v>
      </c>
      <c r="W334" s="149">
        <f>IFERROR(((V334/U334)*1),0)</f>
        <v>0</v>
      </c>
      <c r="X334" s="424"/>
    </row>
    <row r="335" spans="1:24" ht="15.75" hidden="1" thickBot="1" x14ac:dyDescent="0.3">
      <c r="A335" s="443"/>
      <c r="B335" s="444"/>
      <c r="C335" s="445"/>
      <c r="D335" s="445"/>
      <c r="E335" s="147" t="s">
        <v>287</v>
      </c>
      <c r="F335" s="237">
        <v>0</v>
      </c>
      <c r="G335" s="237">
        <v>0</v>
      </c>
      <c r="H335" s="148">
        <f t="shared" si="382"/>
        <v>0</v>
      </c>
      <c r="I335" s="219" t="e">
        <f t="shared" si="383"/>
        <v>#DIV/0!</v>
      </c>
      <c r="J335" s="279">
        <v>0</v>
      </c>
      <c r="K335" s="279">
        <v>0</v>
      </c>
      <c r="L335" s="278">
        <f t="shared" si="384"/>
        <v>0</v>
      </c>
      <c r="M335" s="219" t="e">
        <f t="shared" si="385"/>
        <v>#DIV/0!</v>
      </c>
      <c r="N335" s="446"/>
      <c r="O335" s="279">
        <v>0</v>
      </c>
      <c r="P335" s="279">
        <v>0</v>
      </c>
      <c r="Q335" s="278">
        <f t="shared" si="386"/>
        <v>0</v>
      </c>
      <c r="R335" s="219" t="e">
        <f t="shared" si="387"/>
        <v>#DIV/0!</v>
      </c>
      <c r="S335" s="440"/>
      <c r="T335" s="421"/>
      <c r="U335" s="279">
        <v>0</v>
      </c>
      <c r="V335" s="279">
        <v>0</v>
      </c>
      <c r="W335" s="149">
        <f>IFERROR(((V335/U335)*1),0)</f>
        <v>0</v>
      </c>
      <c r="X335" s="442"/>
    </row>
    <row r="336" spans="1:24" ht="15.75" hidden="1" thickBot="1" x14ac:dyDescent="0.3">
      <c r="A336" s="431" t="s">
        <v>288</v>
      </c>
      <c r="B336" s="432"/>
      <c r="C336" s="433"/>
      <c r="D336" s="275"/>
      <c r="E336" s="150"/>
      <c r="F336" s="239">
        <f>SUM(F331:F335)</f>
        <v>0</v>
      </c>
      <c r="G336" s="239">
        <f t="shared" ref="G336:H336" si="389">SUM(G331:G335)</f>
        <v>0</v>
      </c>
      <c r="H336" s="151">
        <f t="shared" si="389"/>
        <v>0</v>
      </c>
      <c r="I336" s="220">
        <v>1</v>
      </c>
      <c r="J336" s="206">
        <f t="shared" ref="J336:L336" si="390">SUM(J331:J335)</f>
        <v>0</v>
      </c>
      <c r="K336" s="206">
        <f t="shared" si="390"/>
        <v>0</v>
      </c>
      <c r="L336" s="206">
        <f t="shared" si="390"/>
        <v>0</v>
      </c>
      <c r="M336" s="220">
        <v>1</v>
      </c>
      <c r="N336" s="206">
        <f>N331</f>
        <v>0</v>
      </c>
      <c r="O336" s="206">
        <f t="shared" ref="O336:Q336" si="391">SUM(O331:O335)</f>
        <v>0</v>
      </c>
      <c r="P336" s="206">
        <f t="shared" si="391"/>
        <v>0</v>
      </c>
      <c r="Q336" s="206">
        <f t="shared" si="391"/>
        <v>0</v>
      </c>
      <c r="R336" s="220">
        <v>1</v>
      </c>
      <c r="S336" s="206">
        <f>S331</f>
        <v>0</v>
      </c>
      <c r="T336" s="216">
        <f>T331</f>
        <v>0</v>
      </c>
      <c r="U336" s="210">
        <f>SUM(U331:U335)</f>
        <v>0</v>
      </c>
      <c r="V336" s="211">
        <f>SUM(V331:V335)</f>
        <v>0</v>
      </c>
      <c r="W336" s="152">
        <f>IFERROR(((V336/U336)*1),0)</f>
        <v>0</v>
      </c>
      <c r="X336" s="303">
        <f>IFERROR(((1-(1-T336)*W336)*1),0)</f>
        <v>1</v>
      </c>
    </row>
    <row r="337" spans="1:24" ht="15.75" hidden="1" thickBot="1" x14ac:dyDescent="0.3">
      <c r="A337" s="443">
        <f>A331+1</f>
        <v>56</v>
      </c>
      <c r="B337" s="444"/>
      <c r="C337" s="445"/>
      <c r="D337" s="445"/>
      <c r="E337" s="147" t="s">
        <v>283</v>
      </c>
      <c r="F337" s="237">
        <v>0</v>
      </c>
      <c r="G337" s="237">
        <v>0</v>
      </c>
      <c r="H337" s="148">
        <f>F337+G337</f>
        <v>0</v>
      </c>
      <c r="I337" s="219" t="e">
        <f>H337/$H$342</f>
        <v>#DIV/0!</v>
      </c>
      <c r="J337" s="279">
        <v>0</v>
      </c>
      <c r="K337" s="279">
        <v>0</v>
      </c>
      <c r="L337" s="278">
        <f>J337+K337</f>
        <v>0</v>
      </c>
      <c r="M337" s="219" t="e">
        <f>L337/$L$342</f>
        <v>#DIV/0!</v>
      </c>
      <c r="N337" s="446">
        <v>0</v>
      </c>
      <c r="O337" s="279">
        <v>0</v>
      </c>
      <c r="P337" s="279">
        <v>0</v>
      </c>
      <c r="Q337" s="278">
        <f>O337+P337</f>
        <v>0</v>
      </c>
      <c r="R337" s="219" t="e">
        <f>Q337/$Q$342</f>
        <v>#DIV/0!</v>
      </c>
      <c r="S337" s="440">
        <f>N342-Q342</f>
        <v>0</v>
      </c>
      <c r="T337" s="421">
        <f>IFERROR((S337/N342),0)</f>
        <v>0</v>
      </c>
      <c r="U337" s="279">
        <v>0</v>
      </c>
      <c r="V337" s="279">
        <v>0</v>
      </c>
      <c r="W337" s="149">
        <f>IFERROR(((V337/U337)*1),0)</f>
        <v>0</v>
      </c>
      <c r="X337" s="422"/>
    </row>
    <row r="338" spans="1:24" ht="15.75" hidden="1" thickBot="1" x14ac:dyDescent="0.3">
      <c r="A338" s="443"/>
      <c r="B338" s="444"/>
      <c r="C338" s="445"/>
      <c r="D338" s="445"/>
      <c r="E338" s="147" t="s">
        <v>284</v>
      </c>
      <c r="F338" s="237">
        <v>0</v>
      </c>
      <c r="G338" s="237">
        <v>0</v>
      </c>
      <c r="H338" s="148">
        <f t="shared" ref="H338:H341" si="392">F338+G338</f>
        <v>0</v>
      </c>
      <c r="I338" s="219" t="e">
        <f t="shared" ref="I338:I341" si="393">H338/$H$342</f>
        <v>#DIV/0!</v>
      </c>
      <c r="J338" s="279">
        <v>0</v>
      </c>
      <c r="K338" s="279">
        <v>0</v>
      </c>
      <c r="L338" s="278">
        <f t="shared" ref="L338:L341" si="394">J338+K338</f>
        <v>0</v>
      </c>
      <c r="M338" s="219" t="e">
        <f t="shared" ref="M338:M341" si="395">L338/$L$342</f>
        <v>#DIV/0!</v>
      </c>
      <c r="N338" s="446"/>
      <c r="O338" s="279">
        <v>0</v>
      </c>
      <c r="P338" s="279">
        <v>0</v>
      </c>
      <c r="Q338" s="278">
        <f t="shared" ref="Q338:Q341" si="396">O338+P338</f>
        <v>0</v>
      </c>
      <c r="R338" s="219" t="e">
        <f t="shared" ref="R338:R341" si="397">Q338/$Q$342</f>
        <v>#DIV/0!</v>
      </c>
      <c r="S338" s="440"/>
      <c r="T338" s="421"/>
      <c r="U338" s="279">
        <v>0</v>
      </c>
      <c r="V338" s="279">
        <v>0</v>
      </c>
      <c r="W338" s="149">
        <f t="shared" ref="W338:W339" si="398">IFERROR(((V338/U338)*1),0)</f>
        <v>0</v>
      </c>
      <c r="X338" s="424"/>
    </row>
    <row r="339" spans="1:24" ht="15.75" hidden="1" thickBot="1" x14ac:dyDescent="0.3">
      <c r="A339" s="443"/>
      <c r="B339" s="444"/>
      <c r="C339" s="445"/>
      <c r="D339" s="445"/>
      <c r="E339" s="147" t="s">
        <v>285</v>
      </c>
      <c r="F339" s="237">
        <v>0</v>
      </c>
      <c r="G339" s="237">
        <v>0</v>
      </c>
      <c r="H339" s="148">
        <f t="shared" si="392"/>
        <v>0</v>
      </c>
      <c r="I339" s="219" t="e">
        <f t="shared" si="393"/>
        <v>#DIV/0!</v>
      </c>
      <c r="J339" s="279">
        <v>0</v>
      </c>
      <c r="K339" s="279">
        <v>0</v>
      </c>
      <c r="L339" s="278">
        <f t="shared" si="394"/>
        <v>0</v>
      </c>
      <c r="M339" s="219" t="e">
        <f t="shared" si="395"/>
        <v>#DIV/0!</v>
      </c>
      <c r="N339" s="446"/>
      <c r="O339" s="279">
        <v>0</v>
      </c>
      <c r="P339" s="279">
        <v>0</v>
      </c>
      <c r="Q339" s="278">
        <f t="shared" si="396"/>
        <v>0</v>
      </c>
      <c r="R339" s="219" t="e">
        <f t="shared" si="397"/>
        <v>#DIV/0!</v>
      </c>
      <c r="S339" s="440"/>
      <c r="T339" s="421"/>
      <c r="U339" s="279">
        <v>0</v>
      </c>
      <c r="V339" s="279">
        <v>0</v>
      </c>
      <c r="W339" s="149">
        <f t="shared" si="398"/>
        <v>0</v>
      </c>
      <c r="X339" s="424"/>
    </row>
    <row r="340" spans="1:24" ht="15.75" hidden="1" thickBot="1" x14ac:dyDescent="0.3">
      <c r="A340" s="443"/>
      <c r="B340" s="444"/>
      <c r="C340" s="445"/>
      <c r="D340" s="445"/>
      <c r="E340" s="147" t="s">
        <v>286</v>
      </c>
      <c r="F340" s="237">
        <v>0</v>
      </c>
      <c r="G340" s="237">
        <v>0</v>
      </c>
      <c r="H340" s="148">
        <f t="shared" si="392"/>
        <v>0</v>
      </c>
      <c r="I340" s="219" t="e">
        <f t="shared" si="393"/>
        <v>#DIV/0!</v>
      </c>
      <c r="J340" s="279">
        <v>0</v>
      </c>
      <c r="K340" s="279">
        <v>0</v>
      </c>
      <c r="L340" s="278">
        <f t="shared" si="394"/>
        <v>0</v>
      </c>
      <c r="M340" s="219" t="e">
        <f t="shared" si="395"/>
        <v>#DIV/0!</v>
      </c>
      <c r="N340" s="446"/>
      <c r="O340" s="279">
        <v>0</v>
      </c>
      <c r="P340" s="279">
        <v>0</v>
      </c>
      <c r="Q340" s="278">
        <f t="shared" si="396"/>
        <v>0</v>
      </c>
      <c r="R340" s="219" t="e">
        <f t="shared" si="397"/>
        <v>#DIV/0!</v>
      </c>
      <c r="S340" s="440"/>
      <c r="T340" s="421"/>
      <c r="U340" s="279">
        <v>0</v>
      </c>
      <c r="V340" s="279">
        <v>0</v>
      </c>
      <c r="W340" s="149">
        <f>IFERROR(((V340/U340)*1),0)</f>
        <v>0</v>
      </c>
      <c r="X340" s="424"/>
    </row>
    <row r="341" spans="1:24" ht="15.75" hidden="1" thickBot="1" x14ac:dyDescent="0.3">
      <c r="A341" s="443"/>
      <c r="B341" s="444"/>
      <c r="C341" s="445"/>
      <c r="D341" s="445"/>
      <c r="E341" s="147" t="s">
        <v>287</v>
      </c>
      <c r="F341" s="237">
        <v>0</v>
      </c>
      <c r="G341" s="237">
        <v>0</v>
      </c>
      <c r="H341" s="148">
        <f t="shared" si="392"/>
        <v>0</v>
      </c>
      <c r="I341" s="219" t="e">
        <f t="shared" si="393"/>
        <v>#DIV/0!</v>
      </c>
      <c r="J341" s="279">
        <v>0</v>
      </c>
      <c r="K341" s="279">
        <v>0</v>
      </c>
      <c r="L341" s="278">
        <f t="shared" si="394"/>
        <v>0</v>
      </c>
      <c r="M341" s="219" t="e">
        <f t="shared" si="395"/>
        <v>#DIV/0!</v>
      </c>
      <c r="N341" s="446"/>
      <c r="O341" s="279">
        <v>0</v>
      </c>
      <c r="P341" s="279">
        <v>0</v>
      </c>
      <c r="Q341" s="278">
        <f t="shared" si="396"/>
        <v>0</v>
      </c>
      <c r="R341" s="219" t="e">
        <f t="shared" si="397"/>
        <v>#DIV/0!</v>
      </c>
      <c r="S341" s="440"/>
      <c r="T341" s="421"/>
      <c r="U341" s="279">
        <v>0</v>
      </c>
      <c r="V341" s="279">
        <v>0</v>
      </c>
      <c r="W341" s="149">
        <f>IFERROR(((V341/U341)*1),0)</f>
        <v>0</v>
      </c>
      <c r="X341" s="442"/>
    </row>
    <row r="342" spans="1:24" ht="15.75" hidden="1" thickBot="1" x14ac:dyDescent="0.3">
      <c r="A342" s="431" t="s">
        <v>288</v>
      </c>
      <c r="B342" s="432"/>
      <c r="C342" s="433"/>
      <c r="D342" s="275"/>
      <c r="E342" s="150"/>
      <c r="F342" s="239">
        <f>SUM(F337:F341)</f>
        <v>0</v>
      </c>
      <c r="G342" s="239">
        <f t="shared" ref="G342:H342" si="399">SUM(G337:G341)</f>
        <v>0</v>
      </c>
      <c r="H342" s="151">
        <f t="shared" si="399"/>
        <v>0</v>
      </c>
      <c r="I342" s="220">
        <v>1</v>
      </c>
      <c r="J342" s="206">
        <f t="shared" ref="J342:L342" si="400">SUM(J337:J341)</f>
        <v>0</v>
      </c>
      <c r="K342" s="206">
        <f t="shared" si="400"/>
        <v>0</v>
      </c>
      <c r="L342" s="206">
        <f t="shared" si="400"/>
        <v>0</v>
      </c>
      <c r="M342" s="220">
        <v>1</v>
      </c>
      <c r="N342" s="206">
        <f>N337</f>
        <v>0</v>
      </c>
      <c r="O342" s="206">
        <f t="shared" ref="O342:Q342" si="401">SUM(O337:O341)</f>
        <v>0</v>
      </c>
      <c r="P342" s="206">
        <f t="shared" si="401"/>
        <v>0</v>
      </c>
      <c r="Q342" s="206">
        <f t="shared" si="401"/>
        <v>0</v>
      </c>
      <c r="R342" s="220">
        <v>1</v>
      </c>
      <c r="S342" s="206">
        <f>S337</f>
        <v>0</v>
      </c>
      <c r="T342" s="216">
        <f>T337</f>
        <v>0</v>
      </c>
      <c r="U342" s="210">
        <f>SUM(U337:U341)</f>
        <v>0</v>
      </c>
      <c r="V342" s="211">
        <f>SUM(V337:V341)</f>
        <v>0</v>
      </c>
      <c r="W342" s="152">
        <f>IFERROR(((V342/U342)*1),0)</f>
        <v>0</v>
      </c>
      <c r="X342" s="303">
        <f>IFERROR(((1-(1-T342)*W342)*1),0)</f>
        <v>1</v>
      </c>
    </row>
    <row r="343" spans="1:24" ht="15.75" hidden="1" thickBot="1" x14ac:dyDescent="0.3">
      <c r="A343" s="443">
        <f>A337+1</f>
        <v>57</v>
      </c>
      <c r="B343" s="444"/>
      <c r="C343" s="445"/>
      <c r="D343" s="445"/>
      <c r="E343" s="147" t="s">
        <v>283</v>
      </c>
      <c r="F343" s="237">
        <v>0</v>
      </c>
      <c r="G343" s="237">
        <v>0</v>
      </c>
      <c r="H343" s="148">
        <f>F343+G343</f>
        <v>0</v>
      </c>
      <c r="I343" s="219" t="e">
        <f>H343/$H$3628</f>
        <v>#DIV/0!</v>
      </c>
      <c r="J343" s="279">
        <v>0</v>
      </c>
      <c r="K343" s="279">
        <v>0</v>
      </c>
      <c r="L343" s="278">
        <f>J343+K343</f>
        <v>0</v>
      </c>
      <c r="M343" s="219" t="e">
        <f>L343/$L$348</f>
        <v>#DIV/0!</v>
      </c>
      <c r="N343" s="446">
        <v>0</v>
      </c>
      <c r="O343" s="279">
        <v>0</v>
      </c>
      <c r="P343" s="279">
        <v>0</v>
      </c>
      <c r="Q343" s="278">
        <f>O343+P343</f>
        <v>0</v>
      </c>
      <c r="R343" s="219" t="e">
        <f>Q343/$Q$348</f>
        <v>#DIV/0!</v>
      </c>
      <c r="S343" s="440">
        <f>N348-Q348</f>
        <v>0</v>
      </c>
      <c r="T343" s="421">
        <f>IFERROR((S343/N348),0)</f>
        <v>0</v>
      </c>
      <c r="U343" s="279">
        <v>0</v>
      </c>
      <c r="V343" s="279">
        <v>0</v>
      </c>
      <c r="W343" s="149">
        <f>IFERROR(((V343/U343)*1),0)</f>
        <v>0</v>
      </c>
      <c r="X343" s="422"/>
    </row>
    <row r="344" spans="1:24" ht="15.75" hidden="1" thickBot="1" x14ac:dyDescent="0.3">
      <c r="A344" s="443"/>
      <c r="B344" s="444"/>
      <c r="C344" s="445"/>
      <c r="D344" s="445"/>
      <c r="E344" s="147" t="s">
        <v>284</v>
      </c>
      <c r="F344" s="237">
        <v>0</v>
      </c>
      <c r="G344" s="237">
        <v>0</v>
      </c>
      <c r="H344" s="148">
        <f t="shared" ref="H344:H347" si="402">F344+G344</f>
        <v>0</v>
      </c>
      <c r="I344" s="219" t="e">
        <f>H344/$H$3628</f>
        <v>#DIV/0!</v>
      </c>
      <c r="J344" s="279">
        <v>0</v>
      </c>
      <c r="K344" s="279">
        <v>0</v>
      </c>
      <c r="L344" s="278">
        <f t="shared" ref="L344:L347" si="403">J344+K344</f>
        <v>0</v>
      </c>
      <c r="M344" s="219" t="e">
        <f t="shared" ref="M344:M347" si="404">L344/$L$348</f>
        <v>#DIV/0!</v>
      </c>
      <c r="N344" s="446"/>
      <c r="O344" s="279">
        <v>0</v>
      </c>
      <c r="P344" s="279">
        <v>0</v>
      </c>
      <c r="Q344" s="278">
        <f t="shared" ref="Q344:Q347" si="405">O344+P344</f>
        <v>0</v>
      </c>
      <c r="R344" s="219" t="e">
        <f t="shared" ref="R344:R347" si="406">Q344/$Q$348</f>
        <v>#DIV/0!</v>
      </c>
      <c r="S344" s="440"/>
      <c r="T344" s="421"/>
      <c r="U344" s="279">
        <v>0</v>
      </c>
      <c r="V344" s="279">
        <v>0</v>
      </c>
      <c r="W344" s="149">
        <f t="shared" ref="W344:W345" si="407">IFERROR(((V344/U344)*1),0)</f>
        <v>0</v>
      </c>
      <c r="X344" s="424"/>
    </row>
    <row r="345" spans="1:24" ht="15.75" hidden="1" thickBot="1" x14ac:dyDescent="0.3">
      <c r="A345" s="443"/>
      <c r="B345" s="444"/>
      <c r="C345" s="445"/>
      <c r="D345" s="445"/>
      <c r="E345" s="147" t="s">
        <v>285</v>
      </c>
      <c r="F345" s="237">
        <v>0</v>
      </c>
      <c r="G345" s="237">
        <v>0</v>
      </c>
      <c r="H345" s="148">
        <f t="shared" si="402"/>
        <v>0</v>
      </c>
      <c r="I345" s="219" t="e">
        <f>H345/$H$3628</f>
        <v>#DIV/0!</v>
      </c>
      <c r="J345" s="279">
        <v>0</v>
      </c>
      <c r="K345" s="279">
        <v>0</v>
      </c>
      <c r="L345" s="278">
        <f t="shared" si="403"/>
        <v>0</v>
      </c>
      <c r="M345" s="219" t="e">
        <f t="shared" si="404"/>
        <v>#DIV/0!</v>
      </c>
      <c r="N345" s="446"/>
      <c r="O345" s="279">
        <v>0</v>
      </c>
      <c r="P345" s="279">
        <v>0</v>
      </c>
      <c r="Q345" s="278">
        <f t="shared" si="405"/>
        <v>0</v>
      </c>
      <c r="R345" s="219" t="e">
        <f t="shared" si="406"/>
        <v>#DIV/0!</v>
      </c>
      <c r="S345" s="440"/>
      <c r="T345" s="421"/>
      <c r="U345" s="279">
        <v>0</v>
      </c>
      <c r="V345" s="279">
        <v>0</v>
      </c>
      <c r="W345" s="149">
        <f t="shared" si="407"/>
        <v>0</v>
      </c>
      <c r="X345" s="424"/>
    </row>
    <row r="346" spans="1:24" ht="15.75" hidden="1" thickBot="1" x14ac:dyDescent="0.3">
      <c r="A346" s="443"/>
      <c r="B346" s="444"/>
      <c r="C346" s="445"/>
      <c r="D346" s="445"/>
      <c r="E346" s="147" t="s">
        <v>286</v>
      </c>
      <c r="F346" s="237">
        <v>0</v>
      </c>
      <c r="G346" s="237">
        <v>0</v>
      </c>
      <c r="H346" s="148">
        <f t="shared" si="402"/>
        <v>0</v>
      </c>
      <c r="I346" s="219" t="e">
        <f>H346/$H$3628</f>
        <v>#DIV/0!</v>
      </c>
      <c r="J346" s="279">
        <v>0</v>
      </c>
      <c r="K346" s="279">
        <v>0</v>
      </c>
      <c r="L346" s="278">
        <f t="shared" si="403"/>
        <v>0</v>
      </c>
      <c r="M346" s="219" t="e">
        <f t="shared" si="404"/>
        <v>#DIV/0!</v>
      </c>
      <c r="N346" s="446"/>
      <c r="O346" s="279">
        <v>0</v>
      </c>
      <c r="P346" s="279">
        <v>0</v>
      </c>
      <c r="Q346" s="278">
        <f t="shared" si="405"/>
        <v>0</v>
      </c>
      <c r="R346" s="219" t="e">
        <f t="shared" si="406"/>
        <v>#DIV/0!</v>
      </c>
      <c r="S346" s="440"/>
      <c r="T346" s="421"/>
      <c r="U346" s="279">
        <v>0</v>
      </c>
      <c r="V346" s="279">
        <v>0</v>
      </c>
      <c r="W346" s="149">
        <f>IFERROR(((V346/U346)*1),0)</f>
        <v>0</v>
      </c>
      <c r="X346" s="424"/>
    </row>
    <row r="347" spans="1:24" ht="15.75" hidden="1" thickBot="1" x14ac:dyDescent="0.3">
      <c r="A347" s="443"/>
      <c r="B347" s="444"/>
      <c r="C347" s="445"/>
      <c r="D347" s="445"/>
      <c r="E347" s="147" t="s">
        <v>287</v>
      </c>
      <c r="F347" s="237">
        <v>0</v>
      </c>
      <c r="G347" s="237">
        <v>0</v>
      </c>
      <c r="H347" s="148">
        <f t="shared" si="402"/>
        <v>0</v>
      </c>
      <c r="I347" s="219" t="e">
        <f>H347/$H$3628</f>
        <v>#DIV/0!</v>
      </c>
      <c r="J347" s="279">
        <v>0</v>
      </c>
      <c r="K347" s="279">
        <v>0</v>
      </c>
      <c r="L347" s="278">
        <f t="shared" si="403"/>
        <v>0</v>
      </c>
      <c r="M347" s="219" t="e">
        <f t="shared" si="404"/>
        <v>#DIV/0!</v>
      </c>
      <c r="N347" s="446"/>
      <c r="O347" s="279">
        <v>0</v>
      </c>
      <c r="P347" s="279">
        <v>0</v>
      </c>
      <c r="Q347" s="278">
        <f t="shared" si="405"/>
        <v>0</v>
      </c>
      <c r="R347" s="219" t="e">
        <f t="shared" si="406"/>
        <v>#DIV/0!</v>
      </c>
      <c r="S347" s="440"/>
      <c r="T347" s="421"/>
      <c r="U347" s="279">
        <v>0</v>
      </c>
      <c r="V347" s="279">
        <v>0</v>
      </c>
      <c r="W347" s="149">
        <f>IFERROR(((V347/U347)*1),0)</f>
        <v>0</v>
      </c>
      <c r="X347" s="442"/>
    </row>
    <row r="348" spans="1:24" ht="15.75" hidden="1" thickBot="1" x14ac:dyDescent="0.3">
      <c r="A348" s="431" t="s">
        <v>288</v>
      </c>
      <c r="B348" s="432"/>
      <c r="C348" s="433"/>
      <c r="D348" s="275"/>
      <c r="E348" s="150"/>
      <c r="F348" s="239">
        <f>SUM(F343:F347)</f>
        <v>0</v>
      </c>
      <c r="G348" s="239">
        <f t="shared" ref="G348:H348" si="408">SUM(G343:G347)</f>
        <v>0</v>
      </c>
      <c r="H348" s="151">
        <f t="shared" si="408"/>
        <v>0</v>
      </c>
      <c r="I348" s="220">
        <v>1</v>
      </c>
      <c r="J348" s="206">
        <f t="shared" ref="J348:L348" si="409">SUM(J343:J347)</f>
        <v>0</v>
      </c>
      <c r="K348" s="206">
        <f t="shared" si="409"/>
        <v>0</v>
      </c>
      <c r="L348" s="206">
        <f t="shared" si="409"/>
        <v>0</v>
      </c>
      <c r="M348" s="220">
        <v>1</v>
      </c>
      <c r="N348" s="206">
        <f>N343</f>
        <v>0</v>
      </c>
      <c r="O348" s="206">
        <f t="shared" ref="O348:Q348" si="410">SUM(O343:O347)</f>
        <v>0</v>
      </c>
      <c r="P348" s="206">
        <f t="shared" si="410"/>
        <v>0</v>
      </c>
      <c r="Q348" s="206">
        <f t="shared" si="410"/>
        <v>0</v>
      </c>
      <c r="R348" s="220">
        <v>1</v>
      </c>
      <c r="S348" s="206">
        <f>S343</f>
        <v>0</v>
      </c>
      <c r="T348" s="216">
        <f>T343</f>
        <v>0</v>
      </c>
      <c r="U348" s="210">
        <f>SUM(U343:U347)</f>
        <v>0</v>
      </c>
      <c r="V348" s="211">
        <f>SUM(V343:V347)</f>
        <v>0</v>
      </c>
      <c r="W348" s="152">
        <f>IFERROR(((V348/U348)*1),0)</f>
        <v>0</v>
      </c>
      <c r="X348" s="303">
        <f>IFERROR(((1-(1-T348)*W348)*1),0)</f>
        <v>1</v>
      </c>
    </row>
    <row r="349" spans="1:24" ht="15.75" hidden="1" thickBot="1" x14ac:dyDescent="0.3">
      <c r="A349" s="443">
        <f>A343+1</f>
        <v>58</v>
      </c>
      <c r="B349" s="444"/>
      <c r="C349" s="445"/>
      <c r="D349" s="445"/>
      <c r="E349" s="147" t="s">
        <v>283</v>
      </c>
      <c r="F349" s="237">
        <v>0</v>
      </c>
      <c r="G349" s="237">
        <v>0</v>
      </c>
      <c r="H349" s="148">
        <f>F349+G349</f>
        <v>0</v>
      </c>
      <c r="I349" s="219" t="e">
        <f>H349/$H$354</f>
        <v>#DIV/0!</v>
      </c>
      <c r="J349" s="279">
        <v>0</v>
      </c>
      <c r="K349" s="279">
        <v>0</v>
      </c>
      <c r="L349" s="278">
        <f>J349+K349</f>
        <v>0</v>
      </c>
      <c r="M349" s="219" t="e">
        <f>L349/$L$354</f>
        <v>#DIV/0!</v>
      </c>
      <c r="N349" s="446">
        <v>0</v>
      </c>
      <c r="O349" s="279">
        <v>0</v>
      </c>
      <c r="P349" s="279">
        <v>0</v>
      </c>
      <c r="Q349" s="278">
        <f>O349+P349</f>
        <v>0</v>
      </c>
      <c r="R349" s="219" t="e">
        <f>Q349/$Q$354</f>
        <v>#DIV/0!</v>
      </c>
      <c r="S349" s="440">
        <f>N354-Q354</f>
        <v>0</v>
      </c>
      <c r="T349" s="421">
        <f>IFERROR((S349/N354),0)</f>
        <v>0</v>
      </c>
      <c r="U349" s="279">
        <v>0</v>
      </c>
      <c r="V349" s="279">
        <v>0</v>
      </c>
      <c r="W349" s="149">
        <f>IFERROR(((V349/U349)*1),0)</f>
        <v>0</v>
      </c>
      <c r="X349" s="422"/>
    </row>
    <row r="350" spans="1:24" ht="15.75" hidden="1" thickBot="1" x14ac:dyDescent="0.3">
      <c r="A350" s="443"/>
      <c r="B350" s="444"/>
      <c r="C350" s="445"/>
      <c r="D350" s="445"/>
      <c r="E350" s="147" t="s">
        <v>284</v>
      </c>
      <c r="F350" s="237">
        <v>0</v>
      </c>
      <c r="G350" s="237">
        <v>0</v>
      </c>
      <c r="H350" s="148">
        <f t="shared" ref="H350:H353" si="411">F350+G350</f>
        <v>0</v>
      </c>
      <c r="I350" s="219" t="e">
        <f t="shared" ref="I350:I353" si="412">H350/$H$354</f>
        <v>#DIV/0!</v>
      </c>
      <c r="J350" s="279">
        <v>0</v>
      </c>
      <c r="K350" s="279">
        <v>0</v>
      </c>
      <c r="L350" s="278">
        <f t="shared" ref="L350:L353" si="413">J350+K350</f>
        <v>0</v>
      </c>
      <c r="M350" s="219" t="e">
        <f t="shared" ref="M350:M353" si="414">L350/$L$354</f>
        <v>#DIV/0!</v>
      </c>
      <c r="N350" s="446"/>
      <c r="O350" s="279">
        <v>0</v>
      </c>
      <c r="P350" s="279">
        <v>0</v>
      </c>
      <c r="Q350" s="278">
        <f t="shared" ref="Q350:Q353" si="415">O350+P350</f>
        <v>0</v>
      </c>
      <c r="R350" s="219" t="e">
        <f t="shared" ref="R350:R353" si="416">Q350/$Q$354</f>
        <v>#DIV/0!</v>
      </c>
      <c r="S350" s="440"/>
      <c r="T350" s="421"/>
      <c r="U350" s="279">
        <v>0</v>
      </c>
      <c r="V350" s="279">
        <v>0</v>
      </c>
      <c r="W350" s="149">
        <f t="shared" ref="W350:W351" si="417">IFERROR(((V350/U350)*1),0)</f>
        <v>0</v>
      </c>
      <c r="X350" s="424"/>
    </row>
    <row r="351" spans="1:24" ht="15.75" hidden="1" thickBot="1" x14ac:dyDescent="0.3">
      <c r="A351" s="443"/>
      <c r="B351" s="444"/>
      <c r="C351" s="445"/>
      <c r="D351" s="445"/>
      <c r="E351" s="147" t="s">
        <v>285</v>
      </c>
      <c r="F351" s="237">
        <v>0</v>
      </c>
      <c r="G351" s="237">
        <v>0</v>
      </c>
      <c r="H351" s="148">
        <f t="shared" si="411"/>
        <v>0</v>
      </c>
      <c r="I351" s="219" t="e">
        <f t="shared" si="412"/>
        <v>#DIV/0!</v>
      </c>
      <c r="J351" s="279">
        <v>0</v>
      </c>
      <c r="K351" s="279">
        <v>0</v>
      </c>
      <c r="L351" s="278">
        <f t="shared" si="413"/>
        <v>0</v>
      </c>
      <c r="M351" s="219" t="e">
        <f t="shared" si="414"/>
        <v>#DIV/0!</v>
      </c>
      <c r="N351" s="446"/>
      <c r="O351" s="279">
        <v>0</v>
      </c>
      <c r="P351" s="279">
        <v>0</v>
      </c>
      <c r="Q351" s="278">
        <f t="shared" si="415"/>
        <v>0</v>
      </c>
      <c r="R351" s="219" t="e">
        <f t="shared" si="416"/>
        <v>#DIV/0!</v>
      </c>
      <c r="S351" s="440"/>
      <c r="T351" s="421"/>
      <c r="U351" s="279">
        <v>0</v>
      </c>
      <c r="V351" s="279">
        <v>0</v>
      </c>
      <c r="W351" s="149">
        <f t="shared" si="417"/>
        <v>0</v>
      </c>
      <c r="X351" s="424"/>
    </row>
    <row r="352" spans="1:24" ht="15.75" hidden="1" thickBot="1" x14ac:dyDescent="0.3">
      <c r="A352" s="443"/>
      <c r="B352" s="444"/>
      <c r="C352" s="445"/>
      <c r="D352" s="445"/>
      <c r="E352" s="147" t="s">
        <v>286</v>
      </c>
      <c r="F352" s="237">
        <v>0</v>
      </c>
      <c r="G352" s="237">
        <v>0</v>
      </c>
      <c r="H352" s="148">
        <f t="shared" si="411"/>
        <v>0</v>
      </c>
      <c r="I352" s="219" t="e">
        <f t="shared" si="412"/>
        <v>#DIV/0!</v>
      </c>
      <c r="J352" s="279">
        <v>0</v>
      </c>
      <c r="K352" s="279">
        <v>0</v>
      </c>
      <c r="L352" s="278">
        <f t="shared" si="413"/>
        <v>0</v>
      </c>
      <c r="M352" s="219" t="e">
        <f t="shared" si="414"/>
        <v>#DIV/0!</v>
      </c>
      <c r="N352" s="446"/>
      <c r="O352" s="279">
        <v>0</v>
      </c>
      <c r="P352" s="279">
        <v>0</v>
      </c>
      <c r="Q352" s="278">
        <f t="shared" si="415"/>
        <v>0</v>
      </c>
      <c r="R352" s="219" t="e">
        <f t="shared" si="416"/>
        <v>#DIV/0!</v>
      </c>
      <c r="S352" s="440"/>
      <c r="T352" s="421"/>
      <c r="U352" s="279">
        <v>0</v>
      </c>
      <c r="V352" s="279">
        <v>0</v>
      </c>
      <c r="W352" s="149">
        <f>IFERROR(((V352/U352)*1),0)</f>
        <v>0</v>
      </c>
      <c r="X352" s="424"/>
    </row>
    <row r="353" spans="1:24" ht="15.75" hidden="1" thickBot="1" x14ac:dyDescent="0.3">
      <c r="A353" s="443"/>
      <c r="B353" s="444"/>
      <c r="C353" s="445"/>
      <c r="D353" s="445"/>
      <c r="E353" s="147" t="s">
        <v>287</v>
      </c>
      <c r="F353" s="237">
        <v>0</v>
      </c>
      <c r="G353" s="237">
        <v>0</v>
      </c>
      <c r="H353" s="148">
        <f t="shared" si="411"/>
        <v>0</v>
      </c>
      <c r="I353" s="219" t="e">
        <f t="shared" si="412"/>
        <v>#DIV/0!</v>
      </c>
      <c r="J353" s="279">
        <v>0</v>
      </c>
      <c r="K353" s="279">
        <v>0</v>
      </c>
      <c r="L353" s="278">
        <f t="shared" si="413"/>
        <v>0</v>
      </c>
      <c r="M353" s="219" t="e">
        <f t="shared" si="414"/>
        <v>#DIV/0!</v>
      </c>
      <c r="N353" s="446"/>
      <c r="O353" s="279">
        <v>0</v>
      </c>
      <c r="P353" s="279">
        <v>0</v>
      </c>
      <c r="Q353" s="278">
        <f t="shared" si="415"/>
        <v>0</v>
      </c>
      <c r="R353" s="219" t="e">
        <f t="shared" si="416"/>
        <v>#DIV/0!</v>
      </c>
      <c r="S353" s="440"/>
      <c r="T353" s="421"/>
      <c r="U353" s="279">
        <v>0</v>
      </c>
      <c r="V353" s="279">
        <v>0</v>
      </c>
      <c r="W353" s="149">
        <f>IFERROR(((V353/U353)*1),0)</f>
        <v>0</v>
      </c>
      <c r="X353" s="442"/>
    </row>
    <row r="354" spans="1:24" ht="15.75" hidden="1" thickBot="1" x14ac:dyDescent="0.3">
      <c r="A354" s="431" t="s">
        <v>288</v>
      </c>
      <c r="B354" s="432"/>
      <c r="C354" s="433"/>
      <c r="D354" s="275"/>
      <c r="E354" s="150"/>
      <c r="F354" s="239">
        <f>SUM(F349:F353)</f>
        <v>0</v>
      </c>
      <c r="G354" s="239">
        <f t="shared" ref="G354:H354" si="418">SUM(G349:G353)</f>
        <v>0</v>
      </c>
      <c r="H354" s="151">
        <f t="shared" si="418"/>
        <v>0</v>
      </c>
      <c r="I354" s="220">
        <v>1</v>
      </c>
      <c r="J354" s="206">
        <f t="shared" ref="J354:L354" si="419">SUM(J349:J353)</f>
        <v>0</v>
      </c>
      <c r="K354" s="206">
        <f t="shared" si="419"/>
        <v>0</v>
      </c>
      <c r="L354" s="206">
        <f t="shared" si="419"/>
        <v>0</v>
      </c>
      <c r="M354" s="220">
        <v>1</v>
      </c>
      <c r="N354" s="206">
        <f>N349</f>
        <v>0</v>
      </c>
      <c r="O354" s="206">
        <f t="shared" ref="O354:Q354" si="420">SUM(O349:O353)</f>
        <v>0</v>
      </c>
      <c r="P354" s="206">
        <f t="shared" si="420"/>
        <v>0</v>
      </c>
      <c r="Q354" s="206">
        <f t="shared" si="420"/>
        <v>0</v>
      </c>
      <c r="R354" s="220">
        <v>1</v>
      </c>
      <c r="S354" s="206">
        <f>S349</f>
        <v>0</v>
      </c>
      <c r="T354" s="216">
        <f>T349</f>
        <v>0</v>
      </c>
      <c r="U354" s="210">
        <f>SUM(U349:U353)</f>
        <v>0</v>
      </c>
      <c r="V354" s="211">
        <f>SUM(V349:V353)</f>
        <v>0</v>
      </c>
      <c r="W354" s="152">
        <f>IFERROR(((V354/U354)*1),0)</f>
        <v>0</v>
      </c>
      <c r="X354" s="303">
        <f>IFERROR(((1-(1-T354)*W354)*1),0)</f>
        <v>1</v>
      </c>
    </row>
    <row r="355" spans="1:24" ht="15.75" hidden="1" thickBot="1" x14ac:dyDescent="0.3">
      <c r="A355" s="443">
        <f>A349+1</f>
        <v>59</v>
      </c>
      <c r="B355" s="444"/>
      <c r="C355" s="445"/>
      <c r="D355" s="445"/>
      <c r="E355" s="147" t="s">
        <v>283</v>
      </c>
      <c r="F355" s="237">
        <v>0</v>
      </c>
      <c r="G355" s="237">
        <v>0</v>
      </c>
      <c r="H355" s="148">
        <f>F355+G355</f>
        <v>0</v>
      </c>
      <c r="I355" s="219" t="e">
        <f>H355/$H$360</f>
        <v>#DIV/0!</v>
      </c>
      <c r="J355" s="279">
        <v>0</v>
      </c>
      <c r="K355" s="279">
        <v>0</v>
      </c>
      <c r="L355" s="278">
        <f>J355+K355</f>
        <v>0</v>
      </c>
      <c r="M355" s="219" t="e">
        <f>L355/$L$360</f>
        <v>#DIV/0!</v>
      </c>
      <c r="N355" s="446">
        <v>0</v>
      </c>
      <c r="O355" s="279">
        <v>0</v>
      </c>
      <c r="P355" s="279">
        <v>0</v>
      </c>
      <c r="Q355" s="278">
        <f>O355+P355</f>
        <v>0</v>
      </c>
      <c r="R355" s="219" t="e">
        <f>Q355/$Q$360</f>
        <v>#DIV/0!</v>
      </c>
      <c r="S355" s="440">
        <f>N360-Q360</f>
        <v>0</v>
      </c>
      <c r="T355" s="421">
        <f>IFERROR((S355/N360),0)</f>
        <v>0</v>
      </c>
      <c r="U355" s="279">
        <v>0</v>
      </c>
      <c r="V355" s="279">
        <v>0</v>
      </c>
      <c r="W355" s="149">
        <f>IFERROR(((V355/U355)*1),0)</f>
        <v>0</v>
      </c>
      <c r="X355" s="422"/>
    </row>
    <row r="356" spans="1:24" ht="15.75" hidden="1" thickBot="1" x14ac:dyDescent="0.3">
      <c r="A356" s="443"/>
      <c r="B356" s="444"/>
      <c r="C356" s="445"/>
      <c r="D356" s="445"/>
      <c r="E356" s="147" t="s">
        <v>284</v>
      </c>
      <c r="F356" s="237">
        <v>0</v>
      </c>
      <c r="G356" s="237">
        <v>0</v>
      </c>
      <c r="H356" s="148">
        <f t="shared" ref="H356:H359" si="421">F356+G356</f>
        <v>0</v>
      </c>
      <c r="I356" s="219" t="e">
        <f t="shared" ref="I356:I359" si="422">H356/$H$360</f>
        <v>#DIV/0!</v>
      </c>
      <c r="J356" s="279">
        <v>0</v>
      </c>
      <c r="K356" s="279">
        <v>0</v>
      </c>
      <c r="L356" s="278">
        <f t="shared" ref="L356:L359" si="423">J356+K356</f>
        <v>0</v>
      </c>
      <c r="M356" s="219" t="e">
        <f t="shared" ref="M356:M359" si="424">L356/$L$360</f>
        <v>#DIV/0!</v>
      </c>
      <c r="N356" s="446"/>
      <c r="O356" s="279">
        <v>0</v>
      </c>
      <c r="P356" s="279">
        <v>0</v>
      </c>
      <c r="Q356" s="278">
        <f t="shared" ref="Q356:Q359" si="425">O356+P356</f>
        <v>0</v>
      </c>
      <c r="R356" s="219" t="e">
        <f t="shared" ref="R356:R359" si="426">Q356/$Q$360</f>
        <v>#DIV/0!</v>
      </c>
      <c r="S356" s="440"/>
      <c r="T356" s="421"/>
      <c r="U356" s="279">
        <v>0</v>
      </c>
      <c r="V356" s="279">
        <v>0</v>
      </c>
      <c r="W356" s="149">
        <f t="shared" ref="W356:W357" si="427">IFERROR(((V356/U356)*1),0)</f>
        <v>0</v>
      </c>
      <c r="X356" s="424"/>
    </row>
    <row r="357" spans="1:24" ht="15.75" hidden="1" thickBot="1" x14ac:dyDescent="0.3">
      <c r="A357" s="443"/>
      <c r="B357" s="444"/>
      <c r="C357" s="445"/>
      <c r="D357" s="445"/>
      <c r="E357" s="147" t="s">
        <v>285</v>
      </c>
      <c r="F357" s="237">
        <v>0</v>
      </c>
      <c r="G357" s="237">
        <v>0</v>
      </c>
      <c r="H357" s="148">
        <f t="shared" si="421"/>
        <v>0</v>
      </c>
      <c r="I357" s="219" t="e">
        <f t="shared" si="422"/>
        <v>#DIV/0!</v>
      </c>
      <c r="J357" s="279">
        <v>0</v>
      </c>
      <c r="K357" s="279">
        <v>0</v>
      </c>
      <c r="L357" s="278">
        <f t="shared" si="423"/>
        <v>0</v>
      </c>
      <c r="M357" s="219" t="e">
        <f t="shared" si="424"/>
        <v>#DIV/0!</v>
      </c>
      <c r="N357" s="446"/>
      <c r="O357" s="279">
        <v>0</v>
      </c>
      <c r="P357" s="279">
        <v>0</v>
      </c>
      <c r="Q357" s="278">
        <f t="shared" si="425"/>
        <v>0</v>
      </c>
      <c r="R357" s="219" t="e">
        <f t="shared" si="426"/>
        <v>#DIV/0!</v>
      </c>
      <c r="S357" s="440"/>
      <c r="T357" s="421"/>
      <c r="U357" s="279">
        <v>0</v>
      </c>
      <c r="V357" s="279">
        <v>0</v>
      </c>
      <c r="W357" s="149">
        <f t="shared" si="427"/>
        <v>0</v>
      </c>
      <c r="X357" s="424"/>
    </row>
    <row r="358" spans="1:24" ht="15.75" hidden="1" thickBot="1" x14ac:dyDescent="0.3">
      <c r="A358" s="443"/>
      <c r="B358" s="444"/>
      <c r="C358" s="445"/>
      <c r="D358" s="445"/>
      <c r="E358" s="147" t="s">
        <v>286</v>
      </c>
      <c r="F358" s="237">
        <v>0</v>
      </c>
      <c r="G358" s="237">
        <v>0</v>
      </c>
      <c r="H358" s="148">
        <f t="shared" si="421"/>
        <v>0</v>
      </c>
      <c r="I358" s="219" t="e">
        <f t="shared" si="422"/>
        <v>#DIV/0!</v>
      </c>
      <c r="J358" s="279">
        <v>0</v>
      </c>
      <c r="K358" s="279">
        <v>0</v>
      </c>
      <c r="L358" s="278">
        <f t="shared" si="423"/>
        <v>0</v>
      </c>
      <c r="M358" s="219" t="e">
        <f t="shared" si="424"/>
        <v>#DIV/0!</v>
      </c>
      <c r="N358" s="446"/>
      <c r="O358" s="279">
        <v>0</v>
      </c>
      <c r="P358" s="279">
        <v>0</v>
      </c>
      <c r="Q358" s="278">
        <f t="shared" si="425"/>
        <v>0</v>
      </c>
      <c r="R358" s="219" t="e">
        <f t="shared" si="426"/>
        <v>#DIV/0!</v>
      </c>
      <c r="S358" s="440"/>
      <c r="T358" s="421"/>
      <c r="U358" s="279">
        <v>0</v>
      </c>
      <c r="V358" s="279">
        <v>0</v>
      </c>
      <c r="W358" s="149">
        <f>IFERROR(((V358/U358)*1),0)</f>
        <v>0</v>
      </c>
      <c r="X358" s="424"/>
    </row>
    <row r="359" spans="1:24" ht="15.75" hidden="1" thickBot="1" x14ac:dyDescent="0.3">
      <c r="A359" s="443"/>
      <c r="B359" s="444"/>
      <c r="C359" s="445"/>
      <c r="D359" s="445"/>
      <c r="E359" s="147" t="s">
        <v>287</v>
      </c>
      <c r="F359" s="237">
        <v>0</v>
      </c>
      <c r="G359" s="237">
        <v>0</v>
      </c>
      <c r="H359" s="148">
        <f t="shared" si="421"/>
        <v>0</v>
      </c>
      <c r="I359" s="219" t="e">
        <f t="shared" si="422"/>
        <v>#DIV/0!</v>
      </c>
      <c r="J359" s="279">
        <v>0</v>
      </c>
      <c r="K359" s="279">
        <v>0</v>
      </c>
      <c r="L359" s="278">
        <f t="shared" si="423"/>
        <v>0</v>
      </c>
      <c r="M359" s="219" t="e">
        <f t="shared" si="424"/>
        <v>#DIV/0!</v>
      </c>
      <c r="N359" s="446"/>
      <c r="O359" s="279">
        <v>0</v>
      </c>
      <c r="P359" s="279">
        <v>0</v>
      </c>
      <c r="Q359" s="278">
        <f t="shared" si="425"/>
        <v>0</v>
      </c>
      <c r="R359" s="219" t="e">
        <f t="shared" si="426"/>
        <v>#DIV/0!</v>
      </c>
      <c r="S359" s="440"/>
      <c r="T359" s="421"/>
      <c r="U359" s="279">
        <v>0</v>
      </c>
      <c r="V359" s="279">
        <v>0</v>
      </c>
      <c r="W359" s="149">
        <f>IFERROR(((V359/U359)*1),0)</f>
        <v>0</v>
      </c>
      <c r="X359" s="442"/>
    </row>
    <row r="360" spans="1:24" ht="15.75" hidden="1" thickBot="1" x14ac:dyDescent="0.3">
      <c r="A360" s="431" t="s">
        <v>288</v>
      </c>
      <c r="B360" s="432"/>
      <c r="C360" s="433"/>
      <c r="D360" s="275"/>
      <c r="E360" s="150"/>
      <c r="F360" s="239">
        <f>SUM(F355:F359)</f>
        <v>0</v>
      </c>
      <c r="G360" s="239">
        <f t="shared" ref="G360:H360" si="428">SUM(G355:G359)</f>
        <v>0</v>
      </c>
      <c r="H360" s="151">
        <f t="shared" si="428"/>
        <v>0</v>
      </c>
      <c r="I360" s="220">
        <v>1</v>
      </c>
      <c r="J360" s="206">
        <f t="shared" ref="J360:L360" si="429">SUM(J355:J359)</f>
        <v>0</v>
      </c>
      <c r="K360" s="206">
        <f t="shared" si="429"/>
        <v>0</v>
      </c>
      <c r="L360" s="206">
        <f t="shared" si="429"/>
        <v>0</v>
      </c>
      <c r="M360" s="220">
        <v>1</v>
      </c>
      <c r="N360" s="206">
        <f>N355</f>
        <v>0</v>
      </c>
      <c r="O360" s="206">
        <f t="shared" ref="O360:Q360" si="430">SUM(O355:O359)</f>
        <v>0</v>
      </c>
      <c r="P360" s="206">
        <f t="shared" si="430"/>
        <v>0</v>
      </c>
      <c r="Q360" s="206">
        <f t="shared" si="430"/>
        <v>0</v>
      </c>
      <c r="R360" s="220">
        <v>1</v>
      </c>
      <c r="S360" s="206">
        <f>S355</f>
        <v>0</v>
      </c>
      <c r="T360" s="216">
        <f>T355</f>
        <v>0</v>
      </c>
      <c r="U360" s="210">
        <f>SUM(U355:U359)</f>
        <v>0</v>
      </c>
      <c r="V360" s="211">
        <f>SUM(V355:V359)</f>
        <v>0</v>
      </c>
      <c r="W360" s="152">
        <f>IFERROR(((V360/U360)*1),0)</f>
        <v>0</v>
      </c>
      <c r="X360" s="303">
        <f>IFERROR(((1-(1-T360)*W360)*1),0)</f>
        <v>1</v>
      </c>
    </row>
    <row r="361" spans="1:24" ht="15.75" hidden="1" thickBot="1" x14ac:dyDescent="0.3">
      <c r="A361" s="443">
        <f>A355+1</f>
        <v>60</v>
      </c>
      <c r="B361" s="444"/>
      <c r="C361" s="445"/>
      <c r="D361" s="445"/>
      <c r="E361" s="147" t="s">
        <v>283</v>
      </c>
      <c r="F361" s="237">
        <v>0</v>
      </c>
      <c r="G361" s="237">
        <v>0</v>
      </c>
      <c r="H361" s="148">
        <f>F361+G361</f>
        <v>0</v>
      </c>
      <c r="I361" s="219" t="e">
        <f>H361/$H$366</f>
        <v>#DIV/0!</v>
      </c>
      <c r="J361" s="279">
        <v>0</v>
      </c>
      <c r="K361" s="279">
        <v>0</v>
      </c>
      <c r="L361" s="278">
        <f>J361+K361</f>
        <v>0</v>
      </c>
      <c r="M361" s="219" t="e">
        <f>L361/$L$366</f>
        <v>#DIV/0!</v>
      </c>
      <c r="N361" s="446">
        <v>0</v>
      </c>
      <c r="O361" s="279">
        <v>0</v>
      </c>
      <c r="P361" s="279">
        <v>0</v>
      </c>
      <c r="Q361" s="278">
        <f>O361+P361</f>
        <v>0</v>
      </c>
      <c r="R361" s="219" t="e">
        <f>Q361/$Q$366</f>
        <v>#DIV/0!</v>
      </c>
      <c r="S361" s="440">
        <f>N366-Q366</f>
        <v>0</v>
      </c>
      <c r="T361" s="421">
        <f>IFERROR((S361/N366),0)</f>
        <v>0</v>
      </c>
      <c r="U361" s="279">
        <v>0</v>
      </c>
      <c r="V361" s="279">
        <v>0</v>
      </c>
      <c r="W361" s="149">
        <f>IFERROR(((V361/U361)*1),0)</f>
        <v>0</v>
      </c>
      <c r="X361" s="422"/>
    </row>
    <row r="362" spans="1:24" ht="15.75" hidden="1" thickBot="1" x14ac:dyDescent="0.3">
      <c r="A362" s="443"/>
      <c r="B362" s="444"/>
      <c r="C362" s="445"/>
      <c r="D362" s="445"/>
      <c r="E362" s="147" t="s">
        <v>284</v>
      </c>
      <c r="F362" s="237">
        <v>0</v>
      </c>
      <c r="G362" s="237">
        <v>0</v>
      </c>
      <c r="H362" s="148">
        <f t="shared" ref="H362:H365" si="431">F362+G362</f>
        <v>0</v>
      </c>
      <c r="I362" s="219" t="e">
        <f t="shared" ref="I362:I365" si="432">H362/$H$366</f>
        <v>#DIV/0!</v>
      </c>
      <c r="J362" s="279">
        <v>0</v>
      </c>
      <c r="K362" s="279">
        <v>0</v>
      </c>
      <c r="L362" s="278">
        <f t="shared" ref="L362:L365" si="433">J362+K362</f>
        <v>0</v>
      </c>
      <c r="M362" s="219" t="e">
        <f t="shared" ref="M362:M365" si="434">L362/$L$366</f>
        <v>#DIV/0!</v>
      </c>
      <c r="N362" s="446"/>
      <c r="O362" s="279">
        <v>0</v>
      </c>
      <c r="P362" s="279">
        <v>0</v>
      </c>
      <c r="Q362" s="278">
        <f t="shared" ref="Q362:Q365" si="435">O362+P362</f>
        <v>0</v>
      </c>
      <c r="R362" s="219" t="e">
        <f t="shared" ref="R362:R365" si="436">Q362/$Q$366</f>
        <v>#DIV/0!</v>
      </c>
      <c r="S362" s="440"/>
      <c r="T362" s="421"/>
      <c r="U362" s="279">
        <v>0</v>
      </c>
      <c r="V362" s="279">
        <v>0</v>
      </c>
      <c r="W362" s="149">
        <f t="shared" ref="W362:W363" si="437">IFERROR(((V362/U362)*1),0)</f>
        <v>0</v>
      </c>
      <c r="X362" s="424"/>
    </row>
    <row r="363" spans="1:24" ht="15.75" hidden="1" thickBot="1" x14ac:dyDescent="0.3">
      <c r="A363" s="443"/>
      <c r="B363" s="444"/>
      <c r="C363" s="445"/>
      <c r="D363" s="445"/>
      <c r="E363" s="147" t="s">
        <v>285</v>
      </c>
      <c r="F363" s="237">
        <v>0</v>
      </c>
      <c r="G363" s="237">
        <v>0</v>
      </c>
      <c r="H363" s="148">
        <f t="shared" si="431"/>
        <v>0</v>
      </c>
      <c r="I363" s="219" t="e">
        <f t="shared" si="432"/>
        <v>#DIV/0!</v>
      </c>
      <c r="J363" s="279">
        <v>0</v>
      </c>
      <c r="K363" s="279">
        <v>0</v>
      </c>
      <c r="L363" s="278">
        <f t="shared" si="433"/>
        <v>0</v>
      </c>
      <c r="M363" s="219" t="e">
        <f t="shared" si="434"/>
        <v>#DIV/0!</v>
      </c>
      <c r="N363" s="446"/>
      <c r="O363" s="279">
        <v>0</v>
      </c>
      <c r="P363" s="279">
        <v>0</v>
      </c>
      <c r="Q363" s="278">
        <f t="shared" si="435"/>
        <v>0</v>
      </c>
      <c r="R363" s="219" t="e">
        <f t="shared" si="436"/>
        <v>#DIV/0!</v>
      </c>
      <c r="S363" s="440"/>
      <c r="T363" s="421"/>
      <c r="U363" s="279">
        <v>0</v>
      </c>
      <c r="V363" s="279">
        <v>0</v>
      </c>
      <c r="W363" s="149">
        <f t="shared" si="437"/>
        <v>0</v>
      </c>
      <c r="X363" s="424"/>
    </row>
    <row r="364" spans="1:24" ht="15.75" hidden="1" thickBot="1" x14ac:dyDescent="0.3">
      <c r="A364" s="443"/>
      <c r="B364" s="444"/>
      <c r="C364" s="445"/>
      <c r="D364" s="445"/>
      <c r="E364" s="147" t="s">
        <v>286</v>
      </c>
      <c r="F364" s="237">
        <v>0</v>
      </c>
      <c r="G364" s="237">
        <v>0</v>
      </c>
      <c r="H364" s="148">
        <f t="shared" si="431"/>
        <v>0</v>
      </c>
      <c r="I364" s="219" t="e">
        <f t="shared" si="432"/>
        <v>#DIV/0!</v>
      </c>
      <c r="J364" s="279">
        <v>0</v>
      </c>
      <c r="K364" s="279">
        <v>0</v>
      </c>
      <c r="L364" s="278">
        <f t="shared" si="433"/>
        <v>0</v>
      </c>
      <c r="M364" s="219" t="e">
        <f t="shared" si="434"/>
        <v>#DIV/0!</v>
      </c>
      <c r="N364" s="446"/>
      <c r="O364" s="279">
        <v>0</v>
      </c>
      <c r="P364" s="279">
        <v>0</v>
      </c>
      <c r="Q364" s="278">
        <f t="shared" si="435"/>
        <v>0</v>
      </c>
      <c r="R364" s="219" t="e">
        <f t="shared" si="436"/>
        <v>#DIV/0!</v>
      </c>
      <c r="S364" s="440"/>
      <c r="T364" s="421"/>
      <c r="U364" s="279">
        <v>0</v>
      </c>
      <c r="V364" s="279">
        <v>0</v>
      </c>
      <c r="W364" s="149">
        <f>IFERROR(((V364/U364)*1),0)</f>
        <v>0</v>
      </c>
      <c r="X364" s="424"/>
    </row>
    <row r="365" spans="1:24" ht="15.75" hidden="1" thickBot="1" x14ac:dyDescent="0.3">
      <c r="A365" s="443"/>
      <c r="B365" s="444"/>
      <c r="C365" s="445"/>
      <c r="D365" s="445"/>
      <c r="E365" s="147" t="s">
        <v>287</v>
      </c>
      <c r="F365" s="237">
        <v>0</v>
      </c>
      <c r="G365" s="237">
        <v>0</v>
      </c>
      <c r="H365" s="148">
        <f t="shared" si="431"/>
        <v>0</v>
      </c>
      <c r="I365" s="219" t="e">
        <f t="shared" si="432"/>
        <v>#DIV/0!</v>
      </c>
      <c r="J365" s="279">
        <v>0</v>
      </c>
      <c r="K365" s="279">
        <v>0</v>
      </c>
      <c r="L365" s="278">
        <f t="shared" si="433"/>
        <v>0</v>
      </c>
      <c r="M365" s="219" t="e">
        <f t="shared" si="434"/>
        <v>#DIV/0!</v>
      </c>
      <c r="N365" s="446"/>
      <c r="O365" s="279">
        <v>0</v>
      </c>
      <c r="P365" s="279">
        <v>0</v>
      </c>
      <c r="Q365" s="278">
        <f t="shared" si="435"/>
        <v>0</v>
      </c>
      <c r="R365" s="219" t="e">
        <f t="shared" si="436"/>
        <v>#DIV/0!</v>
      </c>
      <c r="S365" s="440"/>
      <c r="T365" s="421"/>
      <c r="U365" s="279">
        <v>0</v>
      </c>
      <c r="V365" s="279">
        <v>0</v>
      </c>
      <c r="W365" s="149">
        <f>IFERROR(((V365/U365)*1),0)</f>
        <v>0</v>
      </c>
      <c r="X365" s="442"/>
    </row>
    <row r="366" spans="1:24" ht="15.75" hidden="1" thickBot="1" x14ac:dyDescent="0.3">
      <c r="A366" s="431" t="s">
        <v>288</v>
      </c>
      <c r="B366" s="432"/>
      <c r="C366" s="433"/>
      <c r="D366" s="275"/>
      <c r="E366" s="150"/>
      <c r="F366" s="239">
        <f>SUM(F361:F365)</f>
        <v>0</v>
      </c>
      <c r="G366" s="239">
        <f t="shared" ref="G366:H366" si="438">SUM(G361:G365)</f>
        <v>0</v>
      </c>
      <c r="H366" s="151">
        <f t="shared" si="438"/>
        <v>0</v>
      </c>
      <c r="I366" s="220">
        <v>1</v>
      </c>
      <c r="J366" s="206">
        <f t="shared" ref="J366:L366" si="439">SUM(J361:J365)</f>
        <v>0</v>
      </c>
      <c r="K366" s="206">
        <f t="shared" si="439"/>
        <v>0</v>
      </c>
      <c r="L366" s="206">
        <f t="shared" si="439"/>
        <v>0</v>
      </c>
      <c r="M366" s="220">
        <v>1</v>
      </c>
      <c r="N366" s="206">
        <f>N361</f>
        <v>0</v>
      </c>
      <c r="O366" s="206">
        <f t="shared" ref="O366:Q366" si="440">SUM(O361:O365)</f>
        <v>0</v>
      </c>
      <c r="P366" s="206">
        <f t="shared" si="440"/>
        <v>0</v>
      </c>
      <c r="Q366" s="206">
        <f t="shared" si="440"/>
        <v>0</v>
      </c>
      <c r="R366" s="220">
        <v>1</v>
      </c>
      <c r="S366" s="206">
        <f>S361</f>
        <v>0</v>
      </c>
      <c r="T366" s="216">
        <f>T361</f>
        <v>0</v>
      </c>
      <c r="U366" s="210">
        <f>SUM(U361:U365)</f>
        <v>0</v>
      </c>
      <c r="V366" s="211">
        <f>SUM(V361:V365)</f>
        <v>0</v>
      </c>
      <c r="W366" s="152">
        <f>IFERROR(((V366/U366)*1),0)</f>
        <v>0</v>
      </c>
      <c r="X366" s="303">
        <f>IFERROR(((1-(1-T366)*W366)*1),0)</f>
        <v>1</v>
      </c>
    </row>
    <row r="367" spans="1:24" ht="15.75" hidden="1" thickBot="1" x14ac:dyDescent="0.3">
      <c r="A367" s="443">
        <f>A361+1</f>
        <v>61</v>
      </c>
      <c r="B367" s="444"/>
      <c r="C367" s="445"/>
      <c r="D367" s="445"/>
      <c r="E367" s="147" t="s">
        <v>283</v>
      </c>
      <c r="F367" s="237">
        <v>0</v>
      </c>
      <c r="G367" s="237">
        <v>0</v>
      </c>
      <c r="H367" s="148">
        <f>F367+G367</f>
        <v>0</v>
      </c>
      <c r="I367" s="219" t="e">
        <f>H367/$H$372</f>
        <v>#DIV/0!</v>
      </c>
      <c r="J367" s="279">
        <v>0</v>
      </c>
      <c r="K367" s="279">
        <v>0</v>
      </c>
      <c r="L367" s="278">
        <f>J367+K367</f>
        <v>0</v>
      </c>
      <c r="M367" s="219" t="e">
        <f>L367/$L$372</f>
        <v>#DIV/0!</v>
      </c>
      <c r="N367" s="446">
        <v>0</v>
      </c>
      <c r="O367" s="279">
        <v>0</v>
      </c>
      <c r="P367" s="279">
        <v>0</v>
      </c>
      <c r="Q367" s="278">
        <f>O367+P367</f>
        <v>0</v>
      </c>
      <c r="R367" s="219" t="e">
        <f>Q367/$Q$372</f>
        <v>#DIV/0!</v>
      </c>
      <c r="S367" s="440">
        <f>N372-Q372</f>
        <v>0</v>
      </c>
      <c r="T367" s="421">
        <f>IFERROR((S367/N372),0)</f>
        <v>0</v>
      </c>
      <c r="U367" s="279">
        <v>0</v>
      </c>
      <c r="V367" s="279">
        <v>0</v>
      </c>
      <c r="W367" s="149">
        <f>IFERROR(((V367/U367)*1),0)</f>
        <v>0</v>
      </c>
      <c r="X367" s="422"/>
    </row>
    <row r="368" spans="1:24" ht="15.75" hidden="1" thickBot="1" x14ac:dyDescent="0.3">
      <c r="A368" s="443"/>
      <c r="B368" s="444"/>
      <c r="C368" s="445"/>
      <c r="D368" s="445"/>
      <c r="E368" s="147" t="s">
        <v>284</v>
      </c>
      <c r="F368" s="237">
        <v>0</v>
      </c>
      <c r="G368" s="237">
        <v>0</v>
      </c>
      <c r="H368" s="148">
        <f t="shared" ref="H368:H371" si="441">F368+G368</f>
        <v>0</v>
      </c>
      <c r="I368" s="219" t="e">
        <f t="shared" ref="I368:I371" si="442">H368/$H$372</f>
        <v>#DIV/0!</v>
      </c>
      <c r="J368" s="279">
        <v>0</v>
      </c>
      <c r="K368" s="279">
        <v>0</v>
      </c>
      <c r="L368" s="278">
        <f t="shared" ref="L368:L371" si="443">J368+K368</f>
        <v>0</v>
      </c>
      <c r="M368" s="219" t="e">
        <f t="shared" ref="M368:M371" si="444">L368/$L$372</f>
        <v>#DIV/0!</v>
      </c>
      <c r="N368" s="446"/>
      <c r="O368" s="279">
        <v>0</v>
      </c>
      <c r="P368" s="279">
        <v>0</v>
      </c>
      <c r="Q368" s="278">
        <f t="shared" ref="Q368:Q371" si="445">O368+P368</f>
        <v>0</v>
      </c>
      <c r="R368" s="219" t="e">
        <f t="shared" ref="R368:R371" si="446">Q368/$Q$372</f>
        <v>#DIV/0!</v>
      </c>
      <c r="S368" s="440"/>
      <c r="T368" s="421"/>
      <c r="U368" s="279">
        <v>0</v>
      </c>
      <c r="V368" s="279">
        <v>0</v>
      </c>
      <c r="W368" s="149">
        <f t="shared" ref="W368:W369" si="447">IFERROR(((V368/U368)*1),0)</f>
        <v>0</v>
      </c>
      <c r="X368" s="424"/>
    </row>
    <row r="369" spans="1:24" ht="15.75" hidden="1" thickBot="1" x14ac:dyDescent="0.3">
      <c r="A369" s="443"/>
      <c r="B369" s="444"/>
      <c r="C369" s="445"/>
      <c r="D369" s="445"/>
      <c r="E369" s="147" t="s">
        <v>285</v>
      </c>
      <c r="F369" s="237">
        <v>0</v>
      </c>
      <c r="G369" s="237">
        <v>0</v>
      </c>
      <c r="H369" s="148">
        <f t="shared" si="441"/>
        <v>0</v>
      </c>
      <c r="I369" s="219" t="e">
        <f t="shared" si="442"/>
        <v>#DIV/0!</v>
      </c>
      <c r="J369" s="279">
        <v>0</v>
      </c>
      <c r="K369" s="279">
        <v>0</v>
      </c>
      <c r="L369" s="278">
        <f t="shared" si="443"/>
        <v>0</v>
      </c>
      <c r="M369" s="219" t="e">
        <f t="shared" si="444"/>
        <v>#DIV/0!</v>
      </c>
      <c r="N369" s="446"/>
      <c r="O369" s="279">
        <v>0</v>
      </c>
      <c r="P369" s="279">
        <v>0</v>
      </c>
      <c r="Q369" s="278">
        <f t="shared" si="445"/>
        <v>0</v>
      </c>
      <c r="R369" s="219" t="e">
        <f t="shared" si="446"/>
        <v>#DIV/0!</v>
      </c>
      <c r="S369" s="440"/>
      <c r="T369" s="421"/>
      <c r="U369" s="279">
        <v>0</v>
      </c>
      <c r="V369" s="279">
        <v>0</v>
      </c>
      <c r="W369" s="149">
        <f t="shared" si="447"/>
        <v>0</v>
      </c>
      <c r="X369" s="424"/>
    </row>
    <row r="370" spans="1:24" ht="15.75" hidden="1" thickBot="1" x14ac:dyDescent="0.3">
      <c r="A370" s="443"/>
      <c r="B370" s="444"/>
      <c r="C370" s="445"/>
      <c r="D370" s="445"/>
      <c r="E370" s="147" t="s">
        <v>286</v>
      </c>
      <c r="F370" s="237">
        <v>0</v>
      </c>
      <c r="G370" s="237">
        <v>0</v>
      </c>
      <c r="H370" s="148">
        <f t="shared" si="441"/>
        <v>0</v>
      </c>
      <c r="I370" s="219" t="e">
        <f t="shared" si="442"/>
        <v>#DIV/0!</v>
      </c>
      <c r="J370" s="279">
        <v>0</v>
      </c>
      <c r="K370" s="279">
        <v>0</v>
      </c>
      <c r="L370" s="278">
        <f t="shared" si="443"/>
        <v>0</v>
      </c>
      <c r="M370" s="219" t="e">
        <f t="shared" si="444"/>
        <v>#DIV/0!</v>
      </c>
      <c r="N370" s="446"/>
      <c r="O370" s="279">
        <v>0</v>
      </c>
      <c r="P370" s="279">
        <v>0</v>
      </c>
      <c r="Q370" s="278">
        <f t="shared" si="445"/>
        <v>0</v>
      </c>
      <c r="R370" s="219" t="e">
        <f t="shared" si="446"/>
        <v>#DIV/0!</v>
      </c>
      <c r="S370" s="440"/>
      <c r="T370" s="421"/>
      <c r="U370" s="279">
        <v>0</v>
      </c>
      <c r="V370" s="279">
        <v>0</v>
      </c>
      <c r="W370" s="149">
        <f>IFERROR(((V370/U370)*1),0)</f>
        <v>0</v>
      </c>
      <c r="X370" s="424"/>
    </row>
    <row r="371" spans="1:24" ht="15.75" hidden="1" thickBot="1" x14ac:dyDescent="0.3">
      <c r="A371" s="443"/>
      <c r="B371" s="444"/>
      <c r="C371" s="445"/>
      <c r="D371" s="445"/>
      <c r="E371" s="147" t="s">
        <v>287</v>
      </c>
      <c r="F371" s="237">
        <v>0</v>
      </c>
      <c r="G371" s="237">
        <v>0</v>
      </c>
      <c r="H371" s="148">
        <f t="shared" si="441"/>
        <v>0</v>
      </c>
      <c r="I371" s="219" t="e">
        <f t="shared" si="442"/>
        <v>#DIV/0!</v>
      </c>
      <c r="J371" s="279">
        <v>0</v>
      </c>
      <c r="K371" s="279">
        <v>0</v>
      </c>
      <c r="L371" s="278">
        <f t="shared" si="443"/>
        <v>0</v>
      </c>
      <c r="M371" s="219" t="e">
        <f t="shared" si="444"/>
        <v>#DIV/0!</v>
      </c>
      <c r="N371" s="446"/>
      <c r="O371" s="279">
        <v>0</v>
      </c>
      <c r="P371" s="279">
        <v>0</v>
      </c>
      <c r="Q371" s="278">
        <f t="shared" si="445"/>
        <v>0</v>
      </c>
      <c r="R371" s="219" t="e">
        <f t="shared" si="446"/>
        <v>#DIV/0!</v>
      </c>
      <c r="S371" s="440"/>
      <c r="T371" s="421"/>
      <c r="U371" s="279">
        <v>0</v>
      </c>
      <c r="V371" s="279">
        <v>0</v>
      </c>
      <c r="W371" s="149">
        <f>IFERROR(((V371/U371)*1),0)</f>
        <v>0</v>
      </c>
      <c r="X371" s="442"/>
    </row>
    <row r="372" spans="1:24" ht="15.75" hidden="1" thickBot="1" x14ac:dyDescent="0.3">
      <c r="A372" s="431" t="s">
        <v>288</v>
      </c>
      <c r="B372" s="432"/>
      <c r="C372" s="433"/>
      <c r="D372" s="275"/>
      <c r="E372" s="150"/>
      <c r="F372" s="239">
        <f>SUM(F367:F371)</f>
        <v>0</v>
      </c>
      <c r="G372" s="239">
        <f t="shared" ref="G372:H372" si="448">SUM(G367:G371)</f>
        <v>0</v>
      </c>
      <c r="H372" s="151">
        <f t="shared" si="448"/>
        <v>0</v>
      </c>
      <c r="I372" s="220">
        <v>1</v>
      </c>
      <c r="J372" s="206">
        <f t="shared" ref="J372:L372" si="449">SUM(J367:J371)</f>
        <v>0</v>
      </c>
      <c r="K372" s="206">
        <f t="shared" si="449"/>
        <v>0</v>
      </c>
      <c r="L372" s="206">
        <f t="shared" si="449"/>
        <v>0</v>
      </c>
      <c r="M372" s="220">
        <v>1</v>
      </c>
      <c r="N372" s="206">
        <f>N367</f>
        <v>0</v>
      </c>
      <c r="O372" s="206">
        <f t="shared" ref="O372:Q372" si="450">SUM(O367:O371)</f>
        <v>0</v>
      </c>
      <c r="P372" s="206">
        <f t="shared" si="450"/>
        <v>0</v>
      </c>
      <c r="Q372" s="206">
        <f t="shared" si="450"/>
        <v>0</v>
      </c>
      <c r="R372" s="220">
        <v>1</v>
      </c>
      <c r="S372" s="206">
        <f>S367</f>
        <v>0</v>
      </c>
      <c r="T372" s="216">
        <f>T367</f>
        <v>0</v>
      </c>
      <c r="U372" s="210">
        <f>SUM(U367:U371)</f>
        <v>0</v>
      </c>
      <c r="V372" s="211">
        <f>SUM(V367:V371)</f>
        <v>0</v>
      </c>
      <c r="W372" s="152">
        <f>IFERROR(((V372/U372)*1),0)</f>
        <v>0</v>
      </c>
      <c r="X372" s="303">
        <f>IFERROR(((1-(1-T372)*W372)*1),0)</f>
        <v>1</v>
      </c>
    </row>
    <row r="373" spans="1:24" ht="15.75" hidden="1" thickBot="1" x14ac:dyDescent="0.3">
      <c r="A373" s="443">
        <f>A367+1</f>
        <v>62</v>
      </c>
      <c r="B373" s="444"/>
      <c r="C373" s="445"/>
      <c r="D373" s="445"/>
      <c r="E373" s="147" t="s">
        <v>283</v>
      </c>
      <c r="F373" s="237">
        <v>0</v>
      </c>
      <c r="G373" s="237">
        <v>0</v>
      </c>
      <c r="H373" s="148">
        <f>F373+G373</f>
        <v>0</v>
      </c>
      <c r="I373" s="219" t="e">
        <f>H373/$H$378</f>
        <v>#DIV/0!</v>
      </c>
      <c r="J373" s="279">
        <v>0</v>
      </c>
      <c r="K373" s="279">
        <v>0</v>
      </c>
      <c r="L373" s="278">
        <f>J373+K373</f>
        <v>0</v>
      </c>
      <c r="M373" s="219" t="e">
        <f>L373/$L$378</f>
        <v>#DIV/0!</v>
      </c>
      <c r="N373" s="446">
        <v>0</v>
      </c>
      <c r="O373" s="279">
        <v>0</v>
      </c>
      <c r="P373" s="279">
        <v>0</v>
      </c>
      <c r="Q373" s="278">
        <f>O373+P373</f>
        <v>0</v>
      </c>
      <c r="R373" s="219" t="e">
        <f>Q373/$Q$378</f>
        <v>#DIV/0!</v>
      </c>
      <c r="S373" s="440">
        <f>N378-Q378</f>
        <v>0</v>
      </c>
      <c r="T373" s="421">
        <f>IFERROR((S373/N378),0)</f>
        <v>0</v>
      </c>
      <c r="U373" s="279">
        <v>0</v>
      </c>
      <c r="V373" s="279">
        <v>0</v>
      </c>
      <c r="W373" s="149">
        <f>IFERROR(((V373/U373)*1),0)</f>
        <v>0</v>
      </c>
      <c r="X373" s="422"/>
    </row>
    <row r="374" spans="1:24" ht="15.75" hidden="1" thickBot="1" x14ac:dyDescent="0.3">
      <c r="A374" s="443"/>
      <c r="B374" s="444"/>
      <c r="C374" s="445"/>
      <c r="D374" s="445"/>
      <c r="E374" s="147" t="s">
        <v>284</v>
      </c>
      <c r="F374" s="237">
        <v>0</v>
      </c>
      <c r="G374" s="237">
        <v>0</v>
      </c>
      <c r="H374" s="148">
        <f t="shared" ref="H374:H377" si="451">F374+G374</f>
        <v>0</v>
      </c>
      <c r="I374" s="219" t="e">
        <f t="shared" ref="I374:I377" si="452">H374/$H$378</f>
        <v>#DIV/0!</v>
      </c>
      <c r="J374" s="279">
        <v>0</v>
      </c>
      <c r="K374" s="279">
        <v>0</v>
      </c>
      <c r="L374" s="278">
        <f t="shared" ref="L374:L377" si="453">J374+K374</f>
        <v>0</v>
      </c>
      <c r="M374" s="219" t="e">
        <f t="shared" ref="M374:M377" si="454">L374/$L$378</f>
        <v>#DIV/0!</v>
      </c>
      <c r="N374" s="446"/>
      <c r="O374" s="279">
        <v>0</v>
      </c>
      <c r="P374" s="279">
        <v>0</v>
      </c>
      <c r="Q374" s="278">
        <f t="shared" ref="Q374:Q377" si="455">O374+P374</f>
        <v>0</v>
      </c>
      <c r="R374" s="219" t="e">
        <f t="shared" ref="R374:R377" si="456">Q374/$Q$378</f>
        <v>#DIV/0!</v>
      </c>
      <c r="S374" s="440"/>
      <c r="T374" s="421"/>
      <c r="U374" s="279">
        <v>0</v>
      </c>
      <c r="V374" s="279">
        <v>0</v>
      </c>
      <c r="W374" s="149">
        <f t="shared" ref="W374:W375" si="457">IFERROR(((V374/U374)*1),0)</f>
        <v>0</v>
      </c>
      <c r="X374" s="424"/>
    </row>
    <row r="375" spans="1:24" ht="15.75" hidden="1" thickBot="1" x14ac:dyDescent="0.3">
      <c r="A375" s="443"/>
      <c r="B375" s="444"/>
      <c r="C375" s="445"/>
      <c r="D375" s="445"/>
      <c r="E375" s="147" t="s">
        <v>285</v>
      </c>
      <c r="F375" s="237">
        <v>0</v>
      </c>
      <c r="G375" s="237">
        <v>0</v>
      </c>
      <c r="H375" s="148">
        <f t="shared" si="451"/>
        <v>0</v>
      </c>
      <c r="I375" s="219" t="e">
        <f t="shared" si="452"/>
        <v>#DIV/0!</v>
      </c>
      <c r="J375" s="279">
        <v>0</v>
      </c>
      <c r="K375" s="279">
        <v>0</v>
      </c>
      <c r="L375" s="278">
        <f t="shared" si="453"/>
        <v>0</v>
      </c>
      <c r="M375" s="219" t="e">
        <f t="shared" si="454"/>
        <v>#DIV/0!</v>
      </c>
      <c r="N375" s="446"/>
      <c r="O375" s="279">
        <v>0</v>
      </c>
      <c r="P375" s="279">
        <v>0</v>
      </c>
      <c r="Q375" s="278">
        <f t="shared" si="455"/>
        <v>0</v>
      </c>
      <c r="R375" s="219" t="e">
        <f t="shared" si="456"/>
        <v>#DIV/0!</v>
      </c>
      <c r="S375" s="440"/>
      <c r="T375" s="421"/>
      <c r="U375" s="279">
        <v>0</v>
      </c>
      <c r="V375" s="279">
        <v>0</v>
      </c>
      <c r="W375" s="149">
        <f t="shared" si="457"/>
        <v>0</v>
      </c>
      <c r="X375" s="424"/>
    </row>
    <row r="376" spans="1:24" ht="15.75" hidden="1" thickBot="1" x14ac:dyDescent="0.3">
      <c r="A376" s="443"/>
      <c r="B376" s="444"/>
      <c r="C376" s="445"/>
      <c r="D376" s="445"/>
      <c r="E376" s="147" t="s">
        <v>286</v>
      </c>
      <c r="F376" s="237">
        <v>0</v>
      </c>
      <c r="G376" s="237">
        <v>0</v>
      </c>
      <c r="H376" s="148">
        <f t="shared" si="451"/>
        <v>0</v>
      </c>
      <c r="I376" s="219" t="e">
        <f t="shared" si="452"/>
        <v>#DIV/0!</v>
      </c>
      <c r="J376" s="279">
        <v>0</v>
      </c>
      <c r="K376" s="279">
        <v>0</v>
      </c>
      <c r="L376" s="278">
        <f t="shared" si="453"/>
        <v>0</v>
      </c>
      <c r="M376" s="219" t="e">
        <f t="shared" si="454"/>
        <v>#DIV/0!</v>
      </c>
      <c r="N376" s="446"/>
      <c r="O376" s="279">
        <v>0</v>
      </c>
      <c r="P376" s="279">
        <v>0</v>
      </c>
      <c r="Q376" s="278">
        <f t="shared" si="455"/>
        <v>0</v>
      </c>
      <c r="R376" s="219" t="e">
        <f t="shared" si="456"/>
        <v>#DIV/0!</v>
      </c>
      <c r="S376" s="440"/>
      <c r="T376" s="421"/>
      <c r="U376" s="279">
        <v>0</v>
      </c>
      <c r="V376" s="279">
        <v>0</v>
      </c>
      <c r="W376" s="149">
        <f>IFERROR(((V376/U376)*1),0)</f>
        <v>0</v>
      </c>
      <c r="X376" s="424"/>
    </row>
    <row r="377" spans="1:24" ht="15.75" hidden="1" thickBot="1" x14ac:dyDescent="0.3">
      <c r="A377" s="443"/>
      <c r="B377" s="444"/>
      <c r="C377" s="445"/>
      <c r="D377" s="445"/>
      <c r="E377" s="147" t="s">
        <v>287</v>
      </c>
      <c r="F377" s="237">
        <v>0</v>
      </c>
      <c r="G377" s="237">
        <v>0</v>
      </c>
      <c r="H377" s="148">
        <f t="shared" si="451"/>
        <v>0</v>
      </c>
      <c r="I377" s="219" t="e">
        <f t="shared" si="452"/>
        <v>#DIV/0!</v>
      </c>
      <c r="J377" s="279">
        <v>0</v>
      </c>
      <c r="K377" s="279">
        <v>0</v>
      </c>
      <c r="L377" s="278">
        <f t="shared" si="453"/>
        <v>0</v>
      </c>
      <c r="M377" s="219" t="e">
        <f t="shared" si="454"/>
        <v>#DIV/0!</v>
      </c>
      <c r="N377" s="446"/>
      <c r="O377" s="279">
        <v>0</v>
      </c>
      <c r="P377" s="279">
        <v>0</v>
      </c>
      <c r="Q377" s="278">
        <f t="shared" si="455"/>
        <v>0</v>
      </c>
      <c r="R377" s="219" t="e">
        <f t="shared" si="456"/>
        <v>#DIV/0!</v>
      </c>
      <c r="S377" s="440"/>
      <c r="T377" s="421"/>
      <c r="U377" s="279">
        <v>0</v>
      </c>
      <c r="V377" s="279">
        <v>0</v>
      </c>
      <c r="W377" s="149">
        <f>IFERROR(((V377/U377)*1),0)</f>
        <v>0</v>
      </c>
      <c r="X377" s="442"/>
    </row>
    <row r="378" spans="1:24" ht="15.75" hidden="1" thickBot="1" x14ac:dyDescent="0.3">
      <c r="A378" s="431" t="s">
        <v>288</v>
      </c>
      <c r="B378" s="432"/>
      <c r="C378" s="433"/>
      <c r="D378" s="275"/>
      <c r="E378" s="150"/>
      <c r="F378" s="239">
        <f>SUM(F373:F377)</f>
        <v>0</v>
      </c>
      <c r="G378" s="239">
        <f t="shared" ref="G378:H378" si="458">SUM(G373:G377)</f>
        <v>0</v>
      </c>
      <c r="H378" s="151">
        <f t="shared" si="458"/>
        <v>0</v>
      </c>
      <c r="I378" s="220">
        <v>1</v>
      </c>
      <c r="J378" s="206">
        <f t="shared" ref="J378:L378" si="459">SUM(J373:J377)</f>
        <v>0</v>
      </c>
      <c r="K378" s="206">
        <f t="shared" si="459"/>
        <v>0</v>
      </c>
      <c r="L378" s="206">
        <f t="shared" si="459"/>
        <v>0</v>
      </c>
      <c r="M378" s="220">
        <v>1</v>
      </c>
      <c r="N378" s="206">
        <f>N373</f>
        <v>0</v>
      </c>
      <c r="O378" s="206">
        <f t="shared" ref="O378:Q378" si="460">SUM(O373:O377)</f>
        <v>0</v>
      </c>
      <c r="P378" s="206">
        <f t="shared" si="460"/>
        <v>0</v>
      </c>
      <c r="Q378" s="206">
        <f t="shared" si="460"/>
        <v>0</v>
      </c>
      <c r="R378" s="220">
        <v>1</v>
      </c>
      <c r="S378" s="206">
        <f>S373</f>
        <v>0</v>
      </c>
      <c r="T378" s="216">
        <f>T373</f>
        <v>0</v>
      </c>
      <c r="U378" s="210">
        <f>SUM(U373:U377)</f>
        <v>0</v>
      </c>
      <c r="V378" s="211">
        <f>SUM(V373:V377)</f>
        <v>0</v>
      </c>
      <c r="W378" s="152">
        <f>IFERROR(((V378/U378)*1),0)</f>
        <v>0</v>
      </c>
      <c r="X378" s="303">
        <f>IFERROR(((1-(1-T378)*W378)*1),0)</f>
        <v>1</v>
      </c>
    </row>
    <row r="379" spans="1:24" ht="15.75" hidden="1" thickBot="1" x14ac:dyDescent="0.3">
      <c r="A379" s="443">
        <f>A373+1</f>
        <v>63</v>
      </c>
      <c r="B379" s="444"/>
      <c r="C379" s="445"/>
      <c r="D379" s="445"/>
      <c r="E379" s="147" t="s">
        <v>283</v>
      </c>
      <c r="F379" s="237">
        <v>0</v>
      </c>
      <c r="G379" s="237">
        <v>0</v>
      </c>
      <c r="H379" s="148">
        <f>F379+G379</f>
        <v>0</v>
      </c>
      <c r="I379" s="219" t="e">
        <f>H379/$H$384</f>
        <v>#DIV/0!</v>
      </c>
      <c r="J379" s="279">
        <v>0</v>
      </c>
      <c r="K379" s="279">
        <v>0</v>
      </c>
      <c r="L379" s="278">
        <f>J379+K379</f>
        <v>0</v>
      </c>
      <c r="M379" s="219" t="e">
        <f>L379/$L$384</f>
        <v>#DIV/0!</v>
      </c>
      <c r="N379" s="446">
        <v>0</v>
      </c>
      <c r="O379" s="279">
        <v>0</v>
      </c>
      <c r="P379" s="279">
        <v>0</v>
      </c>
      <c r="Q379" s="278">
        <f>O379+P379</f>
        <v>0</v>
      </c>
      <c r="R379" s="219" t="e">
        <f>Q379/$Q$384</f>
        <v>#DIV/0!</v>
      </c>
      <c r="S379" s="440">
        <f>N384-Q384</f>
        <v>0</v>
      </c>
      <c r="T379" s="421">
        <f>IFERROR((S379/N384),0)</f>
        <v>0</v>
      </c>
      <c r="U379" s="279">
        <v>0</v>
      </c>
      <c r="V379" s="279">
        <v>0</v>
      </c>
      <c r="W379" s="149">
        <f>IFERROR(((V379/U379)*1),0)</f>
        <v>0</v>
      </c>
      <c r="X379" s="422"/>
    </row>
    <row r="380" spans="1:24" ht="15.75" hidden="1" thickBot="1" x14ac:dyDescent="0.3">
      <c r="A380" s="443"/>
      <c r="B380" s="444"/>
      <c r="C380" s="445"/>
      <c r="D380" s="445"/>
      <c r="E380" s="147" t="s">
        <v>284</v>
      </c>
      <c r="F380" s="237">
        <v>0</v>
      </c>
      <c r="G380" s="237">
        <v>0</v>
      </c>
      <c r="H380" s="148">
        <f t="shared" ref="H380:H383" si="461">F380+G380</f>
        <v>0</v>
      </c>
      <c r="I380" s="219" t="e">
        <f t="shared" ref="I380:I383" si="462">H380/$H$384</f>
        <v>#DIV/0!</v>
      </c>
      <c r="J380" s="279">
        <v>0</v>
      </c>
      <c r="K380" s="279">
        <v>0</v>
      </c>
      <c r="L380" s="278">
        <f t="shared" ref="L380:L383" si="463">J380+K380</f>
        <v>0</v>
      </c>
      <c r="M380" s="219" t="e">
        <f t="shared" ref="M380:M383" si="464">L380/$L$384</f>
        <v>#DIV/0!</v>
      </c>
      <c r="N380" s="446"/>
      <c r="O380" s="279">
        <v>0</v>
      </c>
      <c r="P380" s="279">
        <v>0</v>
      </c>
      <c r="Q380" s="278">
        <f t="shared" ref="Q380:Q383" si="465">O380+P380</f>
        <v>0</v>
      </c>
      <c r="R380" s="219" t="e">
        <f t="shared" ref="R380:R383" si="466">Q380/$Q$384</f>
        <v>#DIV/0!</v>
      </c>
      <c r="S380" s="440"/>
      <c r="T380" s="421"/>
      <c r="U380" s="279">
        <v>0</v>
      </c>
      <c r="V380" s="279">
        <v>0</v>
      </c>
      <c r="W380" s="149">
        <f t="shared" ref="W380:W381" si="467">IFERROR(((V380/U380)*1),0)</f>
        <v>0</v>
      </c>
      <c r="X380" s="424"/>
    </row>
    <row r="381" spans="1:24" ht="15.75" hidden="1" thickBot="1" x14ac:dyDescent="0.3">
      <c r="A381" s="443"/>
      <c r="B381" s="444"/>
      <c r="C381" s="445"/>
      <c r="D381" s="445"/>
      <c r="E381" s="147" t="s">
        <v>285</v>
      </c>
      <c r="F381" s="237">
        <v>0</v>
      </c>
      <c r="G381" s="237">
        <v>0</v>
      </c>
      <c r="H381" s="148">
        <f t="shared" si="461"/>
        <v>0</v>
      </c>
      <c r="I381" s="219" t="e">
        <f t="shared" si="462"/>
        <v>#DIV/0!</v>
      </c>
      <c r="J381" s="279">
        <v>0</v>
      </c>
      <c r="K381" s="279">
        <v>0</v>
      </c>
      <c r="L381" s="278">
        <f t="shared" si="463"/>
        <v>0</v>
      </c>
      <c r="M381" s="219" t="e">
        <f t="shared" si="464"/>
        <v>#DIV/0!</v>
      </c>
      <c r="N381" s="446"/>
      <c r="O381" s="279">
        <v>0</v>
      </c>
      <c r="P381" s="279">
        <v>0</v>
      </c>
      <c r="Q381" s="278">
        <f t="shared" si="465"/>
        <v>0</v>
      </c>
      <c r="R381" s="219" t="e">
        <f t="shared" si="466"/>
        <v>#DIV/0!</v>
      </c>
      <c r="S381" s="440"/>
      <c r="T381" s="421"/>
      <c r="U381" s="279">
        <v>0</v>
      </c>
      <c r="V381" s="279">
        <v>0</v>
      </c>
      <c r="W381" s="149">
        <f t="shared" si="467"/>
        <v>0</v>
      </c>
      <c r="X381" s="424"/>
    </row>
    <row r="382" spans="1:24" ht="15.75" hidden="1" thickBot="1" x14ac:dyDescent="0.3">
      <c r="A382" s="443"/>
      <c r="B382" s="444"/>
      <c r="C382" s="445"/>
      <c r="D382" s="445"/>
      <c r="E382" s="147" t="s">
        <v>286</v>
      </c>
      <c r="F382" s="237">
        <v>0</v>
      </c>
      <c r="G382" s="237">
        <v>0</v>
      </c>
      <c r="H382" s="148">
        <f t="shared" si="461"/>
        <v>0</v>
      </c>
      <c r="I382" s="219" t="e">
        <f t="shared" si="462"/>
        <v>#DIV/0!</v>
      </c>
      <c r="J382" s="279">
        <v>0</v>
      </c>
      <c r="K382" s="279">
        <v>0</v>
      </c>
      <c r="L382" s="278">
        <f t="shared" si="463"/>
        <v>0</v>
      </c>
      <c r="M382" s="219" t="e">
        <f t="shared" si="464"/>
        <v>#DIV/0!</v>
      </c>
      <c r="N382" s="446"/>
      <c r="O382" s="279">
        <v>0</v>
      </c>
      <c r="P382" s="279">
        <v>0</v>
      </c>
      <c r="Q382" s="278">
        <f t="shared" si="465"/>
        <v>0</v>
      </c>
      <c r="R382" s="219" t="e">
        <f t="shared" si="466"/>
        <v>#DIV/0!</v>
      </c>
      <c r="S382" s="440"/>
      <c r="T382" s="421"/>
      <c r="U382" s="279">
        <v>0</v>
      </c>
      <c r="V382" s="279">
        <v>0</v>
      </c>
      <c r="W382" s="149">
        <f>IFERROR(((V382/U382)*1),0)</f>
        <v>0</v>
      </c>
      <c r="X382" s="424"/>
    </row>
    <row r="383" spans="1:24" ht="15.75" hidden="1" thickBot="1" x14ac:dyDescent="0.3">
      <c r="A383" s="443"/>
      <c r="B383" s="444"/>
      <c r="C383" s="445"/>
      <c r="D383" s="445"/>
      <c r="E383" s="147" t="s">
        <v>287</v>
      </c>
      <c r="F383" s="237">
        <v>0</v>
      </c>
      <c r="G383" s="237">
        <v>0</v>
      </c>
      <c r="H383" s="148">
        <f t="shared" si="461"/>
        <v>0</v>
      </c>
      <c r="I383" s="219" t="e">
        <f t="shared" si="462"/>
        <v>#DIV/0!</v>
      </c>
      <c r="J383" s="279">
        <v>0</v>
      </c>
      <c r="K383" s="279">
        <v>0</v>
      </c>
      <c r="L383" s="278">
        <f t="shared" si="463"/>
        <v>0</v>
      </c>
      <c r="M383" s="219" t="e">
        <f t="shared" si="464"/>
        <v>#DIV/0!</v>
      </c>
      <c r="N383" s="446"/>
      <c r="O383" s="279">
        <v>0</v>
      </c>
      <c r="P383" s="279">
        <v>0</v>
      </c>
      <c r="Q383" s="278">
        <f t="shared" si="465"/>
        <v>0</v>
      </c>
      <c r="R383" s="219" t="e">
        <f t="shared" si="466"/>
        <v>#DIV/0!</v>
      </c>
      <c r="S383" s="440"/>
      <c r="T383" s="421"/>
      <c r="U383" s="279">
        <v>0</v>
      </c>
      <c r="V383" s="279">
        <v>0</v>
      </c>
      <c r="W383" s="149">
        <f>IFERROR(((V383/U383)*1),0)</f>
        <v>0</v>
      </c>
      <c r="X383" s="442"/>
    </row>
    <row r="384" spans="1:24" ht="15.75" hidden="1" thickBot="1" x14ac:dyDescent="0.3">
      <c r="A384" s="431" t="s">
        <v>288</v>
      </c>
      <c r="B384" s="432"/>
      <c r="C384" s="433"/>
      <c r="D384" s="275"/>
      <c r="E384" s="150"/>
      <c r="F384" s="239">
        <f>SUM(F379:F383)</f>
        <v>0</v>
      </c>
      <c r="G384" s="239">
        <f t="shared" ref="G384:H384" si="468">SUM(G379:G383)</f>
        <v>0</v>
      </c>
      <c r="H384" s="151">
        <f t="shared" si="468"/>
        <v>0</v>
      </c>
      <c r="I384" s="220">
        <v>1</v>
      </c>
      <c r="J384" s="206">
        <f t="shared" ref="J384:L384" si="469">SUM(J379:J383)</f>
        <v>0</v>
      </c>
      <c r="K384" s="206">
        <f t="shared" si="469"/>
        <v>0</v>
      </c>
      <c r="L384" s="206">
        <f t="shared" si="469"/>
        <v>0</v>
      </c>
      <c r="M384" s="220">
        <v>1</v>
      </c>
      <c r="N384" s="206">
        <f>N379</f>
        <v>0</v>
      </c>
      <c r="O384" s="206">
        <f t="shared" ref="O384:Q384" si="470">SUM(O379:O383)</f>
        <v>0</v>
      </c>
      <c r="P384" s="206">
        <f t="shared" si="470"/>
        <v>0</v>
      </c>
      <c r="Q384" s="206">
        <f t="shared" si="470"/>
        <v>0</v>
      </c>
      <c r="R384" s="220">
        <v>1</v>
      </c>
      <c r="S384" s="206">
        <f>S379</f>
        <v>0</v>
      </c>
      <c r="T384" s="216">
        <f>T379</f>
        <v>0</v>
      </c>
      <c r="U384" s="210">
        <f>SUM(U379:U383)</f>
        <v>0</v>
      </c>
      <c r="V384" s="211">
        <f>SUM(V379:V383)</f>
        <v>0</v>
      </c>
      <c r="W384" s="152">
        <f>IFERROR(((V384/U384)*1),0)</f>
        <v>0</v>
      </c>
      <c r="X384" s="303">
        <f>IFERROR(((1-(1-T384)*W384)*1),0)</f>
        <v>1</v>
      </c>
    </row>
    <row r="385" spans="1:24" ht="15.75" hidden="1" thickBot="1" x14ac:dyDescent="0.3">
      <c r="A385" s="443">
        <f>A379+1</f>
        <v>64</v>
      </c>
      <c r="B385" s="444"/>
      <c r="C385" s="445"/>
      <c r="D385" s="445"/>
      <c r="E385" s="147" t="s">
        <v>283</v>
      </c>
      <c r="F385" s="237">
        <v>0</v>
      </c>
      <c r="G385" s="237">
        <v>0</v>
      </c>
      <c r="H385" s="148">
        <f>F385+G385</f>
        <v>0</v>
      </c>
      <c r="I385" s="219" t="e">
        <f>H385/$H$390</f>
        <v>#DIV/0!</v>
      </c>
      <c r="J385" s="279">
        <v>0</v>
      </c>
      <c r="K385" s="279">
        <v>0</v>
      </c>
      <c r="L385" s="278">
        <f>J385+K385</f>
        <v>0</v>
      </c>
      <c r="M385" s="219" t="e">
        <f>L385/$L$390</f>
        <v>#DIV/0!</v>
      </c>
      <c r="N385" s="446">
        <v>0</v>
      </c>
      <c r="O385" s="279">
        <v>0</v>
      </c>
      <c r="P385" s="279">
        <v>0</v>
      </c>
      <c r="Q385" s="278">
        <f>O385+P385</f>
        <v>0</v>
      </c>
      <c r="R385" s="219" t="e">
        <f>Q385/$Q$390</f>
        <v>#DIV/0!</v>
      </c>
      <c r="S385" s="440">
        <f>N390-Q390</f>
        <v>0</v>
      </c>
      <c r="T385" s="421">
        <f>IFERROR((S385/N390),0)</f>
        <v>0</v>
      </c>
      <c r="U385" s="279">
        <v>0</v>
      </c>
      <c r="V385" s="279">
        <v>0</v>
      </c>
      <c r="W385" s="149">
        <f>IFERROR(((V385/U385)*1),0)</f>
        <v>0</v>
      </c>
      <c r="X385" s="422"/>
    </row>
    <row r="386" spans="1:24" ht="15.75" hidden="1" thickBot="1" x14ac:dyDescent="0.3">
      <c r="A386" s="443"/>
      <c r="B386" s="444"/>
      <c r="C386" s="445"/>
      <c r="D386" s="445"/>
      <c r="E386" s="147" t="s">
        <v>284</v>
      </c>
      <c r="F386" s="237">
        <v>0</v>
      </c>
      <c r="G386" s="237">
        <v>0</v>
      </c>
      <c r="H386" s="148">
        <f t="shared" ref="H386:H389" si="471">F386+G386</f>
        <v>0</v>
      </c>
      <c r="I386" s="219" t="e">
        <f t="shared" ref="I386:I389" si="472">H386/$H$390</f>
        <v>#DIV/0!</v>
      </c>
      <c r="J386" s="279">
        <v>0</v>
      </c>
      <c r="K386" s="279">
        <v>0</v>
      </c>
      <c r="L386" s="278">
        <f t="shared" ref="L386:L389" si="473">J386+K386</f>
        <v>0</v>
      </c>
      <c r="M386" s="219" t="e">
        <f t="shared" ref="M386:M389" si="474">L386/$L$390</f>
        <v>#DIV/0!</v>
      </c>
      <c r="N386" s="446"/>
      <c r="O386" s="279">
        <v>0</v>
      </c>
      <c r="P386" s="279">
        <v>0</v>
      </c>
      <c r="Q386" s="278">
        <f t="shared" ref="Q386:Q389" si="475">O386+P386</f>
        <v>0</v>
      </c>
      <c r="R386" s="219" t="e">
        <f t="shared" ref="R386:R389" si="476">Q386/$Q$390</f>
        <v>#DIV/0!</v>
      </c>
      <c r="S386" s="440"/>
      <c r="T386" s="421"/>
      <c r="U386" s="279">
        <v>0</v>
      </c>
      <c r="V386" s="279">
        <v>0</v>
      </c>
      <c r="W386" s="149">
        <f t="shared" ref="W386:W387" si="477">IFERROR(((V386/U386)*1),0)</f>
        <v>0</v>
      </c>
      <c r="X386" s="424"/>
    </row>
    <row r="387" spans="1:24" ht="15.75" hidden="1" thickBot="1" x14ac:dyDescent="0.3">
      <c r="A387" s="443"/>
      <c r="B387" s="444"/>
      <c r="C387" s="445"/>
      <c r="D387" s="445"/>
      <c r="E387" s="147" t="s">
        <v>285</v>
      </c>
      <c r="F387" s="237">
        <v>0</v>
      </c>
      <c r="G387" s="237">
        <v>0</v>
      </c>
      <c r="H387" s="148">
        <f t="shared" si="471"/>
        <v>0</v>
      </c>
      <c r="I387" s="219" t="e">
        <f t="shared" si="472"/>
        <v>#DIV/0!</v>
      </c>
      <c r="J387" s="279">
        <v>0</v>
      </c>
      <c r="K387" s="279">
        <v>0</v>
      </c>
      <c r="L387" s="278">
        <f t="shared" si="473"/>
        <v>0</v>
      </c>
      <c r="M387" s="219" t="e">
        <f t="shared" si="474"/>
        <v>#DIV/0!</v>
      </c>
      <c r="N387" s="446"/>
      <c r="O387" s="279">
        <v>0</v>
      </c>
      <c r="P387" s="279">
        <v>0</v>
      </c>
      <c r="Q387" s="278">
        <f t="shared" si="475"/>
        <v>0</v>
      </c>
      <c r="R387" s="219" t="e">
        <f t="shared" si="476"/>
        <v>#DIV/0!</v>
      </c>
      <c r="S387" s="440"/>
      <c r="T387" s="421"/>
      <c r="U387" s="279">
        <v>0</v>
      </c>
      <c r="V387" s="279">
        <v>0</v>
      </c>
      <c r="W387" s="149">
        <f t="shared" si="477"/>
        <v>0</v>
      </c>
      <c r="X387" s="424"/>
    </row>
    <row r="388" spans="1:24" ht="15.75" hidden="1" thickBot="1" x14ac:dyDescent="0.3">
      <c r="A388" s="443"/>
      <c r="B388" s="444"/>
      <c r="C388" s="445"/>
      <c r="D388" s="445"/>
      <c r="E388" s="147" t="s">
        <v>286</v>
      </c>
      <c r="F388" s="237">
        <v>0</v>
      </c>
      <c r="G388" s="237">
        <v>0</v>
      </c>
      <c r="H388" s="148">
        <f t="shared" si="471"/>
        <v>0</v>
      </c>
      <c r="I388" s="219" t="e">
        <f t="shared" si="472"/>
        <v>#DIV/0!</v>
      </c>
      <c r="J388" s="279">
        <v>0</v>
      </c>
      <c r="K388" s="279">
        <v>0</v>
      </c>
      <c r="L388" s="278">
        <f t="shared" si="473"/>
        <v>0</v>
      </c>
      <c r="M388" s="219" t="e">
        <f t="shared" si="474"/>
        <v>#DIV/0!</v>
      </c>
      <c r="N388" s="446"/>
      <c r="O388" s="279">
        <v>0</v>
      </c>
      <c r="P388" s="279">
        <v>0</v>
      </c>
      <c r="Q388" s="278">
        <f t="shared" si="475"/>
        <v>0</v>
      </c>
      <c r="R388" s="219" t="e">
        <f t="shared" si="476"/>
        <v>#DIV/0!</v>
      </c>
      <c r="S388" s="440"/>
      <c r="T388" s="421"/>
      <c r="U388" s="279">
        <v>0</v>
      </c>
      <c r="V388" s="279">
        <v>0</v>
      </c>
      <c r="W388" s="149">
        <f>IFERROR(((V388/U388)*1),0)</f>
        <v>0</v>
      </c>
      <c r="X388" s="424"/>
    </row>
    <row r="389" spans="1:24" ht="15.75" hidden="1" thickBot="1" x14ac:dyDescent="0.3">
      <c r="A389" s="443"/>
      <c r="B389" s="444"/>
      <c r="C389" s="445"/>
      <c r="D389" s="445"/>
      <c r="E389" s="147" t="s">
        <v>287</v>
      </c>
      <c r="F389" s="237">
        <v>0</v>
      </c>
      <c r="G389" s="237">
        <v>0</v>
      </c>
      <c r="H389" s="148">
        <f t="shared" si="471"/>
        <v>0</v>
      </c>
      <c r="I389" s="219" t="e">
        <f t="shared" si="472"/>
        <v>#DIV/0!</v>
      </c>
      <c r="J389" s="279">
        <v>0</v>
      </c>
      <c r="K389" s="279">
        <v>0</v>
      </c>
      <c r="L389" s="278">
        <f t="shared" si="473"/>
        <v>0</v>
      </c>
      <c r="M389" s="219" t="e">
        <f t="shared" si="474"/>
        <v>#DIV/0!</v>
      </c>
      <c r="N389" s="446"/>
      <c r="O389" s="279">
        <v>0</v>
      </c>
      <c r="P389" s="279">
        <v>0</v>
      </c>
      <c r="Q389" s="278">
        <f t="shared" si="475"/>
        <v>0</v>
      </c>
      <c r="R389" s="219" t="e">
        <f t="shared" si="476"/>
        <v>#DIV/0!</v>
      </c>
      <c r="S389" s="440"/>
      <c r="T389" s="421"/>
      <c r="U389" s="279">
        <v>0</v>
      </c>
      <c r="V389" s="279">
        <v>0</v>
      </c>
      <c r="W389" s="149">
        <f>IFERROR(((V389/U389)*1),0)</f>
        <v>0</v>
      </c>
      <c r="X389" s="442"/>
    </row>
    <row r="390" spans="1:24" ht="15.75" hidden="1" thickBot="1" x14ac:dyDescent="0.3">
      <c r="A390" s="431" t="s">
        <v>288</v>
      </c>
      <c r="B390" s="432"/>
      <c r="C390" s="433"/>
      <c r="D390" s="275"/>
      <c r="E390" s="150"/>
      <c r="F390" s="239">
        <f>SUM(F385:F389)</f>
        <v>0</v>
      </c>
      <c r="G390" s="239">
        <f t="shared" ref="G390:H390" si="478">SUM(G385:G389)</f>
        <v>0</v>
      </c>
      <c r="H390" s="151">
        <f t="shared" si="478"/>
        <v>0</v>
      </c>
      <c r="I390" s="220">
        <v>1</v>
      </c>
      <c r="J390" s="206">
        <f t="shared" ref="J390:L390" si="479">SUM(J385:J389)</f>
        <v>0</v>
      </c>
      <c r="K390" s="206">
        <f t="shared" si="479"/>
        <v>0</v>
      </c>
      <c r="L390" s="206">
        <f t="shared" si="479"/>
        <v>0</v>
      </c>
      <c r="M390" s="220">
        <v>1</v>
      </c>
      <c r="N390" s="206">
        <f>N385</f>
        <v>0</v>
      </c>
      <c r="O390" s="206">
        <f t="shared" ref="O390:Q390" si="480">SUM(O385:O389)</f>
        <v>0</v>
      </c>
      <c r="P390" s="206">
        <f t="shared" si="480"/>
        <v>0</v>
      </c>
      <c r="Q390" s="206">
        <f t="shared" si="480"/>
        <v>0</v>
      </c>
      <c r="R390" s="220">
        <v>1</v>
      </c>
      <c r="S390" s="206">
        <f>S385</f>
        <v>0</v>
      </c>
      <c r="T390" s="216">
        <f>T385</f>
        <v>0</v>
      </c>
      <c r="U390" s="210">
        <f>SUM(U385:U389)</f>
        <v>0</v>
      </c>
      <c r="V390" s="211">
        <f>SUM(V385:V389)</f>
        <v>0</v>
      </c>
      <c r="W390" s="152">
        <f>IFERROR(((V390/U390)*1),0)</f>
        <v>0</v>
      </c>
      <c r="X390" s="303">
        <f>IFERROR(((1-(1-T390)*W390)*1),0)</f>
        <v>1</v>
      </c>
    </row>
    <row r="391" spans="1:24" ht="15.75" hidden="1" thickBot="1" x14ac:dyDescent="0.3">
      <c r="A391" s="443">
        <f>A385+1</f>
        <v>65</v>
      </c>
      <c r="B391" s="444"/>
      <c r="C391" s="445"/>
      <c r="D391" s="445"/>
      <c r="E391" s="147" t="s">
        <v>283</v>
      </c>
      <c r="F391" s="237">
        <v>0</v>
      </c>
      <c r="G391" s="237">
        <v>0</v>
      </c>
      <c r="H391" s="148">
        <f>F391+G391</f>
        <v>0</v>
      </c>
      <c r="I391" s="219" t="e">
        <f>H391/$H$396</f>
        <v>#DIV/0!</v>
      </c>
      <c r="J391" s="279">
        <v>0</v>
      </c>
      <c r="K391" s="279">
        <v>0</v>
      </c>
      <c r="L391" s="278">
        <f>J391+K391</f>
        <v>0</v>
      </c>
      <c r="M391" s="219" t="e">
        <f>L391/$L$396</f>
        <v>#DIV/0!</v>
      </c>
      <c r="N391" s="446">
        <v>0</v>
      </c>
      <c r="O391" s="279">
        <v>0</v>
      </c>
      <c r="P391" s="279">
        <v>0</v>
      </c>
      <c r="Q391" s="278">
        <f>O391+P391</f>
        <v>0</v>
      </c>
      <c r="R391" s="219" t="e">
        <f>Q391/$Q$396</f>
        <v>#DIV/0!</v>
      </c>
      <c r="S391" s="440">
        <f>N396-Q396</f>
        <v>0</v>
      </c>
      <c r="T391" s="421">
        <f>IFERROR((S391/N396),0)</f>
        <v>0</v>
      </c>
      <c r="U391" s="279">
        <v>0</v>
      </c>
      <c r="V391" s="279">
        <v>0</v>
      </c>
      <c r="W391" s="149">
        <f>IFERROR(((V391/U391)*1),0)</f>
        <v>0</v>
      </c>
      <c r="X391" s="422"/>
    </row>
    <row r="392" spans="1:24" ht="15.75" hidden="1" thickBot="1" x14ac:dyDescent="0.3">
      <c r="A392" s="443"/>
      <c r="B392" s="444"/>
      <c r="C392" s="445"/>
      <c r="D392" s="445"/>
      <c r="E392" s="147" t="s">
        <v>284</v>
      </c>
      <c r="F392" s="237">
        <v>0</v>
      </c>
      <c r="G392" s="237">
        <v>0</v>
      </c>
      <c r="H392" s="148">
        <f t="shared" ref="H392:H395" si="481">F392+G392</f>
        <v>0</v>
      </c>
      <c r="I392" s="219" t="e">
        <f t="shared" ref="I392:I395" si="482">H392/$H$396</f>
        <v>#DIV/0!</v>
      </c>
      <c r="J392" s="279">
        <v>0</v>
      </c>
      <c r="K392" s="279">
        <v>0</v>
      </c>
      <c r="L392" s="278">
        <f t="shared" ref="L392:L395" si="483">J392+K392</f>
        <v>0</v>
      </c>
      <c r="M392" s="219" t="e">
        <f t="shared" ref="M392:M395" si="484">L392/$L$396</f>
        <v>#DIV/0!</v>
      </c>
      <c r="N392" s="446"/>
      <c r="O392" s="279">
        <v>0</v>
      </c>
      <c r="P392" s="279">
        <v>0</v>
      </c>
      <c r="Q392" s="278">
        <f t="shared" ref="Q392:Q395" si="485">O392+P392</f>
        <v>0</v>
      </c>
      <c r="R392" s="219" t="e">
        <f t="shared" ref="R392:R395" si="486">Q392/$Q$396</f>
        <v>#DIV/0!</v>
      </c>
      <c r="S392" s="440"/>
      <c r="T392" s="421"/>
      <c r="U392" s="279">
        <v>0</v>
      </c>
      <c r="V392" s="279">
        <v>0</v>
      </c>
      <c r="W392" s="149">
        <f t="shared" ref="W392:W393" si="487">IFERROR(((V392/U392)*1),0)</f>
        <v>0</v>
      </c>
      <c r="X392" s="424"/>
    </row>
    <row r="393" spans="1:24" ht="15.75" hidden="1" thickBot="1" x14ac:dyDescent="0.3">
      <c r="A393" s="443"/>
      <c r="B393" s="444"/>
      <c r="C393" s="445"/>
      <c r="D393" s="445"/>
      <c r="E393" s="147" t="s">
        <v>285</v>
      </c>
      <c r="F393" s="237">
        <v>0</v>
      </c>
      <c r="G393" s="237">
        <v>0</v>
      </c>
      <c r="H393" s="148">
        <f t="shared" si="481"/>
        <v>0</v>
      </c>
      <c r="I393" s="219" t="e">
        <f t="shared" si="482"/>
        <v>#DIV/0!</v>
      </c>
      <c r="J393" s="279">
        <v>0</v>
      </c>
      <c r="K393" s="279">
        <v>0</v>
      </c>
      <c r="L393" s="278">
        <f t="shared" si="483"/>
        <v>0</v>
      </c>
      <c r="M393" s="219" t="e">
        <f t="shared" si="484"/>
        <v>#DIV/0!</v>
      </c>
      <c r="N393" s="446"/>
      <c r="O393" s="279">
        <v>0</v>
      </c>
      <c r="P393" s="279">
        <v>0</v>
      </c>
      <c r="Q393" s="278">
        <f t="shared" si="485"/>
        <v>0</v>
      </c>
      <c r="R393" s="219" t="e">
        <f t="shared" si="486"/>
        <v>#DIV/0!</v>
      </c>
      <c r="S393" s="440"/>
      <c r="T393" s="421"/>
      <c r="U393" s="279">
        <v>0</v>
      </c>
      <c r="V393" s="279">
        <v>0</v>
      </c>
      <c r="W393" s="149">
        <f t="shared" si="487"/>
        <v>0</v>
      </c>
      <c r="X393" s="424"/>
    </row>
    <row r="394" spans="1:24" ht="15.75" hidden="1" thickBot="1" x14ac:dyDescent="0.3">
      <c r="A394" s="443"/>
      <c r="B394" s="444"/>
      <c r="C394" s="445"/>
      <c r="D394" s="445"/>
      <c r="E394" s="147" t="s">
        <v>286</v>
      </c>
      <c r="F394" s="237">
        <v>0</v>
      </c>
      <c r="G394" s="237">
        <v>0</v>
      </c>
      <c r="H394" s="148">
        <f t="shared" si="481"/>
        <v>0</v>
      </c>
      <c r="I394" s="219" t="e">
        <f t="shared" si="482"/>
        <v>#DIV/0!</v>
      </c>
      <c r="J394" s="279">
        <v>0</v>
      </c>
      <c r="K394" s="279">
        <v>0</v>
      </c>
      <c r="L394" s="278">
        <f t="shared" si="483"/>
        <v>0</v>
      </c>
      <c r="M394" s="219" t="e">
        <f t="shared" si="484"/>
        <v>#DIV/0!</v>
      </c>
      <c r="N394" s="446"/>
      <c r="O394" s="279">
        <v>0</v>
      </c>
      <c r="P394" s="279">
        <v>0</v>
      </c>
      <c r="Q394" s="278">
        <f t="shared" si="485"/>
        <v>0</v>
      </c>
      <c r="R394" s="219" t="e">
        <f t="shared" si="486"/>
        <v>#DIV/0!</v>
      </c>
      <c r="S394" s="440"/>
      <c r="T394" s="421"/>
      <c r="U394" s="279">
        <v>0</v>
      </c>
      <c r="V394" s="279">
        <v>0</v>
      </c>
      <c r="W394" s="149">
        <f>IFERROR(((V394/U394)*1),0)</f>
        <v>0</v>
      </c>
      <c r="X394" s="424"/>
    </row>
    <row r="395" spans="1:24" ht="15.75" hidden="1" thickBot="1" x14ac:dyDescent="0.3">
      <c r="A395" s="443"/>
      <c r="B395" s="444"/>
      <c r="C395" s="445"/>
      <c r="D395" s="445"/>
      <c r="E395" s="147" t="s">
        <v>287</v>
      </c>
      <c r="F395" s="237">
        <v>0</v>
      </c>
      <c r="G395" s="237">
        <v>0</v>
      </c>
      <c r="H395" s="148">
        <f t="shared" si="481"/>
        <v>0</v>
      </c>
      <c r="I395" s="219" t="e">
        <f t="shared" si="482"/>
        <v>#DIV/0!</v>
      </c>
      <c r="J395" s="279">
        <v>0</v>
      </c>
      <c r="K395" s="279">
        <v>0</v>
      </c>
      <c r="L395" s="278">
        <f t="shared" si="483"/>
        <v>0</v>
      </c>
      <c r="M395" s="219" t="e">
        <f t="shared" si="484"/>
        <v>#DIV/0!</v>
      </c>
      <c r="N395" s="446"/>
      <c r="O395" s="279">
        <v>0</v>
      </c>
      <c r="P395" s="279">
        <v>0</v>
      </c>
      <c r="Q395" s="278">
        <f t="shared" si="485"/>
        <v>0</v>
      </c>
      <c r="R395" s="219" t="e">
        <f t="shared" si="486"/>
        <v>#DIV/0!</v>
      </c>
      <c r="S395" s="440"/>
      <c r="T395" s="421"/>
      <c r="U395" s="279">
        <v>0</v>
      </c>
      <c r="V395" s="279">
        <v>0</v>
      </c>
      <c r="W395" s="149">
        <f>IFERROR(((V395/U395)*1),0)</f>
        <v>0</v>
      </c>
      <c r="X395" s="442"/>
    </row>
    <row r="396" spans="1:24" ht="15.75" hidden="1" thickBot="1" x14ac:dyDescent="0.3">
      <c r="A396" s="431" t="s">
        <v>288</v>
      </c>
      <c r="B396" s="432"/>
      <c r="C396" s="433"/>
      <c r="D396" s="275"/>
      <c r="E396" s="150"/>
      <c r="F396" s="239">
        <f>SUM(F391:F395)</f>
        <v>0</v>
      </c>
      <c r="G396" s="239">
        <f t="shared" ref="G396:H396" si="488">SUM(G391:G395)</f>
        <v>0</v>
      </c>
      <c r="H396" s="151">
        <f t="shared" si="488"/>
        <v>0</v>
      </c>
      <c r="I396" s="220">
        <v>1</v>
      </c>
      <c r="J396" s="206">
        <f t="shared" ref="J396:L396" si="489">SUM(J391:J395)</f>
        <v>0</v>
      </c>
      <c r="K396" s="206">
        <f t="shared" si="489"/>
        <v>0</v>
      </c>
      <c r="L396" s="206">
        <f t="shared" si="489"/>
        <v>0</v>
      </c>
      <c r="M396" s="220">
        <v>1</v>
      </c>
      <c r="N396" s="206">
        <f>N391</f>
        <v>0</v>
      </c>
      <c r="O396" s="206">
        <f t="shared" ref="O396:Q396" si="490">SUM(O391:O395)</f>
        <v>0</v>
      </c>
      <c r="P396" s="206">
        <f t="shared" si="490"/>
        <v>0</v>
      </c>
      <c r="Q396" s="206">
        <f t="shared" si="490"/>
        <v>0</v>
      </c>
      <c r="R396" s="220">
        <v>1</v>
      </c>
      <c r="S396" s="206">
        <f>S391</f>
        <v>0</v>
      </c>
      <c r="T396" s="216">
        <f>T391</f>
        <v>0</v>
      </c>
      <c r="U396" s="210">
        <f>SUM(U391:U395)</f>
        <v>0</v>
      </c>
      <c r="V396" s="211">
        <f>SUM(V391:V395)</f>
        <v>0</v>
      </c>
      <c r="W396" s="152">
        <f>IFERROR(((V396/U396)*1),0)</f>
        <v>0</v>
      </c>
      <c r="X396" s="303">
        <f>IFERROR(((1-(1-T396)*W396)*1),0)</f>
        <v>1</v>
      </c>
    </row>
    <row r="397" spans="1:24" ht="15.75" hidden="1" thickBot="1" x14ac:dyDescent="0.3">
      <c r="A397" s="443">
        <f>A391+1</f>
        <v>66</v>
      </c>
      <c r="B397" s="444"/>
      <c r="C397" s="445"/>
      <c r="D397" s="445"/>
      <c r="E397" s="147" t="s">
        <v>283</v>
      </c>
      <c r="F397" s="237">
        <v>0</v>
      </c>
      <c r="G397" s="237">
        <v>0</v>
      </c>
      <c r="H397" s="148">
        <f>F397+G397</f>
        <v>0</v>
      </c>
      <c r="I397" s="219" t="e">
        <f>H397/$H$402</f>
        <v>#DIV/0!</v>
      </c>
      <c r="J397" s="279">
        <v>0</v>
      </c>
      <c r="K397" s="279">
        <v>0</v>
      </c>
      <c r="L397" s="278">
        <f>J397+K397</f>
        <v>0</v>
      </c>
      <c r="M397" s="219" t="e">
        <f>L397/$L$402</f>
        <v>#DIV/0!</v>
      </c>
      <c r="N397" s="446">
        <v>0</v>
      </c>
      <c r="O397" s="279">
        <v>0</v>
      </c>
      <c r="P397" s="279">
        <v>0</v>
      </c>
      <c r="Q397" s="278">
        <f>O397+P397</f>
        <v>0</v>
      </c>
      <c r="R397" s="219" t="e">
        <f>Q397/$Q$402</f>
        <v>#DIV/0!</v>
      </c>
      <c r="S397" s="440">
        <f>N402-Q402</f>
        <v>0</v>
      </c>
      <c r="T397" s="421">
        <f>IFERROR((S397/N402),0)</f>
        <v>0</v>
      </c>
      <c r="U397" s="279">
        <v>0</v>
      </c>
      <c r="V397" s="279">
        <v>0</v>
      </c>
      <c r="W397" s="149">
        <f>IFERROR(((V397/U397)*1),0)</f>
        <v>0</v>
      </c>
      <c r="X397" s="422"/>
    </row>
    <row r="398" spans="1:24" ht="15.75" hidden="1" thickBot="1" x14ac:dyDescent="0.3">
      <c r="A398" s="443"/>
      <c r="B398" s="444"/>
      <c r="C398" s="445"/>
      <c r="D398" s="445"/>
      <c r="E398" s="147" t="s">
        <v>284</v>
      </c>
      <c r="F398" s="237">
        <v>0</v>
      </c>
      <c r="G398" s="237">
        <v>0</v>
      </c>
      <c r="H398" s="148">
        <f t="shared" ref="H398:H401" si="491">F398+G398</f>
        <v>0</v>
      </c>
      <c r="I398" s="219" t="e">
        <f t="shared" ref="I398:I401" si="492">H398/$H$402</f>
        <v>#DIV/0!</v>
      </c>
      <c r="J398" s="279">
        <v>0</v>
      </c>
      <c r="K398" s="279">
        <v>0</v>
      </c>
      <c r="L398" s="278">
        <f t="shared" ref="L398:L401" si="493">J398+K398</f>
        <v>0</v>
      </c>
      <c r="M398" s="219" t="e">
        <f t="shared" ref="M398:M401" si="494">L398/$L$402</f>
        <v>#DIV/0!</v>
      </c>
      <c r="N398" s="446"/>
      <c r="O398" s="279">
        <v>0</v>
      </c>
      <c r="P398" s="279">
        <v>0</v>
      </c>
      <c r="Q398" s="278">
        <f t="shared" ref="Q398:Q401" si="495">O398+P398</f>
        <v>0</v>
      </c>
      <c r="R398" s="219" t="e">
        <f t="shared" ref="R398:R401" si="496">Q398/$Q$402</f>
        <v>#DIV/0!</v>
      </c>
      <c r="S398" s="440"/>
      <c r="T398" s="421"/>
      <c r="U398" s="279">
        <v>0</v>
      </c>
      <c r="V398" s="279">
        <v>0</v>
      </c>
      <c r="W398" s="149">
        <f t="shared" ref="W398:W399" si="497">IFERROR(((V398/U398)*1),0)</f>
        <v>0</v>
      </c>
      <c r="X398" s="424"/>
    </row>
    <row r="399" spans="1:24" ht="15.75" hidden="1" thickBot="1" x14ac:dyDescent="0.3">
      <c r="A399" s="443"/>
      <c r="B399" s="444"/>
      <c r="C399" s="445"/>
      <c r="D399" s="445"/>
      <c r="E399" s="147" t="s">
        <v>285</v>
      </c>
      <c r="F399" s="237">
        <v>0</v>
      </c>
      <c r="G399" s="237">
        <v>0</v>
      </c>
      <c r="H399" s="148">
        <f t="shared" si="491"/>
        <v>0</v>
      </c>
      <c r="I399" s="219" t="e">
        <f t="shared" si="492"/>
        <v>#DIV/0!</v>
      </c>
      <c r="J399" s="279">
        <v>0</v>
      </c>
      <c r="K399" s="279">
        <v>0</v>
      </c>
      <c r="L399" s="278">
        <f t="shared" si="493"/>
        <v>0</v>
      </c>
      <c r="M399" s="219" t="e">
        <f t="shared" si="494"/>
        <v>#DIV/0!</v>
      </c>
      <c r="N399" s="446"/>
      <c r="O399" s="279">
        <v>0</v>
      </c>
      <c r="P399" s="279">
        <v>0</v>
      </c>
      <c r="Q399" s="278">
        <f t="shared" si="495"/>
        <v>0</v>
      </c>
      <c r="R399" s="219" t="e">
        <f t="shared" si="496"/>
        <v>#DIV/0!</v>
      </c>
      <c r="S399" s="440"/>
      <c r="T399" s="421"/>
      <c r="U399" s="279">
        <v>0</v>
      </c>
      <c r="V399" s="279">
        <v>0</v>
      </c>
      <c r="W399" s="149">
        <f t="shared" si="497"/>
        <v>0</v>
      </c>
      <c r="X399" s="424"/>
    </row>
    <row r="400" spans="1:24" ht="15.75" hidden="1" thickBot="1" x14ac:dyDescent="0.3">
      <c r="A400" s="443"/>
      <c r="B400" s="444"/>
      <c r="C400" s="445"/>
      <c r="D400" s="445"/>
      <c r="E400" s="147" t="s">
        <v>286</v>
      </c>
      <c r="F400" s="237">
        <v>0</v>
      </c>
      <c r="G400" s="237">
        <v>0</v>
      </c>
      <c r="H400" s="148">
        <f t="shared" si="491"/>
        <v>0</v>
      </c>
      <c r="I400" s="219" t="e">
        <f t="shared" si="492"/>
        <v>#DIV/0!</v>
      </c>
      <c r="J400" s="279">
        <v>0</v>
      </c>
      <c r="K400" s="279">
        <v>0</v>
      </c>
      <c r="L400" s="278">
        <f t="shared" si="493"/>
        <v>0</v>
      </c>
      <c r="M400" s="219" t="e">
        <f t="shared" si="494"/>
        <v>#DIV/0!</v>
      </c>
      <c r="N400" s="446"/>
      <c r="O400" s="279">
        <v>0</v>
      </c>
      <c r="P400" s="279">
        <v>0</v>
      </c>
      <c r="Q400" s="278">
        <f t="shared" si="495"/>
        <v>0</v>
      </c>
      <c r="R400" s="219" t="e">
        <f t="shared" si="496"/>
        <v>#DIV/0!</v>
      </c>
      <c r="S400" s="440"/>
      <c r="T400" s="421"/>
      <c r="U400" s="279">
        <v>0</v>
      </c>
      <c r="V400" s="279">
        <v>0</v>
      </c>
      <c r="W400" s="149">
        <f>IFERROR(((V400/U400)*1),0)</f>
        <v>0</v>
      </c>
      <c r="X400" s="424"/>
    </row>
    <row r="401" spans="1:24" ht="15.75" hidden="1" thickBot="1" x14ac:dyDescent="0.3">
      <c r="A401" s="443"/>
      <c r="B401" s="444"/>
      <c r="C401" s="445"/>
      <c r="D401" s="445"/>
      <c r="E401" s="147" t="s">
        <v>287</v>
      </c>
      <c r="F401" s="237">
        <v>0</v>
      </c>
      <c r="G401" s="237">
        <v>0</v>
      </c>
      <c r="H401" s="148">
        <f t="shared" si="491"/>
        <v>0</v>
      </c>
      <c r="I401" s="219" t="e">
        <f t="shared" si="492"/>
        <v>#DIV/0!</v>
      </c>
      <c r="J401" s="279">
        <v>0</v>
      </c>
      <c r="K401" s="279">
        <v>0</v>
      </c>
      <c r="L401" s="278">
        <f t="shared" si="493"/>
        <v>0</v>
      </c>
      <c r="M401" s="219" t="e">
        <f t="shared" si="494"/>
        <v>#DIV/0!</v>
      </c>
      <c r="N401" s="446"/>
      <c r="O401" s="279">
        <v>0</v>
      </c>
      <c r="P401" s="279">
        <v>0</v>
      </c>
      <c r="Q401" s="278">
        <f t="shared" si="495"/>
        <v>0</v>
      </c>
      <c r="R401" s="219" t="e">
        <f t="shared" si="496"/>
        <v>#DIV/0!</v>
      </c>
      <c r="S401" s="440"/>
      <c r="T401" s="421"/>
      <c r="U401" s="279">
        <v>0</v>
      </c>
      <c r="V401" s="279">
        <v>0</v>
      </c>
      <c r="W401" s="149">
        <f>IFERROR(((V401/U401)*1),0)</f>
        <v>0</v>
      </c>
      <c r="X401" s="442"/>
    </row>
    <row r="402" spans="1:24" ht="15.75" hidden="1" thickBot="1" x14ac:dyDescent="0.3">
      <c r="A402" s="431" t="s">
        <v>288</v>
      </c>
      <c r="B402" s="432"/>
      <c r="C402" s="433"/>
      <c r="D402" s="275"/>
      <c r="E402" s="150"/>
      <c r="F402" s="239">
        <f>SUM(F397:F401)</f>
        <v>0</v>
      </c>
      <c r="G402" s="239">
        <f t="shared" ref="G402:H402" si="498">SUM(G397:G401)</f>
        <v>0</v>
      </c>
      <c r="H402" s="151">
        <f t="shared" si="498"/>
        <v>0</v>
      </c>
      <c r="I402" s="220">
        <v>1</v>
      </c>
      <c r="J402" s="206">
        <f t="shared" ref="J402:L402" si="499">SUM(J397:J401)</f>
        <v>0</v>
      </c>
      <c r="K402" s="206">
        <f t="shared" si="499"/>
        <v>0</v>
      </c>
      <c r="L402" s="206">
        <f t="shared" si="499"/>
        <v>0</v>
      </c>
      <c r="M402" s="220">
        <v>1</v>
      </c>
      <c r="N402" s="206">
        <f>N397</f>
        <v>0</v>
      </c>
      <c r="O402" s="206">
        <f t="shared" ref="O402:Q402" si="500">SUM(O397:O401)</f>
        <v>0</v>
      </c>
      <c r="P402" s="206">
        <f t="shared" si="500"/>
        <v>0</v>
      </c>
      <c r="Q402" s="206">
        <f t="shared" si="500"/>
        <v>0</v>
      </c>
      <c r="R402" s="220">
        <v>1</v>
      </c>
      <c r="S402" s="206">
        <f>S397</f>
        <v>0</v>
      </c>
      <c r="T402" s="216">
        <f>T397</f>
        <v>0</v>
      </c>
      <c r="U402" s="210">
        <f>SUM(U397:U401)</f>
        <v>0</v>
      </c>
      <c r="V402" s="211">
        <f>SUM(V397:V401)</f>
        <v>0</v>
      </c>
      <c r="W402" s="152">
        <f>IFERROR(((V402/U402)*1),0)</f>
        <v>0</v>
      </c>
      <c r="X402" s="303">
        <f>IFERROR(((1-(1-T402)*W402)*1),0)</f>
        <v>1</v>
      </c>
    </row>
    <row r="403" spans="1:24" ht="15.75" hidden="1" thickBot="1" x14ac:dyDescent="0.3">
      <c r="A403" s="443">
        <f>A397+1</f>
        <v>67</v>
      </c>
      <c r="B403" s="444"/>
      <c r="C403" s="445"/>
      <c r="D403" s="445"/>
      <c r="E403" s="147" t="s">
        <v>283</v>
      </c>
      <c r="F403" s="237">
        <v>0</v>
      </c>
      <c r="G403" s="237">
        <v>0</v>
      </c>
      <c r="H403" s="148">
        <f>F403+G403</f>
        <v>0</v>
      </c>
      <c r="I403" s="219" t="e">
        <f>H403/$H$408</f>
        <v>#DIV/0!</v>
      </c>
      <c r="J403" s="279">
        <v>0</v>
      </c>
      <c r="K403" s="279">
        <v>0</v>
      </c>
      <c r="L403" s="278">
        <f>J403+K403</f>
        <v>0</v>
      </c>
      <c r="M403" s="219" t="e">
        <f>L403/$L$408</f>
        <v>#DIV/0!</v>
      </c>
      <c r="N403" s="446">
        <v>0</v>
      </c>
      <c r="O403" s="279">
        <v>0</v>
      </c>
      <c r="P403" s="279">
        <v>0</v>
      </c>
      <c r="Q403" s="278">
        <f>O403+P403</f>
        <v>0</v>
      </c>
      <c r="R403" s="219" t="e">
        <f>Q403/$Q$408</f>
        <v>#DIV/0!</v>
      </c>
      <c r="S403" s="440">
        <f>N408-Q408</f>
        <v>0</v>
      </c>
      <c r="T403" s="421">
        <f>IFERROR((S403/N408),0)</f>
        <v>0</v>
      </c>
      <c r="U403" s="279">
        <v>0</v>
      </c>
      <c r="V403" s="279">
        <v>0</v>
      </c>
      <c r="W403" s="149">
        <f>IFERROR(((V403/U403)*1),0)</f>
        <v>0</v>
      </c>
      <c r="X403" s="422"/>
    </row>
    <row r="404" spans="1:24" ht="15.75" hidden="1" thickBot="1" x14ac:dyDescent="0.3">
      <c r="A404" s="443"/>
      <c r="B404" s="444"/>
      <c r="C404" s="445"/>
      <c r="D404" s="445"/>
      <c r="E404" s="147" t="s">
        <v>284</v>
      </c>
      <c r="F404" s="237">
        <v>0</v>
      </c>
      <c r="G404" s="237">
        <v>0</v>
      </c>
      <c r="H404" s="148">
        <f t="shared" ref="H404:H407" si="501">F404+G404</f>
        <v>0</v>
      </c>
      <c r="I404" s="219" t="e">
        <f t="shared" ref="I404:I407" si="502">H404/$H$408</f>
        <v>#DIV/0!</v>
      </c>
      <c r="J404" s="279">
        <v>0</v>
      </c>
      <c r="K404" s="279">
        <v>0</v>
      </c>
      <c r="L404" s="278">
        <f t="shared" ref="L404:L407" si="503">J404+K404</f>
        <v>0</v>
      </c>
      <c r="M404" s="219" t="e">
        <f t="shared" ref="M404:M407" si="504">L404/$L$408</f>
        <v>#DIV/0!</v>
      </c>
      <c r="N404" s="446"/>
      <c r="O404" s="279">
        <v>0</v>
      </c>
      <c r="P404" s="279">
        <v>0</v>
      </c>
      <c r="Q404" s="278">
        <f t="shared" ref="Q404:Q407" si="505">O404+P404</f>
        <v>0</v>
      </c>
      <c r="R404" s="219" t="e">
        <f t="shared" ref="R404:R407" si="506">Q404/$Q$408</f>
        <v>#DIV/0!</v>
      </c>
      <c r="S404" s="440"/>
      <c r="T404" s="421"/>
      <c r="U404" s="279">
        <v>0</v>
      </c>
      <c r="V404" s="279">
        <v>0</v>
      </c>
      <c r="W404" s="149">
        <f t="shared" ref="W404:W405" si="507">IFERROR(((V404/U404)*1),0)</f>
        <v>0</v>
      </c>
      <c r="X404" s="424"/>
    </row>
    <row r="405" spans="1:24" ht="15.75" hidden="1" thickBot="1" x14ac:dyDescent="0.3">
      <c r="A405" s="443"/>
      <c r="B405" s="444"/>
      <c r="C405" s="445"/>
      <c r="D405" s="445"/>
      <c r="E405" s="147" t="s">
        <v>285</v>
      </c>
      <c r="F405" s="237">
        <v>0</v>
      </c>
      <c r="G405" s="237">
        <v>0</v>
      </c>
      <c r="H405" s="148">
        <f t="shared" si="501"/>
        <v>0</v>
      </c>
      <c r="I405" s="219" t="e">
        <f t="shared" si="502"/>
        <v>#DIV/0!</v>
      </c>
      <c r="J405" s="279">
        <v>0</v>
      </c>
      <c r="K405" s="279">
        <v>0</v>
      </c>
      <c r="L405" s="278">
        <f t="shared" si="503"/>
        <v>0</v>
      </c>
      <c r="M405" s="219" t="e">
        <f t="shared" si="504"/>
        <v>#DIV/0!</v>
      </c>
      <c r="N405" s="446"/>
      <c r="O405" s="279">
        <v>0</v>
      </c>
      <c r="P405" s="279">
        <v>0</v>
      </c>
      <c r="Q405" s="278">
        <f t="shared" si="505"/>
        <v>0</v>
      </c>
      <c r="R405" s="219" t="e">
        <f t="shared" si="506"/>
        <v>#DIV/0!</v>
      </c>
      <c r="S405" s="440"/>
      <c r="T405" s="421"/>
      <c r="U405" s="279">
        <v>0</v>
      </c>
      <c r="V405" s="279">
        <v>0</v>
      </c>
      <c r="W405" s="149">
        <f t="shared" si="507"/>
        <v>0</v>
      </c>
      <c r="X405" s="424"/>
    </row>
    <row r="406" spans="1:24" ht="15.75" hidden="1" thickBot="1" x14ac:dyDescent="0.3">
      <c r="A406" s="443"/>
      <c r="B406" s="444"/>
      <c r="C406" s="445"/>
      <c r="D406" s="445"/>
      <c r="E406" s="147" t="s">
        <v>286</v>
      </c>
      <c r="F406" s="237">
        <v>0</v>
      </c>
      <c r="G406" s="237">
        <v>0</v>
      </c>
      <c r="H406" s="148">
        <f t="shared" si="501"/>
        <v>0</v>
      </c>
      <c r="I406" s="219" t="e">
        <f t="shared" si="502"/>
        <v>#DIV/0!</v>
      </c>
      <c r="J406" s="279">
        <v>0</v>
      </c>
      <c r="K406" s="279">
        <v>0</v>
      </c>
      <c r="L406" s="278">
        <f t="shared" si="503"/>
        <v>0</v>
      </c>
      <c r="M406" s="219" t="e">
        <f t="shared" si="504"/>
        <v>#DIV/0!</v>
      </c>
      <c r="N406" s="446"/>
      <c r="O406" s="279">
        <v>0</v>
      </c>
      <c r="P406" s="279">
        <v>0</v>
      </c>
      <c r="Q406" s="278">
        <f t="shared" si="505"/>
        <v>0</v>
      </c>
      <c r="R406" s="219" t="e">
        <f t="shared" si="506"/>
        <v>#DIV/0!</v>
      </c>
      <c r="S406" s="440"/>
      <c r="T406" s="421"/>
      <c r="U406" s="279">
        <v>0</v>
      </c>
      <c r="V406" s="279">
        <v>0</v>
      </c>
      <c r="W406" s="149">
        <f>IFERROR(((V406/U406)*1),0)</f>
        <v>0</v>
      </c>
      <c r="X406" s="424"/>
    </row>
    <row r="407" spans="1:24" ht="15.75" hidden="1" thickBot="1" x14ac:dyDescent="0.3">
      <c r="A407" s="443"/>
      <c r="B407" s="444"/>
      <c r="C407" s="445"/>
      <c r="D407" s="445"/>
      <c r="E407" s="147" t="s">
        <v>287</v>
      </c>
      <c r="F407" s="237">
        <v>0</v>
      </c>
      <c r="G407" s="237">
        <v>0</v>
      </c>
      <c r="H407" s="148">
        <f t="shared" si="501"/>
        <v>0</v>
      </c>
      <c r="I407" s="219" t="e">
        <f t="shared" si="502"/>
        <v>#DIV/0!</v>
      </c>
      <c r="J407" s="279">
        <v>0</v>
      </c>
      <c r="K407" s="279">
        <v>0</v>
      </c>
      <c r="L407" s="278">
        <f t="shared" si="503"/>
        <v>0</v>
      </c>
      <c r="M407" s="219" t="e">
        <f t="shared" si="504"/>
        <v>#DIV/0!</v>
      </c>
      <c r="N407" s="446"/>
      <c r="O407" s="279">
        <v>0</v>
      </c>
      <c r="P407" s="279">
        <v>0</v>
      </c>
      <c r="Q407" s="278">
        <f t="shared" si="505"/>
        <v>0</v>
      </c>
      <c r="R407" s="219" t="e">
        <f t="shared" si="506"/>
        <v>#DIV/0!</v>
      </c>
      <c r="S407" s="440"/>
      <c r="T407" s="421"/>
      <c r="U407" s="279">
        <v>0</v>
      </c>
      <c r="V407" s="279">
        <v>0</v>
      </c>
      <c r="W407" s="149">
        <f>IFERROR(((V407/U407)*1),0)</f>
        <v>0</v>
      </c>
      <c r="X407" s="442"/>
    </row>
    <row r="408" spans="1:24" ht="15.75" hidden="1" thickBot="1" x14ac:dyDescent="0.3">
      <c r="A408" s="431" t="s">
        <v>288</v>
      </c>
      <c r="B408" s="432"/>
      <c r="C408" s="433"/>
      <c r="D408" s="275"/>
      <c r="E408" s="150"/>
      <c r="F408" s="239">
        <f>SUM(F403:F407)</f>
        <v>0</v>
      </c>
      <c r="G408" s="239">
        <f t="shared" ref="G408:H408" si="508">SUM(G403:G407)</f>
        <v>0</v>
      </c>
      <c r="H408" s="151">
        <f t="shared" si="508"/>
        <v>0</v>
      </c>
      <c r="I408" s="220">
        <v>1</v>
      </c>
      <c r="J408" s="206">
        <f t="shared" ref="J408:L408" si="509">SUM(J403:J407)</f>
        <v>0</v>
      </c>
      <c r="K408" s="206">
        <f t="shared" si="509"/>
        <v>0</v>
      </c>
      <c r="L408" s="206">
        <f t="shared" si="509"/>
        <v>0</v>
      </c>
      <c r="M408" s="220">
        <v>1</v>
      </c>
      <c r="N408" s="206">
        <f>N403</f>
        <v>0</v>
      </c>
      <c r="O408" s="206">
        <f t="shared" ref="O408:Q408" si="510">SUM(O403:O407)</f>
        <v>0</v>
      </c>
      <c r="P408" s="206">
        <f t="shared" si="510"/>
        <v>0</v>
      </c>
      <c r="Q408" s="206">
        <f t="shared" si="510"/>
        <v>0</v>
      </c>
      <c r="R408" s="220">
        <v>1</v>
      </c>
      <c r="S408" s="206">
        <f>S403</f>
        <v>0</v>
      </c>
      <c r="T408" s="216">
        <f>T403</f>
        <v>0</v>
      </c>
      <c r="U408" s="210">
        <f>SUM(U403:U407)</f>
        <v>0</v>
      </c>
      <c r="V408" s="211">
        <f>SUM(V403:V407)</f>
        <v>0</v>
      </c>
      <c r="W408" s="152">
        <f>IFERROR(((V408/U408)*1),0)</f>
        <v>0</v>
      </c>
      <c r="X408" s="303">
        <f>IFERROR(((1-(1-T408)*W408)*1),0)</f>
        <v>1</v>
      </c>
    </row>
    <row r="409" spans="1:24" ht="15.75" hidden="1" thickBot="1" x14ac:dyDescent="0.3">
      <c r="A409" s="443">
        <f>A403+1</f>
        <v>68</v>
      </c>
      <c r="B409" s="444"/>
      <c r="C409" s="445"/>
      <c r="D409" s="445"/>
      <c r="E409" s="147" t="s">
        <v>283</v>
      </c>
      <c r="F409" s="237">
        <v>0</v>
      </c>
      <c r="G409" s="237">
        <v>0</v>
      </c>
      <c r="H409" s="148">
        <f>F409+G409</f>
        <v>0</v>
      </c>
      <c r="I409" s="219" t="e">
        <f>H409/$H$414</f>
        <v>#DIV/0!</v>
      </c>
      <c r="J409" s="279">
        <v>0</v>
      </c>
      <c r="K409" s="279">
        <v>0</v>
      </c>
      <c r="L409" s="278">
        <f>J409+K409</f>
        <v>0</v>
      </c>
      <c r="M409" s="219" t="e">
        <f>L409/$L$414</f>
        <v>#DIV/0!</v>
      </c>
      <c r="N409" s="446">
        <v>0</v>
      </c>
      <c r="O409" s="279">
        <v>0</v>
      </c>
      <c r="P409" s="279">
        <v>0</v>
      </c>
      <c r="Q409" s="278">
        <f>O409+P409</f>
        <v>0</v>
      </c>
      <c r="R409" s="219" t="e">
        <f>Q409/$Q$414</f>
        <v>#DIV/0!</v>
      </c>
      <c r="S409" s="440">
        <f>N414-Q414</f>
        <v>0</v>
      </c>
      <c r="T409" s="421">
        <f>IFERROR((S409/N414),0)</f>
        <v>0</v>
      </c>
      <c r="U409" s="279">
        <v>0</v>
      </c>
      <c r="V409" s="279">
        <v>0</v>
      </c>
      <c r="W409" s="149">
        <f>IFERROR(((V409/U409)*1),0)</f>
        <v>0</v>
      </c>
      <c r="X409" s="422"/>
    </row>
    <row r="410" spans="1:24" ht="15.75" hidden="1" thickBot="1" x14ac:dyDescent="0.3">
      <c r="A410" s="443"/>
      <c r="B410" s="444"/>
      <c r="C410" s="445"/>
      <c r="D410" s="445"/>
      <c r="E410" s="147" t="s">
        <v>284</v>
      </c>
      <c r="F410" s="237">
        <v>0</v>
      </c>
      <c r="G410" s="237">
        <v>0</v>
      </c>
      <c r="H410" s="148">
        <f t="shared" ref="H410:H413" si="511">F410+G410</f>
        <v>0</v>
      </c>
      <c r="I410" s="219" t="e">
        <f t="shared" ref="I410:I413" si="512">H410/$H$414</f>
        <v>#DIV/0!</v>
      </c>
      <c r="J410" s="279">
        <v>0</v>
      </c>
      <c r="K410" s="279">
        <v>0</v>
      </c>
      <c r="L410" s="278">
        <f t="shared" ref="L410:L413" si="513">J410+K410</f>
        <v>0</v>
      </c>
      <c r="M410" s="219" t="e">
        <f t="shared" ref="M410:M413" si="514">L410/$L$414</f>
        <v>#DIV/0!</v>
      </c>
      <c r="N410" s="446"/>
      <c r="O410" s="279">
        <v>0</v>
      </c>
      <c r="P410" s="279">
        <v>0</v>
      </c>
      <c r="Q410" s="278">
        <f t="shared" ref="Q410:Q413" si="515">O410+P410</f>
        <v>0</v>
      </c>
      <c r="R410" s="219" t="e">
        <f t="shared" ref="R410:R413" si="516">Q410/$Q$414</f>
        <v>#DIV/0!</v>
      </c>
      <c r="S410" s="440"/>
      <c r="T410" s="421"/>
      <c r="U410" s="279">
        <v>0</v>
      </c>
      <c r="V410" s="279">
        <v>0</v>
      </c>
      <c r="W410" s="149">
        <f t="shared" ref="W410:W411" si="517">IFERROR(((V410/U410)*1),0)</f>
        <v>0</v>
      </c>
      <c r="X410" s="424"/>
    </row>
    <row r="411" spans="1:24" ht="15.75" hidden="1" thickBot="1" x14ac:dyDescent="0.3">
      <c r="A411" s="443"/>
      <c r="B411" s="444"/>
      <c r="C411" s="445"/>
      <c r="D411" s="445"/>
      <c r="E411" s="147" t="s">
        <v>285</v>
      </c>
      <c r="F411" s="237">
        <v>0</v>
      </c>
      <c r="G411" s="237">
        <v>0</v>
      </c>
      <c r="H411" s="148">
        <f t="shared" si="511"/>
        <v>0</v>
      </c>
      <c r="I411" s="219" t="e">
        <f t="shared" si="512"/>
        <v>#DIV/0!</v>
      </c>
      <c r="J411" s="279">
        <v>0</v>
      </c>
      <c r="K411" s="279">
        <v>0</v>
      </c>
      <c r="L411" s="278">
        <f t="shared" si="513"/>
        <v>0</v>
      </c>
      <c r="M411" s="219" t="e">
        <f t="shared" si="514"/>
        <v>#DIV/0!</v>
      </c>
      <c r="N411" s="446"/>
      <c r="O411" s="279">
        <v>0</v>
      </c>
      <c r="P411" s="279">
        <v>0</v>
      </c>
      <c r="Q411" s="278">
        <f t="shared" si="515"/>
        <v>0</v>
      </c>
      <c r="R411" s="219" t="e">
        <f t="shared" si="516"/>
        <v>#DIV/0!</v>
      </c>
      <c r="S411" s="440"/>
      <c r="T411" s="421"/>
      <c r="U411" s="279">
        <v>0</v>
      </c>
      <c r="V411" s="279">
        <v>0</v>
      </c>
      <c r="W411" s="149">
        <f t="shared" si="517"/>
        <v>0</v>
      </c>
      <c r="X411" s="424"/>
    </row>
    <row r="412" spans="1:24" ht="15.75" hidden="1" thickBot="1" x14ac:dyDescent="0.3">
      <c r="A412" s="443"/>
      <c r="B412" s="444"/>
      <c r="C412" s="445"/>
      <c r="D412" s="445"/>
      <c r="E412" s="147" t="s">
        <v>286</v>
      </c>
      <c r="F412" s="237">
        <v>0</v>
      </c>
      <c r="G412" s="237">
        <v>0</v>
      </c>
      <c r="H412" s="148">
        <f t="shared" si="511"/>
        <v>0</v>
      </c>
      <c r="I412" s="219" t="e">
        <f t="shared" si="512"/>
        <v>#DIV/0!</v>
      </c>
      <c r="J412" s="279">
        <v>0</v>
      </c>
      <c r="K412" s="279">
        <v>0</v>
      </c>
      <c r="L412" s="278">
        <f t="shared" si="513"/>
        <v>0</v>
      </c>
      <c r="M412" s="219" t="e">
        <f t="shared" si="514"/>
        <v>#DIV/0!</v>
      </c>
      <c r="N412" s="446"/>
      <c r="O412" s="279">
        <v>0</v>
      </c>
      <c r="P412" s="279">
        <v>0</v>
      </c>
      <c r="Q412" s="278">
        <f t="shared" si="515"/>
        <v>0</v>
      </c>
      <c r="R412" s="219" t="e">
        <f t="shared" si="516"/>
        <v>#DIV/0!</v>
      </c>
      <c r="S412" s="440"/>
      <c r="T412" s="421"/>
      <c r="U412" s="279">
        <v>0</v>
      </c>
      <c r="V412" s="279">
        <v>0</v>
      </c>
      <c r="W412" s="149">
        <f>IFERROR(((V412/U412)*1),0)</f>
        <v>0</v>
      </c>
      <c r="X412" s="424"/>
    </row>
    <row r="413" spans="1:24" ht="15.75" hidden="1" thickBot="1" x14ac:dyDescent="0.3">
      <c r="A413" s="443"/>
      <c r="B413" s="444"/>
      <c r="C413" s="445"/>
      <c r="D413" s="445"/>
      <c r="E413" s="147" t="s">
        <v>287</v>
      </c>
      <c r="F413" s="237">
        <v>0</v>
      </c>
      <c r="G413" s="237">
        <v>0</v>
      </c>
      <c r="H413" s="148">
        <f t="shared" si="511"/>
        <v>0</v>
      </c>
      <c r="I413" s="219" t="e">
        <f t="shared" si="512"/>
        <v>#DIV/0!</v>
      </c>
      <c r="J413" s="279">
        <v>0</v>
      </c>
      <c r="K413" s="279">
        <v>0</v>
      </c>
      <c r="L413" s="278">
        <f t="shared" si="513"/>
        <v>0</v>
      </c>
      <c r="M413" s="219" t="e">
        <f t="shared" si="514"/>
        <v>#DIV/0!</v>
      </c>
      <c r="N413" s="446"/>
      <c r="O413" s="279">
        <v>0</v>
      </c>
      <c r="P413" s="279">
        <v>0</v>
      </c>
      <c r="Q413" s="278">
        <f t="shared" si="515"/>
        <v>0</v>
      </c>
      <c r="R413" s="219" t="e">
        <f t="shared" si="516"/>
        <v>#DIV/0!</v>
      </c>
      <c r="S413" s="440"/>
      <c r="T413" s="421"/>
      <c r="U413" s="279">
        <v>0</v>
      </c>
      <c r="V413" s="279">
        <v>0</v>
      </c>
      <c r="W413" s="149">
        <f>IFERROR(((V413/U413)*1),0)</f>
        <v>0</v>
      </c>
      <c r="X413" s="442"/>
    </row>
    <row r="414" spans="1:24" ht="15.75" hidden="1" thickBot="1" x14ac:dyDescent="0.3">
      <c r="A414" s="431" t="s">
        <v>288</v>
      </c>
      <c r="B414" s="432"/>
      <c r="C414" s="433"/>
      <c r="D414" s="275"/>
      <c r="E414" s="150"/>
      <c r="F414" s="239">
        <f>SUM(F409:F413)</f>
        <v>0</v>
      </c>
      <c r="G414" s="239">
        <f t="shared" ref="G414:H414" si="518">SUM(G409:G413)</f>
        <v>0</v>
      </c>
      <c r="H414" s="151">
        <f t="shared" si="518"/>
        <v>0</v>
      </c>
      <c r="I414" s="220">
        <v>1</v>
      </c>
      <c r="J414" s="206">
        <f t="shared" ref="J414:L414" si="519">SUM(J409:J413)</f>
        <v>0</v>
      </c>
      <c r="K414" s="206">
        <f t="shared" si="519"/>
        <v>0</v>
      </c>
      <c r="L414" s="206">
        <f t="shared" si="519"/>
        <v>0</v>
      </c>
      <c r="M414" s="220">
        <v>1</v>
      </c>
      <c r="N414" s="206">
        <f>N409</f>
        <v>0</v>
      </c>
      <c r="O414" s="206">
        <f t="shared" ref="O414:Q414" si="520">SUM(O409:O413)</f>
        <v>0</v>
      </c>
      <c r="P414" s="206">
        <f t="shared" si="520"/>
        <v>0</v>
      </c>
      <c r="Q414" s="206">
        <f t="shared" si="520"/>
        <v>0</v>
      </c>
      <c r="R414" s="220">
        <v>1</v>
      </c>
      <c r="S414" s="206">
        <f>S409</f>
        <v>0</v>
      </c>
      <c r="T414" s="216">
        <f>T409</f>
        <v>0</v>
      </c>
      <c r="U414" s="210">
        <f>SUM(U409:U413)</f>
        <v>0</v>
      </c>
      <c r="V414" s="211">
        <f>SUM(V409:V413)</f>
        <v>0</v>
      </c>
      <c r="W414" s="152">
        <f>IFERROR(((V414/U414)*1),0)</f>
        <v>0</v>
      </c>
      <c r="X414" s="303">
        <f>IFERROR(((1-(1-T414)*W414)*1),0)</f>
        <v>1</v>
      </c>
    </row>
    <row r="415" spans="1:24" ht="15.75" hidden="1" thickBot="1" x14ac:dyDescent="0.3">
      <c r="A415" s="443">
        <f>A409+1</f>
        <v>69</v>
      </c>
      <c r="B415" s="444"/>
      <c r="C415" s="445"/>
      <c r="D415" s="445"/>
      <c r="E415" s="147" t="s">
        <v>283</v>
      </c>
      <c r="F415" s="237">
        <v>0</v>
      </c>
      <c r="G415" s="237">
        <v>0</v>
      </c>
      <c r="H415" s="148">
        <f>F415+G415</f>
        <v>0</v>
      </c>
      <c r="I415" s="219" t="e">
        <f>H415/$H$420</f>
        <v>#DIV/0!</v>
      </c>
      <c r="J415" s="279">
        <v>0</v>
      </c>
      <c r="K415" s="279">
        <v>0</v>
      </c>
      <c r="L415" s="278">
        <f>J415+K415</f>
        <v>0</v>
      </c>
      <c r="M415" s="219" t="e">
        <f>L415/$L$420</f>
        <v>#DIV/0!</v>
      </c>
      <c r="N415" s="446">
        <v>0</v>
      </c>
      <c r="O415" s="279">
        <v>0</v>
      </c>
      <c r="P415" s="279">
        <v>0</v>
      </c>
      <c r="Q415" s="278">
        <f>O415+P415</f>
        <v>0</v>
      </c>
      <c r="R415" s="219" t="e">
        <f>Q415/$Q$420</f>
        <v>#DIV/0!</v>
      </c>
      <c r="S415" s="440">
        <f>N420-Q420</f>
        <v>0</v>
      </c>
      <c r="T415" s="421">
        <f>IFERROR((S415/N420),0)</f>
        <v>0</v>
      </c>
      <c r="U415" s="279">
        <v>0</v>
      </c>
      <c r="V415" s="279">
        <v>0</v>
      </c>
      <c r="W415" s="149">
        <f>IFERROR(((V415/U415)*1),0)</f>
        <v>0</v>
      </c>
      <c r="X415" s="422"/>
    </row>
    <row r="416" spans="1:24" ht="15.75" hidden="1" thickBot="1" x14ac:dyDescent="0.3">
      <c r="A416" s="443"/>
      <c r="B416" s="444"/>
      <c r="C416" s="445"/>
      <c r="D416" s="445"/>
      <c r="E416" s="147" t="s">
        <v>284</v>
      </c>
      <c r="F416" s="237">
        <v>0</v>
      </c>
      <c r="G416" s="237">
        <v>0</v>
      </c>
      <c r="H416" s="148">
        <f t="shared" ref="H416:H419" si="521">F416+G416</f>
        <v>0</v>
      </c>
      <c r="I416" s="219" t="e">
        <f t="shared" ref="I416:I419" si="522">H416/$H$420</f>
        <v>#DIV/0!</v>
      </c>
      <c r="J416" s="279">
        <v>0</v>
      </c>
      <c r="K416" s="279">
        <v>0</v>
      </c>
      <c r="L416" s="278">
        <f t="shared" ref="L416:L419" si="523">J416+K416</f>
        <v>0</v>
      </c>
      <c r="M416" s="219" t="e">
        <f t="shared" ref="M416:M419" si="524">L416/$L$420</f>
        <v>#DIV/0!</v>
      </c>
      <c r="N416" s="446"/>
      <c r="O416" s="279">
        <v>0</v>
      </c>
      <c r="P416" s="279">
        <v>0</v>
      </c>
      <c r="Q416" s="278">
        <f t="shared" ref="Q416:Q419" si="525">O416+P416</f>
        <v>0</v>
      </c>
      <c r="R416" s="219" t="e">
        <f t="shared" ref="R416:R419" si="526">Q416/$Q$420</f>
        <v>#DIV/0!</v>
      </c>
      <c r="S416" s="440"/>
      <c r="T416" s="421"/>
      <c r="U416" s="279">
        <v>0</v>
      </c>
      <c r="V416" s="279">
        <v>0</v>
      </c>
      <c r="W416" s="149">
        <f t="shared" ref="W416:W417" si="527">IFERROR(((V416/U416)*1),0)</f>
        <v>0</v>
      </c>
      <c r="X416" s="424"/>
    </row>
    <row r="417" spans="1:24" ht="15.75" hidden="1" thickBot="1" x14ac:dyDescent="0.3">
      <c r="A417" s="443"/>
      <c r="B417" s="444"/>
      <c r="C417" s="445"/>
      <c r="D417" s="445"/>
      <c r="E417" s="147" t="s">
        <v>285</v>
      </c>
      <c r="F417" s="237">
        <v>0</v>
      </c>
      <c r="G417" s="237">
        <v>0</v>
      </c>
      <c r="H417" s="148">
        <f t="shared" si="521"/>
        <v>0</v>
      </c>
      <c r="I417" s="219" t="e">
        <f t="shared" si="522"/>
        <v>#DIV/0!</v>
      </c>
      <c r="J417" s="279">
        <v>0</v>
      </c>
      <c r="K417" s="279">
        <v>0</v>
      </c>
      <c r="L417" s="278">
        <f t="shared" si="523"/>
        <v>0</v>
      </c>
      <c r="M417" s="219" t="e">
        <f t="shared" si="524"/>
        <v>#DIV/0!</v>
      </c>
      <c r="N417" s="446"/>
      <c r="O417" s="279">
        <v>0</v>
      </c>
      <c r="P417" s="279">
        <v>0</v>
      </c>
      <c r="Q417" s="278">
        <f t="shared" si="525"/>
        <v>0</v>
      </c>
      <c r="R417" s="219" t="e">
        <f t="shared" si="526"/>
        <v>#DIV/0!</v>
      </c>
      <c r="S417" s="440"/>
      <c r="T417" s="421"/>
      <c r="U417" s="279">
        <v>0</v>
      </c>
      <c r="V417" s="279">
        <v>0</v>
      </c>
      <c r="W417" s="149">
        <f t="shared" si="527"/>
        <v>0</v>
      </c>
      <c r="X417" s="424"/>
    </row>
    <row r="418" spans="1:24" ht="15.75" hidden="1" thickBot="1" x14ac:dyDescent="0.3">
      <c r="A418" s="443"/>
      <c r="B418" s="444"/>
      <c r="C418" s="445"/>
      <c r="D418" s="445"/>
      <c r="E418" s="147" t="s">
        <v>286</v>
      </c>
      <c r="F418" s="237">
        <v>0</v>
      </c>
      <c r="G418" s="237">
        <v>0</v>
      </c>
      <c r="H418" s="148">
        <f t="shared" si="521"/>
        <v>0</v>
      </c>
      <c r="I418" s="219" t="e">
        <f t="shared" si="522"/>
        <v>#DIV/0!</v>
      </c>
      <c r="J418" s="279">
        <v>0</v>
      </c>
      <c r="K418" s="279">
        <v>0</v>
      </c>
      <c r="L418" s="278">
        <f t="shared" si="523"/>
        <v>0</v>
      </c>
      <c r="M418" s="219" t="e">
        <f t="shared" si="524"/>
        <v>#DIV/0!</v>
      </c>
      <c r="N418" s="446"/>
      <c r="O418" s="279">
        <v>0</v>
      </c>
      <c r="P418" s="279">
        <v>0</v>
      </c>
      <c r="Q418" s="278">
        <f t="shared" si="525"/>
        <v>0</v>
      </c>
      <c r="R418" s="219" t="e">
        <f t="shared" si="526"/>
        <v>#DIV/0!</v>
      </c>
      <c r="S418" s="440"/>
      <c r="T418" s="421"/>
      <c r="U418" s="279">
        <v>0</v>
      </c>
      <c r="V418" s="279">
        <v>0</v>
      </c>
      <c r="W418" s="149">
        <f>IFERROR(((V418/U418)*1),0)</f>
        <v>0</v>
      </c>
      <c r="X418" s="424"/>
    </row>
    <row r="419" spans="1:24" ht="15.75" hidden="1" thickBot="1" x14ac:dyDescent="0.3">
      <c r="A419" s="443"/>
      <c r="B419" s="444"/>
      <c r="C419" s="445"/>
      <c r="D419" s="445"/>
      <c r="E419" s="147" t="s">
        <v>287</v>
      </c>
      <c r="F419" s="237">
        <v>0</v>
      </c>
      <c r="G419" s="237">
        <v>0</v>
      </c>
      <c r="H419" s="148">
        <f t="shared" si="521"/>
        <v>0</v>
      </c>
      <c r="I419" s="219" t="e">
        <f t="shared" si="522"/>
        <v>#DIV/0!</v>
      </c>
      <c r="J419" s="279">
        <v>0</v>
      </c>
      <c r="K419" s="279">
        <v>0</v>
      </c>
      <c r="L419" s="278">
        <f t="shared" si="523"/>
        <v>0</v>
      </c>
      <c r="M419" s="219" t="e">
        <f t="shared" si="524"/>
        <v>#DIV/0!</v>
      </c>
      <c r="N419" s="446"/>
      <c r="O419" s="279">
        <v>0</v>
      </c>
      <c r="P419" s="279">
        <v>0</v>
      </c>
      <c r="Q419" s="278">
        <f t="shared" si="525"/>
        <v>0</v>
      </c>
      <c r="R419" s="219" t="e">
        <f t="shared" si="526"/>
        <v>#DIV/0!</v>
      </c>
      <c r="S419" s="440"/>
      <c r="T419" s="421"/>
      <c r="U419" s="279">
        <v>0</v>
      </c>
      <c r="V419" s="279">
        <v>0</v>
      </c>
      <c r="W419" s="149">
        <f>IFERROR(((V419/U419)*1),0)</f>
        <v>0</v>
      </c>
      <c r="X419" s="442"/>
    </row>
    <row r="420" spans="1:24" ht="15.75" hidden="1" thickBot="1" x14ac:dyDescent="0.3">
      <c r="A420" s="431" t="s">
        <v>288</v>
      </c>
      <c r="B420" s="432"/>
      <c r="C420" s="433"/>
      <c r="D420" s="275"/>
      <c r="E420" s="150"/>
      <c r="F420" s="239">
        <f>SUM(F415:F419)</f>
        <v>0</v>
      </c>
      <c r="G420" s="239">
        <f t="shared" ref="G420:H420" si="528">SUM(G415:G419)</f>
        <v>0</v>
      </c>
      <c r="H420" s="151">
        <f t="shared" si="528"/>
        <v>0</v>
      </c>
      <c r="I420" s="220">
        <v>1</v>
      </c>
      <c r="J420" s="206">
        <f t="shared" ref="J420:L420" si="529">SUM(J415:J419)</f>
        <v>0</v>
      </c>
      <c r="K420" s="206">
        <f t="shared" si="529"/>
        <v>0</v>
      </c>
      <c r="L420" s="206">
        <f t="shared" si="529"/>
        <v>0</v>
      </c>
      <c r="M420" s="220">
        <v>1</v>
      </c>
      <c r="N420" s="206">
        <f>N415</f>
        <v>0</v>
      </c>
      <c r="O420" s="206">
        <f t="shared" ref="O420:Q420" si="530">SUM(O415:O419)</f>
        <v>0</v>
      </c>
      <c r="P420" s="206">
        <f t="shared" si="530"/>
        <v>0</v>
      </c>
      <c r="Q420" s="206">
        <f t="shared" si="530"/>
        <v>0</v>
      </c>
      <c r="R420" s="220">
        <v>1</v>
      </c>
      <c r="S420" s="206">
        <f>S415</f>
        <v>0</v>
      </c>
      <c r="T420" s="216">
        <f>T415</f>
        <v>0</v>
      </c>
      <c r="U420" s="210">
        <f>SUM(U415:U419)</f>
        <v>0</v>
      </c>
      <c r="V420" s="211">
        <f>SUM(V415:V419)</f>
        <v>0</v>
      </c>
      <c r="W420" s="152">
        <f>IFERROR(((V420/U420)*1),0)</f>
        <v>0</v>
      </c>
      <c r="X420" s="303">
        <f>IFERROR(((1-(1-T420)*W420)*1),0)</f>
        <v>1</v>
      </c>
    </row>
    <row r="421" spans="1:24" ht="15.75" hidden="1" thickBot="1" x14ac:dyDescent="0.3">
      <c r="A421" s="443">
        <f>A415+1</f>
        <v>70</v>
      </c>
      <c r="B421" s="444"/>
      <c r="C421" s="445"/>
      <c r="D421" s="445"/>
      <c r="E421" s="147" t="s">
        <v>283</v>
      </c>
      <c r="F421" s="237">
        <v>0</v>
      </c>
      <c r="G421" s="237">
        <v>0</v>
      </c>
      <c r="H421" s="148">
        <f>F421+G421</f>
        <v>0</v>
      </c>
      <c r="I421" s="219" t="e">
        <f>H421/$H$426</f>
        <v>#DIV/0!</v>
      </c>
      <c r="J421" s="279">
        <v>0</v>
      </c>
      <c r="K421" s="279">
        <v>0</v>
      </c>
      <c r="L421" s="278">
        <f>J421+K421</f>
        <v>0</v>
      </c>
      <c r="M421" s="219" t="e">
        <f>L421/$L$426</f>
        <v>#DIV/0!</v>
      </c>
      <c r="N421" s="446">
        <v>0</v>
      </c>
      <c r="O421" s="279">
        <v>0</v>
      </c>
      <c r="P421" s="279">
        <v>0</v>
      </c>
      <c r="Q421" s="278">
        <f>O421+P421</f>
        <v>0</v>
      </c>
      <c r="R421" s="219" t="e">
        <f>Q421/$Q$426</f>
        <v>#DIV/0!</v>
      </c>
      <c r="S421" s="440">
        <f>N426-Q426</f>
        <v>0</v>
      </c>
      <c r="T421" s="421">
        <f>IFERROR((S421/N426),0)</f>
        <v>0</v>
      </c>
      <c r="U421" s="279">
        <v>0</v>
      </c>
      <c r="V421" s="279">
        <v>0</v>
      </c>
      <c r="W421" s="149">
        <f>IFERROR(((V421/U421)*1),0)</f>
        <v>0</v>
      </c>
      <c r="X421" s="422"/>
    </row>
    <row r="422" spans="1:24" ht="15.75" hidden="1" thickBot="1" x14ac:dyDescent="0.3">
      <c r="A422" s="443"/>
      <c r="B422" s="444"/>
      <c r="C422" s="445"/>
      <c r="D422" s="445"/>
      <c r="E422" s="147" t="s">
        <v>284</v>
      </c>
      <c r="F422" s="237">
        <v>0</v>
      </c>
      <c r="G422" s="237">
        <v>0</v>
      </c>
      <c r="H422" s="148">
        <f t="shared" ref="H422:H425" si="531">F422+G422</f>
        <v>0</v>
      </c>
      <c r="I422" s="219" t="e">
        <f t="shared" ref="I422:I425" si="532">H422/$H$426</f>
        <v>#DIV/0!</v>
      </c>
      <c r="J422" s="279">
        <v>0</v>
      </c>
      <c r="K422" s="279">
        <v>0</v>
      </c>
      <c r="L422" s="278">
        <f t="shared" ref="L422:L425" si="533">J422+K422</f>
        <v>0</v>
      </c>
      <c r="M422" s="219" t="e">
        <f t="shared" ref="M422:M425" si="534">L422/$L$426</f>
        <v>#DIV/0!</v>
      </c>
      <c r="N422" s="446"/>
      <c r="O422" s="279">
        <v>0</v>
      </c>
      <c r="P422" s="279">
        <v>0</v>
      </c>
      <c r="Q422" s="278">
        <f t="shared" ref="Q422:Q425" si="535">O422+P422</f>
        <v>0</v>
      </c>
      <c r="R422" s="219" t="e">
        <f t="shared" ref="R422:R425" si="536">Q422/$Q$426</f>
        <v>#DIV/0!</v>
      </c>
      <c r="S422" s="440"/>
      <c r="T422" s="421"/>
      <c r="U422" s="279">
        <v>0</v>
      </c>
      <c r="V422" s="279">
        <v>0</v>
      </c>
      <c r="W422" s="149">
        <f t="shared" ref="W422:W423" si="537">IFERROR(((V422/U422)*1),0)</f>
        <v>0</v>
      </c>
      <c r="X422" s="424"/>
    </row>
    <row r="423" spans="1:24" ht="15.75" hidden="1" thickBot="1" x14ac:dyDescent="0.3">
      <c r="A423" s="443"/>
      <c r="B423" s="444"/>
      <c r="C423" s="445"/>
      <c r="D423" s="445"/>
      <c r="E423" s="147" t="s">
        <v>285</v>
      </c>
      <c r="F423" s="237">
        <v>0</v>
      </c>
      <c r="G423" s="237">
        <v>0</v>
      </c>
      <c r="H423" s="148">
        <f t="shared" si="531"/>
        <v>0</v>
      </c>
      <c r="I423" s="219" t="e">
        <f t="shared" si="532"/>
        <v>#DIV/0!</v>
      </c>
      <c r="J423" s="279">
        <v>0</v>
      </c>
      <c r="K423" s="279">
        <v>0</v>
      </c>
      <c r="L423" s="278">
        <f t="shared" si="533"/>
        <v>0</v>
      </c>
      <c r="M423" s="219" t="e">
        <f t="shared" si="534"/>
        <v>#DIV/0!</v>
      </c>
      <c r="N423" s="446"/>
      <c r="O423" s="279">
        <v>0</v>
      </c>
      <c r="P423" s="279">
        <v>0</v>
      </c>
      <c r="Q423" s="278">
        <f t="shared" si="535"/>
        <v>0</v>
      </c>
      <c r="R423" s="219" t="e">
        <f t="shared" si="536"/>
        <v>#DIV/0!</v>
      </c>
      <c r="S423" s="440"/>
      <c r="T423" s="421"/>
      <c r="U423" s="279">
        <v>0</v>
      </c>
      <c r="V423" s="279">
        <v>0</v>
      </c>
      <c r="W423" s="149">
        <f t="shared" si="537"/>
        <v>0</v>
      </c>
      <c r="X423" s="424"/>
    </row>
    <row r="424" spans="1:24" ht="15.75" hidden="1" thickBot="1" x14ac:dyDescent="0.3">
      <c r="A424" s="443"/>
      <c r="B424" s="444"/>
      <c r="C424" s="445"/>
      <c r="D424" s="445"/>
      <c r="E424" s="147" t="s">
        <v>286</v>
      </c>
      <c r="F424" s="237">
        <v>0</v>
      </c>
      <c r="G424" s="237">
        <v>0</v>
      </c>
      <c r="H424" s="148">
        <f t="shared" si="531"/>
        <v>0</v>
      </c>
      <c r="I424" s="219" t="e">
        <f t="shared" si="532"/>
        <v>#DIV/0!</v>
      </c>
      <c r="J424" s="279">
        <v>0</v>
      </c>
      <c r="K424" s="279">
        <v>0</v>
      </c>
      <c r="L424" s="278">
        <f t="shared" si="533"/>
        <v>0</v>
      </c>
      <c r="M424" s="219" t="e">
        <f t="shared" si="534"/>
        <v>#DIV/0!</v>
      </c>
      <c r="N424" s="446"/>
      <c r="O424" s="279">
        <v>0</v>
      </c>
      <c r="P424" s="279">
        <v>0</v>
      </c>
      <c r="Q424" s="278">
        <f t="shared" si="535"/>
        <v>0</v>
      </c>
      <c r="R424" s="219" t="e">
        <f t="shared" si="536"/>
        <v>#DIV/0!</v>
      </c>
      <c r="S424" s="440"/>
      <c r="T424" s="421"/>
      <c r="U424" s="279">
        <v>0</v>
      </c>
      <c r="V424" s="279">
        <v>0</v>
      </c>
      <c r="W424" s="149">
        <f>IFERROR(((V424/U424)*1),0)</f>
        <v>0</v>
      </c>
      <c r="X424" s="424"/>
    </row>
    <row r="425" spans="1:24" ht="15.75" hidden="1" thickBot="1" x14ac:dyDescent="0.3">
      <c r="A425" s="443"/>
      <c r="B425" s="444"/>
      <c r="C425" s="445"/>
      <c r="D425" s="445"/>
      <c r="E425" s="147" t="s">
        <v>287</v>
      </c>
      <c r="F425" s="237">
        <v>0</v>
      </c>
      <c r="G425" s="237">
        <v>0</v>
      </c>
      <c r="H425" s="148">
        <f t="shared" si="531"/>
        <v>0</v>
      </c>
      <c r="I425" s="219" t="e">
        <f t="shared" si="532"/>
        <v>#DIV/0!</v>
      </c>
      <c r="J425" s="279">
        <v>0</v>
      </c>
      <c r="K425" s="279">
        <v>0</v>
      </c>
      <c r="L425" s="278">
        <f t="shared" si="533"/>
        <v>0</v>
      </c>
      <c r="M425" s="219" t="e">
        <f t="shared" si="534"/>
        <v>#DIV/0!</v>
      </c>
      <c r="N425" s="446"/>
      <c r="O425" s="279">
        <v>0</v>
      </c>
      <c r="P425" s="279">
        <v>0</v>
      </c>
      <c r="Q425" s="278">
        <f t="shared" si="535"/>
        <v>0</v>
      </c>
      <c r="R425" s="219" t="e">
        <f t="shared" si="536"/>
        <v>#DIV/0!</v>
      </c>
      <c r="S425" s="440"/>
      <c r="T425" s="421"/>
      <c r="U425" s="279">
        <v>0</v>
      </c>
      <c r="V425" s="279">
        <v>0</v>
      </c>
      <c r="W425" s="149">
        <f>IFERROR(((V425/U425)*1),0)</f>
        <v>0</v>
      </c>
      <c r="X425" s="442"/>
    </row>
    <row r="426" spans="1:24" ht="15.75" hidden="1" thickBot="1" x14ac:dyDescent="0.3">
      <c r="A426" s="431" t="s">
        <v>288</v>
      </c>
      <c r="B426" s="432"/>
      <c r="C426" s="433"/>
      <c r="D426" s="275"/>
      <c r="E426" s="150"/>
      <c r="F426" s="239">
        <f>SUM(F421:F425)</f>
        <v>0</v>
      </c>
      <c r="G426" s="239">
        <f t="shared" ref="G426:H426" si="538">SUM(G421:G425)</f>
        <v>0</v>
      </c>
      <c r="H426" s="151">
        <f t="shared" si="538"/>
        <v>0</v>
      </c>
      <c r="I426" s="220">
        <v>1</v>
      </c>
      <c r="J426" s="206">
        <f t="shared" ref="J426:L426" si="539">SUM(J421:J425)</f>
        <v>0</v>
      </c>
      <c r="K426" s="206">
        <f t="shared" si="539"/>
        <v>0</v>
      </c>
      <c r="L426" s="206">
        <f t="shared" si="539"/>
        <v>0</v>
      </c>
      <c r="M426" s="220">
        <v>1</v>
      </c>
      <c r="N426" s="206">
        <f>N421</f>
        <v>0</v>
      </c>
      <c r="O426" s="206">
        <f t="shared" ref="O426:Q426" si="540">SUM(O421:O425)</f>
        <v>0</v>
      </c>
      <c r="P426" s="206">
        <f t="shared" si="540"/>
        <v>0</v>
      </c>
      <c r="Q426" s="206">
        <f t="shared" si="540"/>
        <v>0</v>
      </c>
      <c r="R426" s="220">
        <v>1</v>
      </c>
      <c r="S426" s="206">
        <f>S421</f>
        <v>0</v>
      </c>
      <c r="T426" s="216">
        <f>T421</f>
        <v>0</v>
      </c>
      <c r="U426" s="210">
        <f>SUM(U421:U425)</f>
        <v>0</v>
      </c>
      <c r="V426" s="211">
        <f>SUM(V421:V425)</f>
        <v>0</v>
      </c>
      <c r="W426" s="152">
        <f>IFERROR(((V426/U426)*1),0)</f>
        <v>0</v>
      </c>
      <c r="X426" s="303">
        <f>IFERROR(((1-(1-T426)*W426)*1),0)</f>
        <v>1</v>
      </c>
    </row>
    <row r="427" spans="1:24" ht="15.75" hidden="1" thickBot="1" x14ac:dyDescent="0.3">
      <c r="A427" s="443">
        <f>A421+1</f>
        <v>71</v>
      </c>
      <c r="B427" s="444"/>
      <c r="C427" s="445"/>
      <c r="D427" s="445"/>
      <c r="E427" s="147" t="s">
        <v>283</v>
      </c>
      <c r="F427" s="237">
        <v>0</v>
      </c>
      <c r="G427" s="237">
        <v>0</v>
      </c>
      <c r="H427" s="148">
        <f>F427+G427</f>
        <v>0</v>
      </c>
      <c r="I427" s="219" t="e">
        <f>H427/$H$432</f>
        <v>#DIV/0!</v>
      </c>
      <c r="J427" s="279">
        <v>0</v>
      </c>
      <c r="K427" s="279">
        <v>0</v>
      </c>
      <c r="L427" s="278">
        <f>J427+K427</f>
        <v>0</v>
      </c>
      <c r="M427" s="219" t="e">
        <f>L427/$L$432</f>
        <v>#DIV/0!</v>
      </c>
      <c r="N427" s="446">
        <v>0</v>
      </c>
      <c r="O427" s="279">
        <v>0</v>
      </c>
      <c r="P427" s="279">
        <v>0</v>
      </c>
      <c r="Q427" s="278">
        <f>O427+P427</f>
        <v>0</v>
      </c>
      <c r="R427" s="219" t="e">
        <f>Q427/$Q$432</f>
        <v>#DIV/0!</v>
      </c>
      <c r="S427" s="440">
        <f>N432-Q432</f>
        <v>0</v>
      </c>
      <c r="T427" s="421">
        <f>IFERROR((S427/N432),0)</f>
        <v>0</v>
      </c>
      <c r="U427" s="279">
        <v>0</v>
      </c>
      <c r="V427" s="279">
        <v>0</v>
      </c>
      <c r="W427" s="149">
        <f>IFERROR(((V427/U427)*1),0)</f>
        <v>0</v>
      </c>
      <c r="X427" s="422"/>
    </row>
    <row r="428" spans="1:24" ht="15.75" hidden="1" thickBot="1" x14ac:dyDescent="0.3">
      <c r="A428" s="443"/>
      <c r="B428" s="444"/>
      <c r="C428" s="445"/>
      <c r="D428" s="445"/>
      <c r="E428" s="147" t="s">
        <v>284</v>
      </c>
      <c r="F428" s="237">
        <v>0</v>
      </c>
      <c r="G428" s="237">
        <v>0</v>
      </c>
      <c r="H428" s="148">
        <f t="shared" ref="H428:H431" si="541">F428+G428</f>
        <v>0</v>
      </c>
      <c r="I428" s="219" t="e">
        <f t="shared" ref="I428:I431" si="542">H428/$H$432</f>
        <v>#DIV/0!</v>
      </c>
      <c r="J428" s="279">
        <v>0</v>
      </c>
      <c r="K428" s="279">
        <v>0</v>
      </c>
      <c r="L428" s="278">
        <f t="shared" ref="L428:L431" si="543">J428+K428</f>
        <v>0</v>
      </c>
      <c r="M428" s="219" t="e">
        <f t="shared" ref="M428:M431" si="544">L428/$L$432</f>
        <v>#DIV/0!</v>
      </c>
      <c r="N428" s="446"/>
      <c r="O428" s="279">
        <v>0</v>
      </c>
      <c r="P428" s="279">
        <v>0</v>
      </c>
      <c r="Q428" s="278">
        <f t="shared" ref="Q428:Q431" si="545">O428+P428</f>
        <v>0</v>
      </c>
      <c r="R428" s="219" t="e">
        <f t="shared" ref="R428:R431" si="546">Q428/$Q$432</f>
        <v>#DIV/0!</v>
      </c>
      <c r="S428" s="440"/>
      <c r="T428" s="421"/>
      <c r="U428" s="279">
        <v>0</v>
      </c>
      <c r="V428" s="279">
        <v>0</v>
      </c>
      <c r="W428" s="149">
        <f t="shared" ref="W428:W429" si="547">IFERROR(((V428/U428)*1),0)</f>
        <v>0</v>
      </c>
      <c r="X428" s="424"/>
    </row>
    <row r="429" spans="1:24" ht="15.75" hidden="1" thickBot="1" x14ac:dyDescent="0.3">
      <c r="A429" s="443"/>
      <c r="B429" s="444"/>
      <c r="C429" s="445"/>
      <c r="D429" s="445"/>
      <c r="E429" s="147" t="s">
        <v>285</v>
      </c>
      <c r="F429" s="237">
        <v>0</v>
      </c>
      <c r="G429" s="237">
        <v>0</v>
      </c>
      <c r="H429" s="148">
        <f t="shared" si="541"/>
        <v>0</v>
      </c>
      <c r="I429" s="219" t="e">
        <f t="shared" si="542"/>
        <v>#DIV/0!</v>
      </c>
      <c r="J429" s="279">
        <v>0</v>
      </c>
      <c r="K429" s="279">
        <v>0</v>
      </c>
      <c r="L429" s="278">
        <f t="shared" si="543"/>
        <v>0</v>
      </c>
      <c r="M429" s="219" t="e">
        <f t="shared" si="544"/>
        <v>#DIV/0!</v>
      </c>
      <c r="N429" s="446"/>
      <c r="O429" s="279">
        <v>0</v>
      </c>
      <c r="P429" s="279">
        <v>0</v>
      </c>
      <c r="Q429" s="278">
        <f t="shared" si="545"/>
        <v>0</v>
      </c>
      <c r="R429" s="219" t="e">
        <f t="shared" si="546"/>
        <v>#DIV/0!</v>
      </c>
      <c r="S429" s="440"/>
      <c r="T429" s="421"/>
      <c r="U429" s="279">
        <v>0</v>
      </c>
      <c r="V429" s="279">
        <v>0</v>
      </c>
      <c r="W429" s="149">
        <f t="shared" si="547"/>
        <v>0</v>
      </c>
      <c r="X429" s="424"/>
    </row>
    <row r="430" spans="1:24" ht="15.75" hidden="1" thickBot="1" x14ac:dyDescent="0.3">
      <c r="A430" s="443"/>
      <c r="B430" s="444"/>
      <c r="C430" s="445"/>
      <c r="D430" s="445"/>
      <c r="E430" s="147" t="s">
        <v>286</v>
      </c>
      <c r="F430" s="237">
        <v>0</v>
      </c>
      <c r="G430" s="237">
        <v>0</v>
      </c>
      <c r="H430" s="148">
        <f t="shared" si="541"/>
        <v>0</v>
      </c>
      <c r="I430" s="219" t="e">
        <f t="shared" si="542"/>
        <v>#DIV/0!</v>
      </c>
      <c r="J430" s="279">
        <v>0</v>
      </c>
      <c r="K430" s="279">
        <v>0</v>
      </c>
      <c r="L430" s="278">
        <f t="shared" si="543"/>
        <v>0</v>
      </c>
      <c r="M430" s="219" t="e">
        <f t="shared" si="544"/>
        <v>#DIV/0!</v>
      </c>
      <c r="N430" s="446"/>
      <c r="O430" s="279">
        <v>0</v>
      </c>
      <c r="P430" s="279">
        <v>0</v>
      </c>
      <c r="Q430" s="278">
        <f t="shared" si="545"/>
        <v>0</v>
      </c>
      <c r="R430" s="219" t="e">
        <f t="shared" si="546"/>
        <v>#DIV/0!</v>
      </c>
      <c r="S430" s="440"/>
      <c r="T430" s="421"/>
      <c r="U430" s="279">
        <v>0</v>
      </c>
      <c r="V430" s="279">
        <v>0</v>
      </c>
      <c r="W430" s="149">
        <f>IFERROR(((V430/U430)*1),0)</f>
        <v>0</v>
      </c>
      <c r="X430" s="424"/>
    </row>
    <row r="431" spans="1:24" ht="15.75" hidden="1" thickBot="1" x14ac:dyDescent="0.3">
      <c r="A431" s="443"/>
      <c r="B431" s="444"/>
      <c r="C431" s="445"/>
      <c r="D431" s="445"/>
      <c r="E431" s="147" t="s">
        <v>287</v>
      </c>
      <c r="F431" s="237">
        <v>0</v>
      </c>
      <c r="G431" s="237">
        <v>0</v>
      </c>
      <c r="H431" s="148">
        <f t="shared" si="541"/>
        <v>0</v>
      </c>
      <c r="I431" s="219" t="e">
        <f t="shared" si="542"/>
        <v>#DIV/0!</v>
      </c>
      <c r="J431" s="279">
        <v>0</v>
      </c>
      <c r="K431" s="279">
        <v>0</v>
      </c>
      <c r="L431" s="278">
        <f t="shared" si="543"/>
        <v>0</v>
      </c>
      <c r="M431" s="219" t="e">
        <f t="shared" si="544"/>
        <v>#DIV/0!</v>
      </c>
      <c r="N431" s="446"/>
      <c r="O431" s="279">
        <v>0</v>
      </c>
      <c r="P431" s="279">
        <v>0</v>
      </c>
      <c r="Q431" s="278">
        <f t="shared" si="545"/>
        <v>0</v>
      </c>
      <c r="R431" s="219" t="e">
        <f t="shared" si="546"/>
        <v>#DIV/0!</v>
      </c>
      <c r="S431" s="440"/>
      <c r="T431" s="421"/>
      <c r="U431" s="279">
        <v>0</v>
      </c>
      <c r="V431" s="279">
        <v>0</v>
      </c>
      <c r="W431" s="149">
        <f>IFERROR(((V431/U431)*1),0)</f>
        <v>0</v>
      </c>
      <c r="X431" s="442"/>
    </row>
    <row r="432" spans="1:24" ht="15.75" hidden="1" thickBot="1" x14ac:dyDescent="0.3">
      <c r="A432" s="431" t="s">
        <v>288</v>
      </c>
      <c r="B432" s="432"/>
      <c r="C432" s="433"/>
      <c r="D432" s="275"/>
      <c r="E432" s="150"/>
      <c r="F432" s="239">
        <f>SUM(F427:F431)</f>
        <v>0</v>
      </c>
      <c r="G432" s="239">
        <f t="shared" ref="G432:H432" si="548">SUM(G427:G431)</f>
        <v>0</v>
      </c>
      <c r="H432" s="151">
        <f t="shared" si="548"/>
        <v>0</v>
      </c>
      <c r="I432" s="220">
        <v>1</v>
      </c>
      <c r="J432" s="206">
        <f t="shared" ref="J432:L432" si="549">SUM(J427:J431)</f>
        <v>0</v>
      </c>
      <c r="K432" s="206">
        <f t="shared" si="549"/>
        <v>0</v>
      </c>
      <c r="L432" s="206">
        <f t="shared" si="549"/>
        <v>0</v>
      </c>
      <c r="M432" s="220">
        <v>1</v>
      </c>
      <c r="N432" s="206">
        <f>N427</f>
        <v>0</v>
      </c>
      <c r="O432" s="206">
        <f t="shared" ref="O432:Q432" si="550">SUM(O427:O431)</f>
        <v>0</v>
      </c>
      <c r="P432" s="206">
        <f t="shared" si="550"/>
        <v>0</v>
      </c>
      <c r="Q432" s="206">
        <f t="shared" si="550"/>
        <v>0</v>
      </c>
      <c r="R432" s="220">
        <v>1</v>
      </c>
      <c r="S432" s="206">
        <f>S427</f>
        <v>0</v>
      </c>
      <c r="T432" s="216">
        <f>T427</f>
        <v>0</v>
      </c>
      <c r="U432" s="210">
        <f>SUM(U427:U431)</f>
        <v>0</v>
      </c>
      <c r="V432" s="211">
        <f>SUM(V427:V431)</f>
        <v>0</v>
      </c>
      <c r="W432" s="152">
        <f>IFERROR(((V432/U432)*1),0)</f>
        <v>0</v>
      </c>
      <c r="X432" s="303">
        <f>IFERROR(((1-(1-T432)*W432)*1),0)</f>
        <v>1</v>
      </c>
    </row>
    <row r="433" spans="1:24" ht="15.75" hidden="1" thickBot="1" x14ac:dyDescent="0.3">
      <c r="A433" s="443">
        <f>A427+1</f>
        <v>72</v>
      </c>
      <c r="B433" s="444"/>
      <c r="C433" s="445"/>
      <c r="D433" s="445"/>
      <c r="E433" s="147" t="s">
        <v>283</v>
      </c>
      <c r="F433" s="237">
        <v>0</v>
      </c>
      <c r="G433" s="237">
        <v>0</v>
      </c>
      <c r="H433" s="148">
        <f>F433+G433</f>
        <v>0</v>
      </c>
      <c r="I433" s="219" t="e">
        <f>H433/$H$438</f>
        <v>#DIV/0!</v>
      </c>
      <c r="J433" s="279">
        <v>0</v>
      </c>
      <c r="K433" s="279">
        <v>0</v>
      </c>
      <c r="L433" s="278">
        <f>J433+K433</f>
        <v>0</v>
      </c>
      <c r="M433" s="219" t="e">
        <f>L433/$L$438</f>
        <v>#DIV/0!</v>
      </c>
      <c r="N433" s="446">
        <v>0</v>
      </c>
      <c r="O433" s="279">
        <v>0</v>
      </c>
      <c r="P433" s="279">
        <v>0</v>
      </c>
      <c r="Q433" s="278">
        <f>O433+P433</f>
        <v>0</v>
      </c>
      <c r="R433" s="219" t="e">
        <f>Q433/$Q$438</f>
        <v>#DIV/0!</v>
      </c>
      <c r="S433" s="440">
        <f>N438-Q438</f>
        <v>0</v>
      </c>
      <c r="T433" s="421">
        <f>IFERROR((S433/N438),0)</f>
        <v>0</v>
      </c>
      <c r="U433" s="279">
        <v>0</v>
      </c>
      <c r="V433" s="279">
        <v>0</v>
      </c>
      <c r="W433" s="149">
        <f>IFERROR(((V433/U433)*1),0)</f>
        <v>0</v>
      </c>
      <c r="X433" s="422"/>
    </row>
    <row r="434" spans="1:24" ht="15.75" hidden="1" thickBot="1" x14ac:dyDescent="0.3">
      <c r="A434" s="443"/>
      <c r="B434" s="444"/>
      <c r="C434" s="445"/>
      <c r="D434" s="445"/>
      <c r="E434" s="147" t="s">
        <v>284</v>
      </c>
      <c r="F434" s="237">
        <v>0</v>
      </c>
      <c r="G434" s="237">
        <v>0</v>
      </c>
      <c r="H434" s="148">
        <f t="shared" ref="H434:H437" si="551">F434+G434</f>
        <v>0</v>
      </c>
      <c r="I434" s="219" t="e">
        <f t="shared" ref="I434:I437" si="552">H434/$H$438</f>
        <v>#DIV/0!</v>
      </c>
      <c r="J434" s="279">
        <v>0</v>
      </c>
      <c r="K434" s="279">
        <v>0</v>
      </c>
      <c r="L434" s="278">
        <f t="shared" ref="L434:L437" si="553">J434+K434</f>
        <v>0</v>
      </c>
      <c r="M434" s="219" t="e">
        <f t="shared" ref="M434:M437" si="554">L434/$L$438</f>
        <v>#DIV/0!</v>
      </c>
      <c r="N434" s="446"/>
      <c r="O434" s="279">
        <v>0</v>
      </c>
      <c r="P434" s="279">
        <v>0</v>
      </c>
      <c r="Q434" s="278">
        <f t="shared" ref="Q434:Q437" si="555">O434+P434</f>
        <v>0</v>
      </c>
      <c r="R434" s="219" t="e">
        <f t="shared" ref="R434:R437" si="556">Q434/$Q$438</f>
        <v>#DIV/0!</v>
      </c>
      <c r="S434" s="440"/>
      <c r="T434" s="421"/>
      <c r="U434" s="279">
        <v>0</v>
      </c>
      <c r="V434" s="279">
        <v>0</v>
      </c>
      <c r="W434" s="149">
        <f t="shared" ref="W434:W435" si="557">IFERROR(((V434/U434)*1),0)</f>
        <v>0</v>
      </c>
      <c r="X434" s="424"/>
    </row>
    <row r="435" spans="1:24" ht="15.75" hidden="1" thickBot="1" x14ac:dyDescent="0.3">
      <c r="A435" s="443"/>
      <c r="B435" s="444"/>
      <c r="C435" s="445"/>
      <c r="D435" s="445"/>
      <c r="E435" s="147" t="s">
        <v>285</v>
      </c>
      <c r="F435" s="237">
        <v>0</v>
      </c>
      <c r="G435" s="237">
        <v>0</v>
      </c>
      <c r="H435" s="148">
        <f t="shared" si="551"/>
        <v>0</v>
      </c>
      <c r="I435" s="219" t="e">
        <f t="shared" si="552"/>
        <v>#DIV/0!</v>
      </c>
      <c r="J435" s="279">
        <v>0</v>
      </c>
      <c r="K435" s="279">
        <v>0</v>
      </c>
      <c r="L435" s="278">
        <f t="shared" si="553"/>
        <v>0</v>
      </c>
      <c r="M435" s="219" t="e">
        <f t="shared" si="554"/>
        <v>#DIV/0!</v>
      </c>
      <c r="N435" s="446"/>
      <c r="O435" s="279">
        <v>0</v>
      </c>
      <c r="P435" s="279">
        <v>0</v>
      </c>
      <c r="Q435" s="278">
        <f t="shared" si="555"/>
        <v>0</v>
      </c>
      <c r="R435" s="219" t="e">
        <f t="shared" si="556"/>
        <v>#DIV/0!</v>
      </c>
      <c r="S435" s="440"/>
      <c r="T435" s="421"/>
      <c r="U435" s="279">
        <v>0</v>
      </c>
      <c r="V435" s="279">
        <v>0</v>
      </c>
      <c r="W435" s="149">
        <f t="shared" si="557"/>
        <v>0</v>
      </c>
      <c r="X435" s="424"/>
    </row>
    <row r="436" spans="1:24" ht="15.75" hidden="1" thickBot="1" x14ac:dyDescent="0.3">
      <c r="A436" s="443"/>
      <c r="B436" s="444"/>
      <c r="C436" s="445"/>
      <c r="D436" s="445"/>
      <c r="E436" s="147" t="s">
        <v>286</v>
      </c>
      <c r="F436" s="237">
        <v>0</v>
      </c>
      <c r="G436" s="237">
        <v>0</v>
      </c>
      <c r="H436" s="148">
        <f t="shared" si="551"/>
        <v>0</v>
      </c>
      <c r="I436" s="219" t="e">
        <f t="shared" si="552"/>
        <v>#DIV/0!</v>
      </c>
      <c r="J436" s="279">
        <v>0</v>
      </c>
      <c r="K436" s="279">
        <v>0</v>
      </c>
      <c r="L436" s="278">
        <f t="shared" si="553"/>
        <v>0</v>
      </c>
      <c r="M436" s="219" t="e">
        <f t="shared" si="554"/>
        <v>#DIV/0!</v>
      </c>
      <c r="N436" s="446"/>
      <c r="O436" s="279">
        <v>0</v>
      </c>
      <c r="P436" s="279">
        <v>0</v>
      </c>
      <c r="Q436" s="278">
        <f t="shared" si="555"/>
        <v>0</v>
      </c>
      <c r="R436" s="219" t="e">
        <f t="shared" si="556"/>
        <v>#DIV/0!</v>
      </c>
      <c r="S436" s="440"/>
      <c r="T436" s="421"/>
      <c r="U436" s="279">
        <v>0</v>
      </c>
      <c r="V436" s="279">
        <v>0</v>
      </c>
      <c r="W436" s="149">
        <f>IFERROR(((V436/U436)*1),0)</f>
        <v>0</v>
      </c>
      <c r="X436" s="424"/>
    </row>
    <row r="437" spans="1:24" ht="15.75" hidden="1" thickBot="1" x14ac:dyDescent="0.3">
      <c r="A437" s="443"/>
      <c r="B437" s="444"/>
      <c r="C437" s="445"/>
      <c r="D437" s="445"/>
      <c r="E437" s="147" t="s">
        <v>287</v>
      </c>
      <c r="F437" s="237">
        <v>0</v>
      </c>
      <c r="G437" s="237">
        <v>0</v>
      </c>
      <c r="H437" s="148">
        <f t="shared" si="551"/>
        <v>0</v>
      </c>
      <c r="I437" s="219" t="e">
        <f t="shared" si="552"/>
        <v>#DIV/0!</v>
      </c>
      <c r="J437" s="279">
        <v>0</v>
      </c>
      <c r="K437" s="279">
        <v>0</v>
      </c>
      <c r="L437" s="278">
        <f t="shared" si="553"/>
        <v>0</v>
      </c>
      <c r="M437" s="219" t="e">
        <f t="shared" si="554"/>
        <v>#DIV/0!</v>
      </c>
      <c r="N437" s="446"/>
      <c r="O437" s="279">
        <v>0</v>
      </c>
      <c r="P437" s="279">
        <v>0</v>
      </c>
      <c r="Q437" s="278">
        <f t="shared" si="555"/>
        <v>0</v>
      </c>
      <c r="R437" s="219" t="e">
        <f t="shared" si="556"/>
        <v>#DIV/0!</v>
      </c>
      <c r="S437" s="440"/>
      <c r="T437" s="421"/>
      <c r="U437" s="279">
        <v>0</v>
      </c>
      <c r="V437" s="279">
        <v>0</v>
      </c>
      <c r="W437" s="149">
        <f>IFERROR(((V437/U437)*1),0)</f>
        <v>0</v>
      </c>
      <c r="X437" s="442"/>
    </row>
    <row r="438" spans="1:24" ht="15.75" hidden="1" thickBot="1" x14ac:dyDescent="0.3">
      <c r="A438" s="431" t="s">
        <v>288</v>
      </c>
      <c r="B438" s="432"/>
      <c r="C438" s="433"/>
      <c r="D438" s="275"/>
      <c r="E438" s="150"/>
      <c r="F438" s="239">
        <f>SUM(F433:F437)</f>
        <v>0</v>
      </c>
      <c r="G438" s="239">
        <f t="shared" ref="G438:H438" si="558">SUM(G433:G437)</f>
        <v>0</v>
      </c>
      <c r="H438" s="151">
        <f t="shared" si="558"/>
        <v>0</v>
      </c>
      <c r="I438" s="220">
        <v>1</v>
      </c>
      <c r="J438" s="206">
        <f t="shared" ref="J438:L438" si="559">SUM(J433:J437)</f>
        <v>0</v>
      </c>
      <c r="K438" s="206">
        <f t="shared" si="559"/>
        <v>0</v>
      </c>
      <c r="L438" s="206">
        <f t="shared" si="559"/>
        <v>0</v>
      </c>
      <c r="M438" s="220">
        <v>1</v>
      </c>
      <c r="N438" s="206">
        <f>N433</f>
        <v>0</v>
      </c>
      <c r="O438" s="206">
        <f t="shared" ref="O438:Q438" si="560">SUM(O433:O437)</f>
        <v>0</v>
      </c>
      <c r="P438" s="206">
        <f t="shared" si="560"/>
        <v>0</v>
      </c>
      <c r="Q438" s="206">
        <f t="shared" si="560"/>
        <v>0</v>
      </c>
      <c r="R438" s="220">
        <v>1</v>
      </c>
      <c r="S438" s="206">
        <f>S433</f>
        <v>0</v>
      </c>
      <c r="T438" s="216">
        <f>T433</f>
        <v>0</v>
      </c>
      <c r="U438" s="210">
        <f>SUM(U433:U437)</f>
        <v>0</v>
      </c>
      <c r="V438" s="211">
        <f>SUM(V433:V437)</f>
        <v>0</v>
      </c>
      <c r="W438" s="152">
        <f>IFERROR(((V438/U438)*1),0)</f>
        <v>0</v>
      </c>
      <c r="X438" s="303">
        <f>IFERROR(((1-(1-T438)*W438)*1),0)</f>
        <v>1</v>
      </c>
    </row>
    <row r="439" spans="1:24" ht="15.75" hidden="1" thickBot="1" x14ac:dyDescent="0.3">
      <c r="A439" s="443">
        <f>A433+1</f>
        <v>73</v>
      </c>
      <c r="B439" s="444"/>
      <c r="C439" s="445"/>
      <c r="D439" s="445"/>
      <c r="E439" s="147" t="s">
        <v>283</v>
      </c>
      <c r="F439" s="237">
        <v>0</v>
      </c>
      <c r="G439" s="237">
        <v>0</v>
      </c>
      <c r="H439" s="148">
        <f>F439+G439</f>
        <v>0</v>
      </c>
      <c r="I439" s="219" t="e">
        <f>H439/$H$444</f>
        <v>#DIV/0!</v>
      </c>
      <c r="J439" s="279">
        <v>0</v>
      </c>
      <c r="K439" s="279">
        <v>0</v>
      </c>
      <c r="L439" s="278">
        <f>J439+K439</f>
        <v>0</v>
      </c>
      <c r="M439" s="219" t="e">
        <f>L439/$L$444</f>
        <v>#DIV/0!</v>
      </c>
      <c r="N439" s="446">
        <v>0</v>
      </c>
      <c r="O439" s="279">
        <v>0</v>
      </c>
      <c r="P439" s="279">
        <v>0</v>
      </c>
      <c r="Q439" s="278">
        <f>O439+P439</f>
        <v>0</v>
      </c>
      <c r="R439" s="219" t="e">
        <f>Q439/$Q$444</f>
        <v>#DIV/0!</v>
      </c>
      <c r="S439" s="440">
        <f>N444-Q444</f>
        <v>0</v>
      </c>
      <c r="T439" s="421">
        <f>IFERROR((S439/N444),0)</f>
        <v>0</v>
      </c>
      <c r="U439" s="279">
        <v>0</v>
      </c>
      <c r="V439" s="279">
        <v>0</v>
      </c>
      <c r="W439" s="149">
        <f>IFERROR(((V439/U439)*1),0)</f>
        <v>0</v>
      </c>
      <c r="X439" s="422"/>
    </row>
    <row r="440" spans="1:24" ht="15.75" hidden="1" thickBot="1" x14ac:dyDescent="0.3">
      <c r="A440" s="443"/>
      <c r="B440" s="444"/>
      <c r="C440" s="445"/>
      <c r="D440" s="445"/>
      <c r="E440" s="147" t="s">
        <v>284</v>
      </c>
      <c r="F440" s="237">
        <v>0</v>
      </c>
      <c r="G440" s="237">
        <v>0</v>
      </c>
      <c r="H440" s="148">
        <f t="shared" ref="H440:H443" si="561">F440+G440</f>
        <v>0</v>
      </c>
      <c r="I440" s="219" t="e">
        <f t="shared" ref="I440:I443" si="562">H440/$H$444</f>
        <v>#DIV/0!</v>
      </c>
      <c r="J440" s="279">
        <v>0</v>
      </c>
      <c r="K440" s="279">
        <v>0</v>
      </c>
      <c r="L440" s="278">
        <f t="shared" ref="L440:L443" si="563">J440+K440</f>
        <v>0</v>
      </c>
      <c r="M440" s="219" t="e">
        <f t="shared" ref="M440:M443" si="564">L440/$L$444</f>
        <v>#DIV/0!</v>
      </c>
      <c r="N440" s="446"/>
      <c r="O440" s="279">
        <v>0</v>
      </c>
      <c r="P440" s="279">
        <v>0</v>
      </c>
      <c r="Q440" s="278">
        <f t="shared" ref="Q440:Q443" si="565">O440+P440</f>
        <v>0</v>
      </c>
      <c r="R440" s="219" t="e">
        <f t="shared" ref="R440:R443" si="566">Q440/$Q$444</f>
        <v>#DIV/0!</v>
      </c>
      <c r="S440" s="440"/>
      <c r="T440" s="421"/>
      <c r="U440" s="279">
        <v>0</v>
      </c>
      <c r="V440" s="279">
        <v>0</v>
      </c>
      <c r="W440" s="149">
        <f t="shared" ref="W440:W441" si="567">IFERROR(((V440/U440)*1),0)</f>
        <v>0</v>
      </c>
      <c r="X440" s="424"/>
    </row>
    <row r="441" spans="1:24" ht="15.75" hidden="1" thickBot="1" x14ac:dyDescent="0.3">
      <c r="A441" s="443"/>
      <c r="B441" s="444"/>
      <c r="C441" s="445"/>
      <c r="D441" s="445"/>
      <c r="E441" s="147" t="s">
        <v>285</v>
      </c>
      <c r="F441" s="237">
        <v>0</v>
      </c>
      <c r="G441" s="237">
        <v>0</v>
      </c>
      <c r="H441" s="148">
        <f t="shared" si="561"/>
        <v>0</v>
      </c>
      <c r="I441" s="219" t="e">
        <f t="shared" si="562"/>
        <v>#DIV/0!</v>
      </c>
      <c r="J441" s="279">
        <v>0</v>
      </c>
      <c r="K441" s="279">
        <v>0</v>
      </c>
      <c r="L441" s="278">
        <f t="shared" si="563"/>
        <v>0</v>
      </c>
      <c r="M441" s="219" t="e">
        <f t="shared" si="564"/>
        <v>#DIV/0!</v>
      </c>
      <c r="N441" s="446"/>
      <c r="O441" s="279">
        <v>0</v>
      </c>
      <c r="P441" s="279">
        <v>0</v>
      </c>
      <c r="Q441" s="278">
        <f t="shared" si="565"/>
        <v>0</v>
      </c>
      <c r="R441" s="219" t="e">
        <f t="shared" si="566"/>
        <v>#DIV/0!</v>
      </c>
      <c r="S441" s="440"/>
      <c r="T441" s="421"/>
      <c r="U441" s="279">
        <v>0</v>
      </c>
      <c r="V441" s="279">
        <v>0</v>
      </c>
      <c r="W441" s="149">
        <f t="shared" si="567"/>
        <v>0</v>
      </c>
      <c r="X441" s="424"/>
    </row>
    <row r="442" spans="1:24" ht="15.75" hidden="1" thickBot="1" x14ac:dyDescent="0.3">
      <c r="A442" s="443"/>
      <c r="B442" s="444"/>
      <c r="C442" s="445"/>
      <c r="D442" s="445"/>
      <c r="E442" s="147" t="s">
        <v>286</v>
      </c>
      <c r="F442" s="237">
        <v>0</v>
      </c>
      <c r="G442" s="237">
        <v>0</v>
      </c>
      <c r="H442" s="148">
        <f t="shared" si="561"/>
        <v>0</v>
      </c>
      <c r="I442" s="219" t="e">
        <f t="shared" si="562"/>
        <v>#DIV/0!</v>
      </c>
      <c r="J442" s="279">
        <v>0</v>
      </c>
      <c r="K442" s="279">
        <v>0</v>
      </c>
      <c r="L442" s="278">
        <f t="shared" si="563"/>
        <v>0</v>
      </c>
      <c r="M442" s="219" t="e">
        <f t="shared" si="564"/>
        <v>#DIV/0!</v>
      </c>
      <c r="N442" s="446"/>
      <c r="O442" s="279">
        <v>0</v>
      </c>
      <c r="P442" s="279">
        <v>0</v>
      </c>
      <c r="Q442" s="278">
        <f t="shared" si="565"/>
        <v>0</v>
      </c>
      <c r="R442" s="219" t="e">
        <f t="shared" si="566"/>
        <v>#DIV/0!</v>
      </c>
      <c r="S442" s="440"/>
      <c r="T442" s="421"/>
      <c r="U442" s="279">
        <v>0</v>
      </c>
      <c r="V442" s="279">
        <v>0</v>
      </c>
      <c r="W442" s="149">
        <f>IFERROR(((V442/U442)*1),0)</f>
        <v>0</v>
      </c>
      <c r="X442" s="424"/>
    </row>
    <row r="443" spans="1:24" ht="15.75" hidden="1" thickBot="1" x14ac:dyDescent="0.3">
      <c r="A443" s="443"/>
      <c r="B443" s="444"/>
      <c r="C443" s="445"/>
      <c r="D443" s="445"/>
      <c r="E443" s="147" t="s">
        <v>287</v>
      </c>
      <c r="F443" s="237">
        <v>0</v>
      </c>
      <c r="G443" s="237">
        <v>0</v>
      </c>
      <c r="H443" s="148">
        <f t="shared" si="561"/>
        <v>0</v>
      </c>
      <c r="I443" s="219" t="e">
        <f t="shared" si="562"/>
        <v>#DIV/0!</v>
      </c>
      <c r="J443" s="279">
        <v>0</v>
      </c>
      <c r="K443" s="279">
        <v>0</v>
      </c>
      <c r="L443" s="278">
        <f t="shared" si="563"/>
        <v>0</v>
      </c>
      <c r="M443" s="219" t="e">
        <f t="shared" si="564"/>
        <v>#DIV/0!</v>
      </c>
      <c r="N443" s="446"/>
      <c r="O443" s="279">
        <v>0</v>
      </c>
      <c r="P443" s="279">
        <v>0</v>
      </c>
      <c r="Q443" s="278">
        <f t="shared" si="565"/>
        <v>0</v>
      </c>
      <c r="R443" s="219" t="e">
        <f t="shared" si="566"/>
        <v>#DIV/0!</v>
      </c>
      <c r="S443" s="440"/>
      <c r="T443" s="421"/>
      <c r="U443" s="279">
        <v>0</v>
      </c>
      <c r="V443" s="279">
        <v>0</v>
      </c>
      <c r="W443" s="149">
        <f>IFERROR(((V443/U443)*1),0)</f>
        <v>0</v>
      </c>
      <c r="X443" s="442"/>
    </row>
    <row r="444" spans="1:24" ht="15.75" hidden="1" thickBot="1" x14ac:dyDescent="0.3">
      <c r="A444" s="431" t="s">
        <v>288</v>
      </c>
      <c r="B444" s="432"/>
      <c r="C444" s="433"/>
      <c r="D444" s="275"/>
      <c r="E444" s="150"/>
      <c r="F444" s="239">
        <f>SUM(F439:F443)</f>
        <v>0</v>
      </c>
      <c r="G444" s="239">
        <f t="shared" ref="G444:H444" si="568">SUM(G439:G443)</f>
        <v>0</v>
      </c>
      <c r="H444" s="151">
        <f t="shared" si="568"/>
        <v>0</v>
      </c>
      <c r="I444" s="220">
        <v>1</v>
      </c>
      <c r="J444" s="206">
        <f t="shared" ref="J444:L444" si="569">SUM(J439:J443)</f>
        <v>0</v>
      </c>
      <c r="K444" s="206">
        <f t="shared" si="569"/>
        <v>0</v>
      </c>
      <c r="L444" s="206">
        <f t="shared" si="569"/>
        <v>0</v>
      </c>
      <c r="M444" s="220">
        <v>1</v>
      </c>
      <c r="N444" s="206">
        <f>N439</f>
        <v>0</v>
      </c>
      <c r="O444" s="206">
        <f t="shared" ref="O444:Q444" si="570">SUM(O439:O443)</f>
        <v>0</v>
      </c>
      <c r="P444" s="206">
        <f t="shared" si="570"/>
        <v>0</v>
      </c>
      <c r="Q444" s="206">
        <f t="shared" si="570"/>
        <v>0</v>
      </c>
      <c r="R444" s="220">
        <v>1</v>
      </c>
      <c r="S444" s="206">
        <f>S439</f>
        <v>0</v>
      </c>
      <c r="T444" s="216">
        <f>T439</f>
        <v>0</v>
      </c>
      <c r="U444" s="210">
        <f>SUM(U439:U443)</f>
        <v>0</v>
      </c>
      <c r="V444" s="211">
        <f>SUM(V439:V443)</f>
        <v>0</v>
      </c>
      <c r="W444" s="152">
        <f>IFERROR(((V444/U444)*1),0)</f>
        <v>0</v>
      </c>
      <c r="X444" s="303">
        <f>IFERROR(((1-(1-T444)*W444)*1),0)</f>
        <v>1</v>
      </c>
    </row>
    <row r="445" spans="1:24" ht="15.75" hidden="1" thickBot="1" x14ac:dyDescent="0.3">
      <c r="A445" s="443">
        <f>A439+1</f>
        <v>74</v>
      </c>
      <c r="B445" s="444"/>
      <c r="C445" s="445"/>
      <c r="D445" s="445"/>
      <c r="E445" s="147" t="s">
        <v>283</v>
      </c>
      <c r="F445" s="237">
        <v>0</v>
      </c>
      <c r="G445" s="237">
        <v>0</v>
      </c>
      <c r="H445" s="148">
        <f>F445+G445</f>
        <v>0</v>
      </c>
      <c r="I445" s="219" t="e">
        <f>H445/$H$450</f>
        <v>#DIV/0!</v>
      </c>
      <c r="J445" s="279">
        <v>0</v>
      </c>
      <c r="K445" s="279">
        <v>0</v>
      </c>
      <c r="L445" s="278">
        <f>J445+K445</f>
        <v>0</v>
      </c>
      <c r="M445" s="219" t="e">
        <f>L445/$L$450</f>
        <v>#DIV/0!</v>
      </c>
      <c r="N445" s="446">
        <v>0</v>
      </c>
      <c r="O445" s="279">
        <v>0</v>
      </c>
      <c r="P445" s="279">
        <v>0</v>
      </c>
      <c r="Q445" s="278">
        <f>O445+P445</f>
        <v>0</v>
      </c>
      <c r="R445" s="219" t="e">
        <f>Q445/$Q$450</f>
        <v>#DIV/0!</v>
      </c>
      <c r="S445" s="440">
        <f>N450-Q450</f>
        <v>0</v>
      </c>
      <c r="T445" s="421">
        <f>IFERROR((S445/N450),0)</f>
        <v>0</v>
      </c>
      <c r="U445" s="279">
        <v>0</v>
      </c>
      <c r="V445" s="279">
        <v>0</v>
      </c>
      <c r="W445" s="149">
        <f>IFERROR(((V445/U445)*1),0)</f>
        <v>0</v>
      </c>
      <c r="X445" s="422"/>
    </row>
    <row r="446" spans="1:24" ht="15.75" hidden="1" thickBot="1" x14ac:dyDescent="0.3">
      <c r="A446" s="443"/>
      <c r="B446" s="444"/>
      <c r="C446" s="445"/>
      <c r="D446" s="445"/>
      <c r="E446" s="147" t="s">
        <v>284</v>
      </c>
      <c r="F446" s="237">
        <v>0</v>
      </c>
      <c r="G446" s="237">
        <v>0</v>
      </c>
      <c r="H446" s="148">
        <f t="shared" ref="H446:H449" si="571">F446+G446</f>
        <v>0</v>
      </c>
      <c r="I446" s="219" t="e">
        <f t="shared" ref="I446:I449" si="572">H446/$H$450</f>
        <v>#DIV/0!</v>
      </c>
      <c r="J446" s="279">
        <v>0</v>
      </c>
      <c r="K446" s="279">
        <v>0</v>
      </c>
      <c r="L446" s="278">
        <f t="shared" ref="L446:L449" si="573">J446+K446</f>
        <v>0</v>
      </c>
      <c r="M446" s="219" t="e">
        <f t="shared" ref="M446:M449" si="574">L446/$L$450</f>
        <v>#DIV/0!</v>
      </c>
      <c r="N446" s="446"/>
      <c r="O446" s="279">
        <v>0</v>
      </c>
      <c r="P446" s="279">
        <v>0</v>
      </c>
      <c r="Q446" s="278">
        <f t="shared" ref="Q446:Q449" si="575">O446+P446</f>
        <v>0</v>
      </c>
      <c r="R446" s="219" t="e">
        <f t="shared" ref="R446:R449" si="576">Q446/$Q$450</f>
        <v>#DIV/0!</v>
      </c>
      <c r="S446" s="440"/>
      <c r="T446" s="421"/>
      <c r="U446" s="279">
        <v>0</v>
      </c>
      <c r="V446" s="279">
        <v>0</v>
      </c>
      <c r="W446" s="149">
        <f t="shared" ref="W446:W447" si="577">IFERROR(((V446/U446)*1),0)</f>
        <v>0</v>
      </c>
      <c r="X446" s="424"/>
    </row>
    <row r="447" spans="1:24" ht="15.75" hidden="1" thickBot="1" x14ac:dyDescent="0.3">
      <c r="A447" s="443"/>
      <c r="B447" s="444"/>
      <c r="C447" s="445"/>
      <c r="D447" s="445"/>
      <c r="E447" s="147" t="s">
        <v>285</v>
      </c>
      <c r="F447" s="237">
        <v>0</v>
      </c>
      <c r="G447" s="237">
        <v>0</v>
      </c>
      <c r="H447" s="148">
        <f t="shared" si="571"/>
        <v>0</v>
      </c>
      <c r="I447" s="219" t="e">
        <f t="shared" si="572"/>
        <v>#DIV/0!</v>
      </c>
      <c r="J447" s="279">
        <v>0</v>
      </c>
      <c r="K447" s="279">
        <v>0</v>
      </c>
      <c r="L447" s="278">
        <f t="shared" si="573"/>
        <v>0</v>
      </c>
      <c r="M447" s="219" t="e">
        <f t="shared" si="574"/>
        <v>#DIV/0!</v>
      </c>
      <c r="N447" s="446"/>
      <c r="O447" s="279">
        <v>0</v>
      </c>
      <c r="P447" s="279">
        <v>0</v>
      </c>
      <c r="Q447" s="278">
        <f t="shared" si="575"/>
        <v>0</v>
      </c>
      <c r="R447" s="219" t="e">
        <f t="shared" si="576"/>
        <v>#DIV/0!</v>
      </c>
      <c r="S447" s="440"/>
      <c r="T447" s="421"/>
      <c r="U447" s="279">
        <v>0</v>
      </c>
      <c r="V447" s="279">
        <v>0</v>
      </c>
      <c r="W447" s="149">
        <f t="shared" si="577"/>
        <v>0</v>
      </c>
      <c r="X447" s="424"/>
    </row>
    <row r="448" spans="1:24" ht="15.75" hidden="1" thickBot="1" x14ac:dyDescent="0.3">
      <c r="A448" s="443"/>
      <c r="B448" s="444"/>
      <c r="C448" s="445"/>
      <c r="D448" s="445"/>
      <c r="E448" s="147" t="s">
        <v>286</v>
      </c>
      <c r="F448" s="237">
        <v>0</v>
      </c>
      <c r="G448" s="237">
        <v>0</v>
      </c>
      <c r="H448" s="148">
        <f t="shared" si="571"/>
        <v>0</v>
      </c>
      <c r="I448" s="219" t="e">
        <f t="shared" si="572"/>
        <v>#DIV/0!</v>
      </c>
      <c r="J448" s="279">
        <v>0</v>
      </c>
      <c r="K448" s="279">
        <v>0</v>
      </c>
      <c r="L448" s="278">
        <f t="shared" si="573"/>
        <v>0</v>
      </c>
      <c r="M448" s="219" t="e">
        <f t="shared" si="574"/>
        <v>#DIV/0!</v>
      </c>
      <c r="N448" s="446"/>
      <c r="O448" s="279">
        <v>0</v>
      </c>
      <c r="P448" s="279">
        <v>0</v>
      </c>
      <c r="Q448" s="278">
        <f t="shared" si="575"/>
        <v>0</v>
      </c>
      <c r="R448" s="219" t="e">
        <f t="shared" si="576"/>
        <v>#DIV/0!</v>
      </c>
      <c r="S448" s="440"/>
      <c r="T448" s="421"/>
      <c r="U448" s="279">
        <v>0</v>
      </c>
      <c r="V448" s="279">
        <v>0</v>
      </c>
      <c r="W448" s="149">
        <f>IFERROR(((V448/U448)*1),0)</f>
        <v>0</v>
      </c>
      <c r="X448" s="424"/>
    </row>
    <row r="449" spans="1:24" ht="15.75" hidden="1" thickBot="1" x14ac:dyDescent="0.3">
      <c r="A449" s="443"/>
      <c r="B449" s="444"/>
      <c r="C449" s="445"/>
      <c r="D449" s="445"/>
      <c r="E449" s="147" t="s">
        <v>287</v>
      </c>
      <c r="F449" s="237">
        <v>0</v>
      </c>
      <c r="G449" s="237">
        <v>0</v>
      </c>
      <c r="H449" s="148">
        <f t="shared" si="571"/>
        <v>0</v>
      </c>
      <c r="I449" s="219" t="e">
        <f t="shared" si="572"/>
        <v>#DIV/0!</v>
      </c>
      <c r="J449" s="279">
        <v>0</v>
      </c>
      <c r="K449" s="279">
        <v>0</v>
      </c>
      <c r="L449" s="278">
        <f t="shared" si="573"/>
        <v>0</v>
      </c>
      <c r="M449" s="219" t="e">
        <f t="shared" si="574"/>
        <v>#DIV/0!</v>
      </c>
      <c r="N449" s="446"/>
      <c r="O449" s="279">
        <v>0</v>
      </c>
      <c r="P449" s="279">
        <v>0</v>
      </c>
      <c r="Q449" s="278">
        <f t="shared" si="575"/>
        <v>0</v>
      </c>
      <c r="R449" s="219" t="e">
        <f t="shared" si="576"/>
        <v>#DIV/0!</v>
      </c>
      <c r="S449" s="440"/>
      <c r="T449" s="421"/>
      <c r="U449" s="279">
        <v>0</v>
      </c>
      <c r="V449" s="279">
        <v>0</v>
      </c>
      <c r="W449" s="149">
        <f>IFERROR(((V449/U449)*1),0)</f>
        <v>0</v>
      </c>
      <c r="X449" s="442"/>
    </row>
    <row r="450" spans="1:24" ht="15.75" hidden="1" thickBot="1" x14ac:dyDescent="0.3">
      <c r="A450" s="431" t="s">
        <v>288</v>
      </c>
      <c r="B450" s="432"/>
      <c r="C450" s="433"/>
      <c r="D450" s="275"/>
      <c r="E450" s="150"/>
      <c r="F450" s="239">
        <f>SUM(F445:F449)</f>
        <v>0</v>
      </c>
      <c r="G450" s="239">
        <f t="shared" ref="G450:H450" si="578">SUM(G445:G449)</f>
        <v>0</v>
      </c>
      <c r="H450" s="151">
        <f t="shared" si="578"/>
        <v>0</v>
      </c>
      <c r="I450" s="220">
        <v>1</v>
      </c>
      <c r="J450" s="206">
        <f t="shared" ref="J450:L450" si="579">SUM(J445:J449)</f>
        <v>0</v>
      </c>
      <c r="K450" s="206">
        <f t="shared" si="579"/>
        <v>0</v>
      </c>
      <c r="L450" s="206">
        <f t="shared" si="579"/>
        <v>0</v>
      </c>
      <c r="M450" s="220">
        <v>1</v>
      </c>
      <c r="N450" s="206">
        <f>N445</f>
        <v>0</v>
      </c>
      <c r="O450" s="206">
        <f t="shared" ref="O450:Q450" si="580">SUM(O445:O449)</f>
        <v>0</v>
      </c>
      <c r="P450" s="206">
        <f t="shared" si="580"/>
        <v>0</v>
      </c>
      <c r="Q450" s="206">
        <f t="shared" si="580"/>
        <v>0</v>
      </c>
      <c r="R450" s="220">
        <v>1</v>
      </c>
      <c r="S450" s="206">
        <f>S445</f>
        <v>0</v>
      </c>
      <c r="T450" s="216">
        <f>T445</f>
        <v>0</v>
      </c>
      <c r="U450" s="210">
        <f>SUM(U445:U449)</f>
        <v>0</v>
      </c>
      <c r="V450" s="211">
        <f>SUM(V445:V449)</f>
        <v>0</v>
      </c>
      <c r="W450" s="152">
        <f>IFERROR(((V450/U450)*1),0)</f>
        <v>0</v>
      </c>
      <c r="X450" s="303">
        <f>IFERROR(((1-(1-T450)*W450)*1),0)</f>
        <v>1</v>
      </c>
    </row>
    <row r="451" spans="1:24" ht="15.75" hidden="1" thickBot="1" x14ac:dyDescent="0.3">
      <c r="A451" s="443">
        <f>A445+1</f>
        <v>75</v>
      </c>
      <c r="B451" s="444"/>
      <c r="C451" s="445"/>
      <c r="D451" s="445"/>
      <c r="E451" s="147" t="s">
        <v>283</v>
      </c>
      <c r="F451" s="237">
        <v>0</v>
      </c>
      <c r="G451" s="237">
        <v>0</v>
      </c>
      <c r="H451" s="148">
        <f>F451+G451</f>
        <v>0</v>
      </c>
      <c r="I451" s="219" t="e">
        <f>H451/$H$456</f>
        <v>#DIV/0!</v>
      </c>
      <c r="J451" s="279">
        <v>0</v>
      </c>
      <c r="K451" s="279">
        <v>0</v>
      </c>
      <c r="L451" s="278">
        <f>J451+K451</f>
        <v>0</v>
      </c>
      <c r="M451" s="219" t="e">
        <f>L451/$L$456</f>
        <v>#DIV/0!</v>
      </c>
      <c r="N451" s="446">
        <v>0</v>
      </c>
      <c r="O451" s="279">
        <v>0</v>
      </c>
      <c r="P451" s="279">
        <v>0</v>
      </c>
      <c r="Q451" s="278">
        <f>O451+P451</f>
        <v>0</v>
      </c>
      <c r="R451" s="219" t="e">
        <f>Q451/$Q$456</f>
        <v>#DIV/0!</v>
      </c>
      <c r="S451" s="440">
        <f>N456-Q456</f>
        <v>0</v>
      </c>
      <c r="T451" s="421">
        <f>IFERROR((S451/N456),0)</f>
        <v>0</v>
      </c>
      <c r="U451" s="279">
        <v>0</v>
      </c>
      <c r="V451" s="279">
        <v>0</v>
      </c>
      <c r="W451" s="149">
        <f>IFERROR(((V451/U451)*1),0)</f>
        <v>0</v>
      </c>
      <c r="X451" s="422"/>
    </row>
    <row r="452" spans="1:24" ht="15.75" hidden="1" thickBot="1" x14ac:dyDescent="0.3">
      <c r="A452" s="443"/>
      <c r="B452" s="444"/>
      <c r="C452" s="445"/>
      <c r="D452" s="445"/>
      <c r="E452" s="147" t="s">
        <v>284</v>
      </c>
      <c r="F452" s="237">
        <v>0</v>
      </c>
      <c r="G452" s="237">
        <v>0</v>
      </c>
      <c r="H452" s="148">
        <f t="shared" ref="H452:H455" si="581">F452+G452</f>
        <v>0</v>
      </c>
      <c r="I452" s="219" t="e">
        <f t="shared" ref="I452:I455" si="582">H452/$H$456</f>
        <v>#DIV/0!</v>
      </c>
      <c r="J452" s="279">
        <v>0</v>
      </c>
      <c r="K452" s="279">
        <v>0</v>
      </c>
      <c r="L452" s="278">
        <f t="shared" ref="L452:L455" si="583">J452+K452</f>
        <v>0</v>
      </c>
      <c r="M452" s="219" t="e">
        <f t="shared" ref="M452:M455" si="584">L452/$L$456</f>
        <v>#DIV/0!</v>
      </c>
      <c r="N452" s="446"/>
      <c r="O452" s="279">
        <v>0</v>
      </c>
      <c r="P452" s="279">
        <v>0</v>
      </c>
      <c r="Q452" s="278">
        <f t="shared" ref="Q452:Q455" si="585">O452+P452</f>
        <v>0</v>
      </c>
      <c r="R452" s="219" t="e">
        <f t="shared" ref="R452:R455" si="586">Q452/$Q$456</f>
        <v>#DIV/0!</v>
      </c>
      <c r="S452" s="440"/>
      <c r="T452" s="421"/>
      <c r="U452" s="279">
        <v>0</v>
      </c>
      <c r="V452" s="279">
        <v>0</v>
      </c>
      <c r="W452" s="149">
        <f t="shared" ref="W452:W453" si="587">IFERROR(((V452/U452)*1),0)</f>
        <v>0</v>
      </c>
      <c r="X452" s="424"/>
    </row>
    <row r="453" spans="1:24" ht="15.75" hidden="1" thickBot="1" x14ac:dyDescent="0.3">
      <c r="A453" s="443"/>
      <c r="B453" s="444"/>
      <c r="C453" s="445"/>
      <c r="D453" s="445"/>
      <c r="E453" s="147" t="s">
        <v>285</v>
      </c>
      <c r="F453" s="237">
        <v>0</v>
      </c>
      <c r="G453" s="237">
        <v>0</v>
      </c>
      <c r="H453" s="148">
        <f t="shared" si="581"/>
        <v>0</v>
      </c>
      <c r="I453" s="219" t="e">
        <f t="shared" si="582"/>
        <v>#DIV/0!</v>
      </c>
      <c r="J453" s="279">
        <v>0</v>
      </c>
      <c r="K453" s="279">
        <v>0</v>
      </c>
      <c r="L453" s="278">
        <f t="shared" si="583"/>
        <v>0</v>
      </c>
      <c r="M453" s="219" t="e">
        <f t="shared" si="584"/>
        <v>#DIV/0!</v>
      </c>
      <c r="N453" s="446"/>
      <c r="O453" s="279">
        <v>0</v>
      </c>
      <c r="P453" s="279">
        <v>0</v>
      </c>
      <c r="Q453" s="278">
        <f t="shared" si="585"/>
        <v>0</v>
      </c>
      <c r="R453" s="219" t="e">
        <f t="shared" si="586"/>
        <v>#DIV/0!</v>
      </c>
      <c r="S453" s="440"/>
      <c r="T453" s="421"/>
      <c r="U453" s="279">
        <v>0</v>
      </c>
      <c r="V453" s="279">
        <v>0</v>
      </c>
      <c r="W453" s="149">
        <f t="shared" si="587"/>
        <v>0</v>
      </c>
      <c r="X453" s="424"/>
    </row>
    <row r="454" spans="1:24" ht="15.75" hidden="1" thickBot="1" x14ac:dyDescent="0.3">
      <c r="A454" s="443"/>
      <c r="B454" s="444"/>
      <c r="C454" s="445"/>
      <c r="D454" s="445"/>
      <c r="E454" s="147" t="s">
        <v>286</v>
      </c>
      <c r="F454" s="237">
        <v>0</v>
      </c>
      <c r="G454" s="237">
        <v>0</v>
      </c>
      <c r="H454" s="148">
        <f t="shared" si="581"/>
        <v>0</v>
      </c>
      <c r="I454" s="219" t="e">
        <f t="shared" si="582"/>
        <v>#DIV/0!</v>
      </c>
      <c r="J454" s="279">
        <v>0</v>
      </c>
      <c r="K454" s="279">
        <v>0</v>
      </c>
      <c r="L454" s="278">
        <f t="shared" si="583"/>
        <v>0</v>
      </c>
      <c r="M454" s="219" t="e">
        <f t="shared" si="584"/>
        <v>#DIV/0!</v>
      </c>
      <c r="N454" s="446"/>
      <c r="O454" s="279">
        <v>0</v>
      </c>
      <c r="P454" s="279">
        <v>0</v>
      </c>
      <c r="Q454" s="278">
        <f t="shared" si="585"/>
        <v>0</v>
      </c>
      <c r="R454" s="219" t="e">
        <f t="shared" si="586"/>
        <v>#DIV/0!</v>
      </c>
      <c r="S454" s="440"/>
      <c r="T454" s="421"/>
      <c r="U454" s="279">
        <v>0</v>
      </c>
      <c r="V454" s="279">
        <v>0</v>
      </c>
      <c r="W454" s="149">
        <f>IFERROR(((V454/U454)*1),0)</f>
        <v>0</v>
      </c>
      <c r="X454" s="424"/>
    </row>
    <row r="455" spans="1:24" ht="15.75" hidden="1" thickBot="1" x14ac:dyDescent="0.3">
      <c r="A455" s="443"/>
      <c r="B455" s="444"/>
      <c r="C455" s="445"/>
      <c r="D455" s="445"/>
      <c r="E455" s="147" t="s">
        <v>287</v>
      </c>
      <c r="F455" s="237">
        <v>0</v>
      </c>
      <c r="G455" s="237">
        <v>0</v>
      </c>
      <c r="H455" s="148">
        <f t="shared" si="581"/>
        <v>0</v>
      </c>
      <c r="I455" s="219" t="e">
        <f t="shared" si="582"/>
        <v>#DIV/0!</v>
      </c>
      <c r="J455" s="279">
        <v>0</v>
      </c>
      <c r="K455" s="279">
        <v>0</v>
      </c>
      <c r="L455" s="278">
        <f t="shared" si="583"/>
        <v>0</v>
      </c>
      <c r="M455" s="219" t="e">
        <f t="shared" si="584"/>
        <v>#DIV/0!</v>
      </c>
      <c r="N455" s="446"/>
      <c r="O455" s="279">
        <v>0</v>
      </c>
      <c r="P455" s="279">
        <v>0</v>
      </c>
      <c r="Q455" s="278">
        <f t="shared" si="585"/>
        <v>0</v>
      </c>
      <c r="R455" s="219" t="e">
        <f t="shared" si="586"/>
        <v>#DIV/0!</v>
      </c>
      <c r="S455" s="440"/>
      <c r="T455" s="421"/>
      <c r="U455" s="279">
        <v>0</v>
      </c>
      <c r="V455" s="279">
        <v>0</v>
      </c>
      <c r="W455" s="149">
        <f>IFERROR(((V455/U455)*1),0)</f>
        <v>0</v>
      </c>
      <c r="X455" s="442"/>
    </row>
    <row r="456" spans="1:24" ht="15.75" hidden="1" thickBot="1" x14ac:dyDescent="0.3">
      <c r="A456" s="431" t="s">
        <v>288</v>
      </c>
      <c r="B456" s="432"/>
      <c r="C456" s="433"/>
      <c r="D456" s="275"/>
      <c r="E456" s="276"/>
      <c r="F456" s="240">
        <f>SUM(F451:F455)</f>
        <v>0</v>
      </c>
      <c r="G456" s="239">
        <f t="shared" ref="G456:H456" si="588">SUM(G451:G455)</f>
        <v>0</v>
      </c>
      <c r="H456" s="151">
        <f t="shared" si="588"/>
        <v>0</v>
      </c>
      <c r="I456" s="220">
        <v>1</v>
      </c>
      <c r="J456" s="206">
        <f t="shared" ref="J456:L456" si="589">SUM(J451:J455)</f>
        <v>0</v>
      </c>
      <c r="K456" s="206">
        <f t="shared" si="589"/>
        <v>0</v>
      </c>
      <c r="L456" s="206">
        <f t="shared" si="589"/>
        <v>0</v>
      </c>
      <c r="M456" s="220">
        <v>1</v>
      </c>
      <c r="N456" s="206">
        <f>N451</f>
        <v>0</v>
      </c>
      <c r="O456" s="206">
        <f t="shared" ref="O456:Q456" si="590">SUM(O451:O455)</f>
        <v>0</v>
      </c>
      <c r="P456" s="206">
        <f t="shared" si="590"/>
        <v>0</v>
      </c>
      <c r="Q456" s="206">
        <f t="shared" si="590"/>
        <v>0</v>
      </c>
      <c r="R456" s="220">
        <v>1</v>
      </c>
      <c r="S456" s="206">
        <f>S451</f>
        <v>0</v>
      </c>
      <c r="T456" s="216">
        <f>T451</f>
        <v>0</v>
      </c>
      <c r="U456" s="210">
        <f>SUM(U451:U455)</f>
        <v>0</v>
      </c>
      <c r="V456" s="211">
        <f>SUM(V451:V455)</f>
        <v>0</v>
      </c>
      <c r="W456" s="152">
        <f>IFERROR(((V456/U456)*1),0)</f>
        <v>0</v>
      </c>
      <c r="X456" s="303">
        <f>IFERROR(((1-(1-T456)*W456)*1),0)</f>
        <v>1</v>
      </c>
    </row>
    <row r="457" spans="1:24" ht="15.75" hidden="1" thickBot="1" x14ac:dyDescent="0.3">
      <c r="A457" s="443">
        <f>A451+1</f>
        <v>76</v>
      </c>
      <c r="B457" s="444"/>
      <c r="C457" s="445"/>
      <c r="D457" s="445"/>
      <c r="E457" s="147" t="s">
        <v>283</v>
      </c>
      <c r="F457" s="237">
        <v>0</v>
      </c>
      <c r="G457" s="237">
        <v>0</v>
      </c>
      <c r="H457" s="148">
        <f>F457+G457</f>
        <v>0</v>
      </c>
      <c r="I457" s="219">
        <f>H457/$H$62</f>
        <v>0</v>
      </c>
      <c r="J457" s="279">
        <v>0</v>
      </c>
      <c r="K457" s="279">
        <v>0</v>
      </c>
      <c r="L457" s="278">
        <f>J457+K457</f>
        <v>0</v>
      </c>
      <c r="M457" s="219" t="e">
        <f>L457/$L$462</f>
        <v>#DIV/0!</v>
      </c>
      <c r="N457" s="446">
        <v>0</v>
      </c>
      <c r="O457" s="279">
        <v>0</v>
      </c>
      <c r="P457" s="279">
        <v>0</v>
      </c>
      <c r="Q457" s="278">
        <f>O457+P457</f>
        <v>0</v>
      </c>
      <c r="R457" s="219" t="e">
        <f>Q457/$Q$462</f>
        <v>#DIV/0!</v>
      </c>
      <c r="S457" s="440">
        <f>N462-Q462</f>
        <v>0</v>
      </c>
      <c r="T457" s="421">
        <f>IFERROR((S457/N462),0)</f>
        <v>0</v>
      </c>
      <c r="U457" s="279">
        <v>0</v>
      </c>
      <c r="V457" s="279">
        <v>0</v>
      </c>
      <c r="W457" s="149">
        <f>IFERROR(((V457/U457)*1),0)</f>
        <v>0</v>
      </c>
      <c r="X457" s="422"/>
    </row>
    <row r="458" spans="1:24" ht="15.75" hidden="1" thickBot="1" x14ac:dyDescent="0.3">
      <c r="A458" s="443"/>
      <c r="B458" s="444"/>
      <c r="C458" s="445"/>
      <c r="D458" s="445"/>
      <c r="E458" s="147" t="s">
        <v>284</v>
      </c>
      <c r="F458" s="237">
        <v>0</v>
      </c>
      <c r="G458" s="237">
        <v>0</v>
      </c>
      <c r="H458" s="148">
        <f t="shared" ref="H458:H461" si="591">F458+G458</f>
        <v>0</v>
      </c>
      <c r="I458" s="219" t="e">
        <f>H458/$H$462</f>
        <v>#DIV/0!</v>
      </c>
      <c r="J458" s="279">
        <v>0</v>
      </c>
      <c r="K458" s="279">
        <v>0</v>
      </c>
      <c r="L458" s="278">
        <f t="shared" ref="L458:L461" si="592">J458+K458</f>
        <v>0</v>
      </c>
      <c r="M458" s="219" t="e">
        <f t="shared" ref="M458:M461" si="593">L458/$L$462</f>
        <v>#DIV/0!</v>
      </c>
      <c r="N458" s="446"/>
      <c r="O458" s="279">
        <v>0</v>
      </c>
      <c r="P458" s="279">
        <v>0</v>
      </c>
      <c r="Q458" s="278">
        <f t="shared" ref="Q458:Q461" si="594">O458+P458</f>
        <v>0</v>
      </c>
      <c r="R458" s="219" t="e">
        <f t="shared" ref="R458:R461" si="595">Q458/$Q$462</f>
        <v>#DIV/0!</v>
      </c>
      <c r="S458" s="440"/>
      <c r="T458" s="421"/>
      <c r="U458" s="279">
        <v>0</v>
      </c>
      <c r="V458" s="279">
        <v>0</v>
      </c>
      <c r="W458" s="149">
        <f t="shared" ref="W458:W459" si="596">IFERROR(((V458/U458)*1),0)</f>
        <v>0</v>
      </c>
      <c r="X458" s="424"/>
    </row>
    <row r="459" spans="1:24" ht="15.75" hidden="1" thickBot="1" x14ac:dyDescent="0.3">
      <c r="A459" s="443"/>
      <c r="B459" s="444"/>
      <c r="C459" s="445"/>
      <c r="D459" s="445"/>
      <c r="E459" s="147" t="s">
        <v>285</v>
      </c>
      <c r="F459" s="237">
        <v>0</v>
      </c>
      <c r="G459" s="237">
        <v>0</v>
      </c>
      <c r="H459" s="148">
        <f t="shared" si="591"/>
        <v>0</v>
      </c>
      <c r="I459" s="219" t="e">
        <f t="shared" ref="I459:I461" si="597">H459/$H$462</f>
        <v>#DIV/0!</v>
      </c>
      <c r="J459" s="279">
        <v>0</v>
      </c>
      <c r="K459" s="279">
        <v>0</v>
      </c>
      <c r="L459" s="278">
        <f t="shared" si="592"/>
        <v>0</v>
      </c>
      <c r="M459" s="219" t="e">
        <f t="shared" si="593"/>
        <v>#DIV/0!</v>
      </c>
      <c r="N459" s="446"/>
      <c r="O459" s="279">
        <v>0</v>
      </c>
      <c r="P459" s="279">
        <v>0</v>
      </c>
      <c r="Q459" s="278">
        <f t="shared" si="594"/>
        <v>0</v>
      </c>
      <c r="R459" s="219" t="e">
        <f t="shared" si="595"/>
        <v>#DIV/0!</v>
      </c>
      <c r="S459" s="440"/>
      <c r="T459" s="421"/>
      <c r="U459" s="279">
        <v>0</v>
      </c>
      <c r="V459" s="279">
        <v>0</v>
      </c>
      <c r="W459" s="149">
        <f t="shared" si="596"/>
        <v>0</v>
      </c>
      <c r="X459" s="424"/>
    </row>
    <row r="460" spans="1:24" ht="15.75" hidden="1" thickBot="1" x14ac:dyDescent="0.3">
      <c r="A460" s="443"/>
      <c r="B460" s="444"/>
      <c r="C460" s="445"/>
      <c r="D460" s="445"/>
      <c r="E460" s="147" t="s">
        <v>286</v>
      </c>
      <c r="F460" s="237">
        <v>0</v>
      </c>
      <c r="G460" s="237">
        <v>0</v>
      </c>
      <c r="H460" s="148">
        <f t="shared" si="591"/>
        <v>0</v>
      </c>
      <c r="I460" s="219" t="e">
        <f t="shared" si="597"/>
        <v>#DIV/0!</v>
      </c>
      <c r="J460" s="279">
        <v>0</v>
      </c>
      <c r="K460" s="279">
        <v>0</v>
      </c>
      <c r="L460" s="278">
        <f t="shared" si="592"/>
        <v>0</v>
      </c>
      <c r="M460" s="219" t="e">
        <f t="shared" si="593"/>
        <v>#DIV/0!</v>
      </c>
      <c r="N460" s="446"/>
      <c r="O460" s="279">
        <v>0</v>
      </c>
      <c r="P460" s="279">
        <v>0</v>
      </c>
      <c r="Q460" s="278">
        <f t="shared" si="594"/>
        <v>0</v>
      </c>
      <c r="R460" s="219" t="e">
        <f t="shared" si="595"/>
        <v>#DIV/0!</v>
      </c>
      <c r="S460" s="440"/>
      <c r="T460" s="421"/>
      <c r="U460" s="279">
        <v>0</v>
      </c>
      <c r="V460" s="279">
        <v>0</v>
      </c>
      <c r="W460" s="149">
        <f>IFERROR(((V460/U460)*1),0)</f>
        <v>0</v>
      </c>
      <c r="X460" s="424"/>
    </row>
    <row r="461" spans="1:24" ht="15.75" hidden="1" thickBot="1" x14ac:dyDescent="0.3">
      <c r="A461" s="443"/>
      <c r="B461" s="444"/>
      <c r="C461" s="445"/>
      <c r="D461" s="445"/>
      <c r="E461" s="147" t="s">
        <v>287</v>
      </c>
      <c r="F461" s="237">
        <v>0</v>
      </c>
      <c r="G461" s="237">
        <v>0</v>
      </c>
      <c r="H461" s="148">
        <f t="shared" si="591"/>
        <v>0</v>
      </c>
      <c r="I461" s="219" t="e">
        <f t="shared" si="597"/>
        <v>#DIV/0!</v>
      </c>
      <c r="J461" s="279">
        <v>0</v>
      </c>
      <c r="K461" s="279">
        <v>0</v>
      </c>
      <c r="L461" s="278">
        <f t="shared" si="592"/>
        <v>0</v>
      </c>
      <c r="M461" s="219" t="e">
        <f t="shared" si="593"/>
        <v>#DIV/0!</v>
      </c>
      <c r="N461" s="446"/>
      <c r="O461" s="279">
        <v>0</v>
      </c>
      <c r="P461" s="279">
        <v>0</v>
      </c>
      <c r="Q461" s="278">
        <f t="shared" si="594"/>
        <v>0</v>
      </c>
      <c r="R461" s="219" t="e">
        <f t="shared" si="595"/>
        <v>#DIV/0!</v>
      </c>
      <c r="S461" s="440"/>
      <c r="T461" s="421"/>
      <c r="U461" s="279">
        <v>0</v>
      </c>
      <c r="V461" s="279">
        <v>0</v>
      </c>
      <c r="W461" s="149">
        <f>IFERROR(((V461/U461)*1),0)</f>
        <v>0</v>
      </c>
      <c r="X461" s="442"/>
    </row>
    <row r="462" spans="1:24" ht="15.75" hidden="1" thickBot="1" x14ac:dyDescent="0.3">
      <c r="A462" s="431" t="s">
        <v>288</v>
      </c>
      <c r="B462" s="432"/>
      <c r="C462" s="433"/>
      <c r="D462" s="275"/>
      <c r="E462" s="276"/>
      <c r="F462" s="240">
        <f>SUM(F457:F461)</f>
        <v>0</v>
      </c>
      <c r="G462" s="239">
        <f t="shared" ref="G462:H462" si="598">SUM(G457:G461)</f>
        <v>0</v>
      </c>
      <c r="H462" s="151">
        <f t="shared" si="598"/>
        <v>0</v>
      </c>
      <c r="I462" s="220">
        <v>1</v>
      </c>
      <c r="J462" s="206">
        <f t="shared" ref="J462:L462" si="599">SUM(J457:J461)</f>
        <v>0</v>
      </c>
      <c r="K462" s="206">
        <f t="shared" si="599"/>
        <v>0</v>
      </c>
      <c r="L462" s="206">
        <f t="shared" si="599"/>
        <v>0</v>
      </c>
      <c r="M462" s="220">
        <v>1</v>
      </c>
      <c r="N462" s="206">
        <f>N457</f>
        <v>0</v>
      </c>
      <c r="O462" s="206">
        <f t="shared" ref="O462:Q462" si="600">SUM(O457:O461)</f>
        <v>0</v>
      </c>
      <c r="P462" s="206">
        <f t="shared" si="600"/>
        <v>0</v>
      </c>
      <c r="Q462" s="206">
        <f t="shared" si="600"/>
        <v>0</v>
      </c>
      <c r="R462" s="220">
        <v>1</v>
      </c>
      <c r="S462" s="206">
        <f>S457</f>
        <v>0</v>
      </c>
      <c r="T462" s="216">
        <f>T457</f>
        <v>0</v>
      </c>
      <c r="U462" s="210">
        <f>SUM(U457:U461)</f>
        <v>0</v>
      </c>
      <c r="V462" s="211">
        <f>SUM(V457:V461)</f>
        <v>0</v>
      </c>
      <c r="W462" s="152">
        <f>IFERROR(((V462/U462)*1),0)</f>
        <v>0</v>
      </c>
      <c r="X462" s="303">
        <f>IFERROR(((1-(1-T462)*W462)*1),0)</f>
        <v>1</v>
      </c>
    </row>
    <row r="463" spans="1:24" ht="15.75" hidden="1" thickBot="1" x14ac:dyDescent="0.3">
      <c r="A463" s="443">
        <f>A457+1</f>
        <v>77</v>
      </c>
      <c r="B463" s="444"/>
      <c r="C463" s="445"/>
      <c r="D463" s="445"/>
      <c r="E463" s="147" t="s">
        <v>283</v>
      </c>
      <c r="F463" s="237">
        <v>0</v>
      </c>
      <c r="G463" s="237">
        <v>0</v>
      </c>
      <c r="H463" s="148">
        <f>F463+G463</f>
        <v>0</v>
      </c>
      <c r="I463" s="219" t="e">
        <f>H463/$H$468</f>
        <v>#DIV/0!</v>
      </c>
      <c r="J463" s="279">
        <v>0</v>
      </c>
      <c r="K463" s="279">
        <v>0</v>
      </c>
      <c r="L463" s="278">
        <f>J463+K463</f>
        <v>0</v>
      </c>
      <c r="M463" s="219" t="e">
        <f>L463/$L$468</f>
        <v>#DIV/0!</v>
      </c>
      <c r="N463" s="446">
        <v>0</v>
      </c>
      <c r="O463" s="279">
        <v>0</v>
      </c>
      <c r="P463" s="279">
        <v>0</v>
      </c>
      <c r="Q463" s="278">
        <f>O463+P463</f>
        <v>0</v>
      </c>
      <c r="R463" s="219" t="e">
        <f>Q463/$L$468</f>
        <v>#DIV/0!</v>
      </c>
      <c r="S463" s="440">
        <f>N468-Q468</f>
        <v>0</v>
      </c>
      <c r="T463" s="421">
        <f>IFERROR((S463/N468),0)</f>
        <v>0</v>
      </c>
      <c r="U463" s="279">
        <v>0</v>
      </c>
      <c r="V463" s="279">
        <v>0</v>
      </c>
      <c r="W463" s="149">
        <f>IFERROR(((V463/U463)*1),0)</f>
        <v>0</v>
      </c>
      <c r="X463" s="422"/>
    </row>
    <row r="464" spans="1:24" ht="15.75" hidden="1" thickBot="1" x14ac:dyDescent="0.3">
      <c r="A464" s="443"/>
      <c r="B464" s="444"/>
      <c r="C464" s="445"/>
      <c r="D464" s="445"/>
      <c r="E464" s="147" t="s">
        <v>284</v>
      </c>
      <c r="F464" s="237">
        <v>0</v>
      </c>
      <c r="G464" s="237">
        <v>0</v>
      </c>
      <c r="H464" s="148">
        <f t="shared" ref="H464:H467" si="601">F464+G464</f>
        <v>0</v>
      </c>
      <c r="I464" s="219" t="e">
        <f t="shared" ref="I464:I467" si="602">H464/$H$468</f>
        <v>#DIV/0!</v>
      </c>
      <c r="J464" s="279">
        <v>0</v>
      </c>
      <c r="K464" s="279">
        <v>0</v>
      </c>
      <c r="L464" s="278">
        <f t="shared" ref="L464:L467" si="603">J464+K464</f>
        <v>0</v>
      </c>
      <c r="M464" s="219" t="e">
        <f t="shared" ref="M464:M467" si="604">L464/$L$468</f>
        <v>#DIV/0!</v>
      </c>
      <c r="N464" s="446"/>
      <c r="O464" s="279">
        <v>0</v>
      </c>
      <c r="P464" s="279">
        <v>0</v>
      </c>
      <c r="Q464" s="278">
        <f t="shared" ref="Q464:Q467" si="605">O464+P464</f>
        <v>0</v>
      </c>
      <c r="R464" s="219" t="e">
        <f t="shared" ref="R464:R467" si="606">Q464/$L$468</f>
        <v>#DIV/0!</v>
      </c>
      <c r="S464" s="440"/>
      <c r="T464" s="421"/>
      <c r="U464" s="279">
        <v>0</v>
      </c>
      <c r="V464" s="279">
        <v>0</v>
      </c>
      <c r="W464" s="149">
        <f t="shared" ref="W464:W465" si="607">IFERROR(((V464/U464)*1),0)</f>
        <v>0</v>
      </c>
      <c r="X464" s="424"/>
    </row>
    <row r="465" spans="1:24" ht="15.75" hidden="1" thickBot="1" x14ac:dyDescent="0.3">
      <c r="A465" s="443"/>
      <c r="B465" s="444"/>
      <c r="C465" s="445"/>
      <c r="D465" s="445"/>
      <c r="E465" s="147" t="s">
        <v>285</v>
      </c>
      <c r="F465" s="237">
        <v>0</v>
      </c>
      <c r="G465" s="237">
        <v>0</v>
      </c>
      <c r="H465" s="148">
        <f t="shared" si="601"/>
        <v>0</v>
      </c>
      <c r="I465" s="219" t="e">
        <f t="shared" si="602"/>
        <v>#DIV/0!</v>
      </c>
      <c r="J465" s="279">
        <v>0</v>
      </c>
      <c r="K465" s="279">
        <v>0</v>
      </c>
      <c r="L465" s="278">
        <f t="shared" si="603"/>
        <v>0</v>
      </c>
      <c r="M465" s="219" t="e">
        <f t="shared" si="604"/>
        <v>#DIV/0!</v>
      </c>
      <c r="N465" s="446"/>
      <c r="O465" s="279">
        <v>0</v>
      </c>
      <c r="P465" s="279">
        <v>0</v>
      </c>
      <c r="Q465" s="278">
        <f t="shared" si="605"/>
        <v>0</v>
      </c>
      <c r="R465" s="219" t="e">
        <f t="shared" si="606"/>
        <v>#DIV/0!</v>
      </c>
      <c r="S465" s="440"/>
      <c r="T465" s="421"/>
      <c r="U465" s="279">
        <v>0</v>
      </c>
      <c r="V465" s="279">
        <v>0</v>
      </c>
      <c r="W465" s="149">
        <f t="shared" si="607"/>
        <v>0</v>
      </c>
      <c r="X465" s="424"/>
    </row>
    <row r="466" spans="1:24" ht="15.75" hidden="1" thickBot="1" x14ac:dyDescent="0.3">
      <c r="A466" s="443"/>
      <c r="B466" s="444"/>
      <c r="C466" s="445"/>
      <c r="D466" s="445"/>
      <c r="E466" s="147" t="s">
        <v>286</v>
      </c>
      <c r="F466" s="237">
        <v>0</v>
      </c>
      <c r="G466" s="237">
        <v>0</v>
      </c>
      <c r="H466" s="148">
        <f t="shared" si="601"/>
        <v>0</v>
      </c>
      <c r="I466" s="219" t="e">
        <f t="shared" si="602"/>
        <v>#DIV/0!</v>
      </c>
      <c r="J466" s="279">
        <v>0</v>
      </c>
      <c r="K466" s="279">
        <v>0</v>
      </c>
      <c r="L466" s="278">
        <f t="shared" si="603"/>
        <v>0</v>
      </c>
      <c r="M466" s="219" t="e">
        <f t="shared" si="604"/>
        <v>#DIV/0!</v>
      </c>
      <c r="N466" s="446"/>
      <c r="O466" s="279">
        <v>0</v>
      </c>
      <c r="P466" s="279">
        <v>0</v>
      </c>
      <c r="Q466" s="278">
        <f t="shared" si="605"/>
        <v>0</v>
      </c>
      <c r="R466" s="219" t="e">
        <f t="shared" si="606"/>
        <v>#DIV/0!</v>
      </c>
      <c r="S466" s="440"/>
      <c r="T466" s="421"/>
      <c r="U466" s="279">
        <v>0</v>
      </c>
      <c r="V466" s="279">
        <v>0</v>
      </c>
      <c r="W466" s="149">
        <f>IFERROR(((V466/U466)*1),0)</f>
        <v>0</v>
      </c>
      <c r="X466" s="424"/>
    </row>
    <row r="467" spans="1:24" ht="15.75" hidden="1" thickBot="1" x14ac:dyDescent="0.3">
      <c r="A467" s="443"/>
      <c r="B467" s="444"/>
      <c r="C467" s="445"/>
      <c r="D467" s="445"/>
      <c r="E467" s="147" t="s">
        <v>287</v>
      </c>
      <c r="F467" s="237">
        <v>0</v>
      </c>
      <c r="G467" s="237">
        <v>0</v>
      </c>
      <c r="H467" s="148">
        <f t="shared" si="601"/>
        <v>0</v>
      </c>
      <c r="I467" s="219" t="e">
        <f t="shared" si="602"/>
        <v>#DIV/0!</v>
      </c>
      <c r="J467" s="279">
        <v>0</v>
      </c>
      <c r="K467" s="279">
        <v>0</v>
      </c>
      <c r="L467" s="278">
        <f t="shared" si="603"/>
        <v>0</v>
      </c>
      <c r="M467" s="219" t="e">
        <f t="shared" si="604"/>
        <v>#DIV/0!</v>
      </c>
      <c r="N467" s="446"/>
      <c r="O467" s="279">
        <v>0</v>
      </c>
      <c r="P467" s="279">
        <v>0</v>
      </c>
      <c r="Q467" s="278">
        <f t="shared" si="605"/>
        <v>0</v>
      </c>
      <c r="R467" s="219" t="e">
        <f t="shared" si="606"/>
        <v>#DIV/0!</v>
      </c>
      <c r="S467" s="440"/>
      <c r="T467" s="421"/>
      <c r="U467" s="279">
        <v>0</v>
      </c>
      <c r="V467" s="279">
        <v>0</v>
      </c>
      <c r="W467" s="149">
        <f>IFERROR(((V467/U467)*1),0)</f>
        <v>0</v>
      </c>
      <c r="X467" s="442"/>
    </row>
    <row r="468" spans="1:24" ht="15.75" hidden="1" thickBot="1" x14ac:dyDescent="0.3">
      <c r="A468" s="431" t="s">
        <v>288</v>
      </c>
      <c r="B468" s="432"/>
      <c r="C468" s="433"/>
      <c r="D468" s="275"/>
      <c r="E468" s="276"/>
      <c r="F468" s="240">
        <f>SUM(F463:F467)</f>
        <v>0</v>
      </c>
      <c r="G468" s="239">
        <f t="shared" ref="G468:H468" si="608">SUM(G463:G467)</f>
        <v>0</v>
      </c>
      <c r="H468" s="151">
        <f t="shared" si="608"/>
        <v>0</v>
      </c>
      <c r="I468" s="220">
        <v>1</v>
      </c>
      <c r="J468" s="206">
        <f t="shared" ref="J468:L468" si="609">SUM(J463:J467)</f>
        <v>0</v>
      </c>
      <c r="K468" s="206">
        <f t="shared" si="609"/>
        <v>0</v>
      </c>
      <c r="L468" s="206">
        <f t="shared" si="609"/>
        <v>0</v>
      </c>
      <c r="M468" s="220">
        <v>1</v>
      </c>
      <c r="N468" s="206">
        <f>N463</f>
        <v>0</v>
      </c>
      <c r="O468" s="206">
        <f t="shared" ref="O468:Q468" si="610">SUM(O463:O467)</f>
        <v>0</v>
      </c>
      <c r="P468" s="206">
        <f t="shared" si="610"/>
        <v>0</v>
      </c>
      <c r="Q468" s="206">
        <f t="shared" si="610"/>
        <v>0</v>
      </c>
      <c r="R468" s="220">
        <v>1</v>
      </c>
      <c r="S468" s="206">
        <f>S463</f>
        <v>0</v>
      </c>
      <c r="T468" s="216">
        <f>T463</f>
        <v>0</v>
      </c>
      <c r="U468" s="210">
        <f>SUM(U463:U467)</f>
        <v>0</v>
      </c>
      <c r="V468" s="211">
        <f>SUM(V463:V467)</f>
        <v>0</v>
      </c>
      <c r="W468" s="152">
        <f>IFERROR(((V468/U468)*1),0)</f>
        <v>0</v>
      </c>
      <c r="X468" s="303">
        <f>IFERROR(((1-(1-T468)*W468)*1),0)</f>
        <v>1</v>
      </c>
    </row>
    <row r="469" spans="1:24" ht="15.75" hidden="1" thickBot="1" x14ac:dyDescent="0.3">
      <c r="A469" s="443">
        <f>A463+1</f>
        <v>78</v>
      </c>
      <c r="B469" s="444"/>
      <c r="C469" s="445"/>
      <c r="D469" s="445"/>
      <c r="E469" s="147" t="s">
        <v>283</v>
      </c>
      <c r="F469" s="237">
        <v>0</v>
      </c>
      <c r="G469" s="237">
        <v>0</v>
      </c>
      <c r="H469" s="148">
        <f>F469+G469</f>
        <v>0</v>
      </c>
      <c r="I469" s="219" t="e">
        <f>H469/$H$474</f>
        <v>#DIV/0!</v>
      </c>
      <c r="J469" s="279">
        <v>0</v>
      </c>
      <c r="K469" s="279">
        <v>0</v>
      </c>
      <c r="L469" s="278">
        <f>J469+K469</f>
        <v>0</v>
      </c>
      <c r="M469" s="219" t="e">
        <f>L469/$L$474</f>
        <v>#DIV/0!</v>
      </c>
      <c r="N469" s="446">
        <v>0</v>
      </c>
      <c r="O469" s="279">
        <v>0</v>
      </c>
      <c r="P469" s="279">
        <v>0</v>
      </c>
      <c r="Q469" s="278">
        <f>O469+P469</f>
        <v>0</v>
      </c>
      <c r="R469" s="219" t="e">
        <f>Q469/$Q$474</f>
        <v>#DIV/0!</v>
      </c>
      <c r="S469" s="440">
        <f>N474-Q474</f>
        <v>0</v>
      </c>
      <c r="T469" s="421">
        <f>IFERROR((S469/N474),0)</f>
        <v>0</v>
      </c>
      <c r="U469" s="279">
        <v>0</v>
      </c>
      <c r="V469" s="279">
        <v>0</v>
      </c>
      <c r="W469" s="149">
        <f>IFERROR(((V469/U469)*1),0)</f>
        <v>0</v>
      </c>
      <c r="X469" s="422"/>
    </row>
    <row r="470" spans="1:24" ht="15.75" hidden="1" thickBot="1" x14ac:dyDescent="0.3">
      <c r="A470" s="443"/>
      <c r="B470" s="444"/>
      <c r="C470" s="445"/>
      <c r="D470" s="445"/>
      <c r="E470" s="147" t="s">
        <v>284</v>
      </c>
      <c r="F470" s="237">
        <v>0</v>
      </c>
      <c r="G470" s="237">
        <v>0</v>
      </c>
      <c r="H470" s="148">
        <f t="shared" ref="H470:H473" si="611">F470+G470</f>
        <v>0</v>
      </c>
      <c r="I470" s="219" t="e">
        <f t="shared" ref="I470:I473" si="612">H470/$H$474</f>
        <v>#DIV/0!</v>
      </c>
      <c r="J470" s="279">
        <v>0</v>
      </c>
      <c r="K470" s="279">
        <v>0</v>
      </c>
      <c r="L470" s="278">
        <f t="shared" ref="L470:L473" si="613">J470+K470</f>
        <v>0</v>
      </c>
      <c r="M470" s="219" t="e">
        <f t="shared" ref="M470:M473" si="614">L470/$L$474</f>
        <v>#DIV/0!</v>
      </c>
      <c r="N470" s="446"/>
      <c r="O470" s="279">
        <v>0</v>
      </c>
      <c r="P470" s="279">
        <v>0</v>
      </c>
      <c r="Q470" s="278">
        <f t="shared" ref="Q470:Q473" si="615">O470+P470</f>
        <v>0</v>
      </c>
      <c r="R470" s="219" t="e">
        <f t="shared" ref="R470:R473" si="616">Q470/$Q$474</f>
        <v>#DIV/0!</v>
      </c>
      <c r="S470" s="440"/>
      <c r="T470" s="421"/>
      <c r="U470" s="279">
        <v>0</v>
      </c>
      <c r="V470" s="279">
        <v>0</v>
      </c>
      <c r="W470" s="149">
        <f t="shared" ref="W470:W471" si="617">IFERROR(((V470/U470)*1),0)</f>
        <v>0</v>
      </c>
      <c r="X470" s="424"/>
    </row>
    <row r="471" spans="1:24" ht="15.75" hidden="1" thickBot="1" x14ac:dyDescent="0.3">
      <c r="A471" s="443"/>
      <c r="B471" s="444"/>
      <c r="C471" s="445"/>
      <c r="D471" s="445"/>
      <c r="E471" s="147" t="s">
        <v>285</v>
      </c>
      <c r="F471" s="237">
        <v>0</v>
      </c>
      <c r="G471" s="237">
        <v>0</v>
      </c>
      <c r="H471" s="148">
        <f t="shared" si="611"/>
        <v>0</v>
      </c>
      <c r="I471" s="219" t="e">
        <f t="shared" si="612"/>
        <v>#DIV/0!</v>
      </c>
      <c r="J471" s="279">
        <v>0</v>
      </c>
      <c r="K471" s="279">
        <v>0</v>
      </c>
      <c r="L471" s="278">
        <f t="shared" si="613"/>
        <v>0</v>
      </c>
      <c r="M471" s="219" t="e">
        <f t="shared" si="614"/>
        <v>#DIV/0!</v>
      </c>
      <c r="N471" s="446"/>
      <c r="O471" s="279">
        <v>0</v>
      </c>
      <c r="P471" s="279">
        <v>0</v>
      </c>
      <c r="Q471" s="278">
        <f t="shared" si="615"/>
        <v>0</v>
      </c>
      <c r="R471" s="219" t="e">
        <f t="shared" si="616"/>
        <v>#DIV/0!</v>
      </c>
      <c r="S471" s="440"/>
      <c r="T471" s="421"/>
      <c r="U471" s="279">
        <v>0</v>
      </c>
      <c r="V471" s="279">
        <v>0</v>
      </c>
      <c r="W471" s="149">
        <f t="shared" si="617"/>
        <v>0</v>
      </c>
      <c r="X471" s="424"/>
    </row>
    <row r="472" spans="1:24" ht="15.75" hidden="1" thickBot="1" x14ac:dyDescent="0.3">
      <c r="A472" s="443"/>
      <c r="B472" s="444"/>
      <c r="C472" s="445"/>
      <c r="D472" s="445"/>
      <c r="E472" s="147" t="s">
        <v>286</v>
      </c>
      <c r="F472" s="237">
        <v>0</v>
      </c>
      <c r="G472" s="237">
        <v>0</v>
      </c>
      <c r="H472" s="148">
        <f t="shared" si="611"/>
        <v>0</v>
      </c>
      <c r="I472" s="219" t="e">
        <f t="shared" si="612"/>
        <v>#DIV/0!</v>
      </c>
      <c r="J472" s="279">
        <v>0</v>
      </c>
      <c r="K472" s="279">
        <v>0</v>
      </c>
      <c r="L472" s="278">
        <f t="shared" si="613"/>
        <v>0</v>
      </c>
      <c r="M472" s="219" t="e">
        <f t="shared" si="614"/>
        <v>#DIV/0!</v>
      </c>
      <c r="N472" s="446"/>
      <c r="O472" s="279">
        <v>0</v>
      </c>
      <c r="P472" s="279">
        <v>0</v>
      </c>
      <c r="Q472" s="278">
        <f t="shared" si="615"/>
        <v>0</v>
      </c>
      <c r="R472" s="219" t="e">
        <f t="shared" si="616"/>
        <v>#DIV/0!</v>
      </c>
      <c r="S472" s="440"/>
      <c r="T472" s="421"/>
      <c r="U472" s="279">
        <v>0</v>
      </c>
      <c r="V472" s="279">
        <v>0</v>
      </c>
      <c r="W472" s="149">
        <f>IFERROR(((V472/U472)*1),0)</f>
        <v>0</v>
      </c>
      <c r="X472" s="424"/>
    </row>
    <row r="473" spans="1:24" ht="15.75" hidden="1" thickBot="1" x14ac:dyDescent="0.3">
      <c r="A473" s="443"/>
      <c r="B473" s="444"/>
      <c r="C473" s="445"/>
      <c r="D473" s="445"/>
      <c r="E473" s="147" t="s">
        <v>287</v>
      </c>
      <c r="F473" s="237">
        <v>0</v>
      </c>
      <c r="G473" s="237">
        <v>0</v>
      </c>
      <c r="H473" s="148">
        <f t="shared" si="611"/>
        <v>0</v>
      </c>
      <c r="I473" s="219" t="e">
        <f t="shared" si="612"/>
        <v>#DIV/0!</v>
      </c>
      <c r="J473" s="279">
        <v>0</v>
      </c>
      <c r="K473" s="279">
        <v>0</v>
      </c>
      <c r="L473" s="278">
        <f t="shared" si="613"/>
        <v>0</v>
      </c>
      <c r="M473" s="219" t="e">
        <f t="shared" si="614"/>
        <v>#DIV/0!</v>
      </c>
      <c r="N473" s="446"/>
      <c r="O473" s="279">
        <v>0</v>
      </c>
      <c r="P473" s="279">
        <v>0</v>
      </c>
      <c r="Q473" s="278">
        <f t="shared" si="615"/>
        <v>0</v>
      </c>
      <c r="R473" s="219" t="e">
        <f t="shared" si="616"/>
        <v>#DIV/0!</v>
      </c>
      <c r="S473" s="440"/>
      <c r="T473" s="421"/>
      <c r="U473" s="279">
        <v>0</v>
      </c>
      <c r="V473" s="279">
        <v>0</v>
      </c>
      <c r="W473" s="149">
        <f>IFERROR(((V473/U473)*1),0)</f>
        <v>0</v>
      </c>
      <c r="X473" s="442"/>
    </row>
    <row r="474" spans="1:24" ht="15.75" hidden="1" thickBot="1" x14ac:dyDescent="0.3">
      <c r="A474" s="431" t="s">
        <v>288</v>
      </c>
      <c r="B474" s="432"/>
      <c r="C474" s="433"/>
      <c r="D474" s="275"/>
      <c r="E474" s="276"/>
      <c r="F474" s="240">
        <f>SUM(F469:F473)</f>
        <v>0</v>
      </c>
      <c r="G474" s="239">
        <f t="shared" ref="G474:H474" si="618">SUM(G469:G473)</f>
        <v>0</v>
      </c>
      <c r="H474" s="151">
        <f t="shared" si="618"/>
        <v>0</v>
      </c>
      <c r="I474" s="220">
        <v>1</v>
      </c>
      <c r="J474" s="206">
        <f t="shared" ref="J474:L474" si="619">SUM(J469:J473)</f>
        <v>0</v>
      </c>
      <c r="K474" s="206">
        <f t="shared" si="619"/>
        <v>0</v>
      </c>
      <c r="L474" s="206">
        <f t="shared" si="619"/>
        <v>0</v>
      </c>
      <c r="M474" s="220">
        <v>1</v>
      </c>
      <c r="N474" s="206">
        <f>N469</f>
        <v>0</v>
      </c>
      <c r="O474" s="206">
        <f t="shared" ref="O474:Q474" si="620">SUM(O469:O473)</f>
        <v>0</v>
      </c>
      <c r="P474" s="206">
        <f t="shared" si="620"/>
        <v>0</v>
      </c>
      <c r="Q474" s="206">
        <f t="shared" si="620"/>
        <v>0</v>
      </c>
      <c r="R474" s="220">
        <v>1</v>
      </c>
      <c r="S474" s="206">
        <f>S469</f>
        <v>0</v>
      </c>
      <c r="T474" s="216">
        <f>T469</f>
        <v>0</v>
      </c>
      <c r="U474" s="210">
        <f>SUM(U469:U473)</f>
        <v>0</v>
      </c>
      <c r="V474" s="211">
        <f>SUM(V469:V473)</f>
        <v>0</v>
      </c>
      <c r="W474" s="152">
        <f>IFERROR(((V474/U474)*1),0)</f>
        <v>0</v>
      </c>
      <c r="X474" s="303">
        <f>IFERROR(((1-(1-T474)*W474)*1),0)</f>
        <v>1</v>
      </c>
    </row>
    <row r="475" spans="1:24" ht="15.75" hidden="1" thickBot="1" x14ac:dyDescent="0.3">
      <c r="A475" s="443">
        <f>A469+1</f>
        <v>79</v>
      </c>
      <c r="B475" s="444"/>
      <c r="C475" s="445"/>
      <c r="D475" s="445"/>
      <c r="E475" s="147" t="s">
        <v>283</v>
      </c>
      <c r="F475" s="237">
        <v>0</v>
      </c>
      <c r="G475" s="237">
        <v>0</v>
      </c>
      <c r="H475" s="148">
        <f>F475+G475</f>
        <v>0</v>
      </c>
      <c r="I475" s="219" t="e">
        <f>H475/$H$480</f>
        <v>#DIV/0!</v>
      </c>
      <c r="J475" s="279">
        <v>0</v>
      </c>
      <c r="K475" s="279">
        <v>0</v>
      </c>
      <c r="L475" s="278">
        <f>J475+K475</f>
        <v>0</v>
      </c>
      <c r="M475" s="219" t="e">
        <f>L475/$L$480</f>
        <v>#DIV/0!</v>
      </c>
      <c r="N475" s="446">
        <v>0</v>
      </c>
      <c r="O475" s="279">
        <v>0</v>
      </c>
      <c r="P475" s="279">
        <v>0</v>
      </c>
      <c r="Q475" s="278">
        <f>O475+P475</f>
        <v>0</v>
      </c>
      <c r="R475" s="219" t="e">
        <f>Q475/$Q$480</f>
        <v>#DIV/0!</v>
      </c>
      <c r="S475" s="440">
        <f>N480-Q480</f>
        <v>0</v>
      </c>
      <c r="T475" s="421">
        <f>IFERROR((S475/N480),0)</f>
        <v>0</v>
      </c>
      <c r="U475" s="279">
        <v>0</v>
      </c>
      <c r="V475" s="279">
        <v>0</v>
      </c>
      <c r="W475" s="149">
        <f>IFERROR(((V475/U475)*1),0)</f>
        <v>0</v>
      </c>
      <c r="X475" s="422"/>
    </row>
    <row r="476" spans="1:24" ht="15.75" hidden="1" thickBot="1" x14ac:dyDescent="0.3">
      <c r="A476" s="443"/>
      <c r="B476" s="444"/>
      <c r="C476" s="445"/>
      <c r="D476" s="445"/>
      <c r="E476" s="147" t="s">
        <v>284</v>
      </c>
      <c r="F476" s="237">
        <v>0</v>
      </c>
      <c r="G476" s="237">
        <v>0</v>
      </c>
      <c r="H476" s="148">
        <f t="shared" ref="H476:H479" si="621">F476+G476</f>
        <v>0</v>
      </c>
      <c r="I476" s="219" t="e">
        <f t="shared" ref="I476:I479" si="622">H476/$H$480</f>
        <v>#DIV/0!</v>
      </c>
      <c r="J476" s="279">
        <v>0</v>
      </c>
      <c r="K476" s="279">
        <v>0</v>
      </c>
      <c r="L476" s="278">
        <f t="shared" ref="L476:L479" si="623">J476+K476</f>
        <v>0</v>
      </c>
      <c r="M476" s="219" t="e">
        <f t="shared" ref="M476:M479" si="624">L476/$L$480</f>
        <v>#DIV/0!</v>
      </c>
      <c r="N476" s="446"/>
      <c r="O476" s="279">
        <v>0</v>
      </c>
      <c r="P476" s="279">
        <v>0</v>
      </c>
      <c r="Q476" s="278">
        <f t="shared" ref="Q476:Q479" si="625">O476+P476</f>
        <v>0</v>
      </c>
      <c r="R476" s="219" t="e">
        <f t="shared" ref="R476:R479" si="626">Q476/$Q$480</f>
        <v>#DIV/0!</v>
      </c>
      <c r="S476" s="440"/>
      <c r="T476" s="421"/>
      <c r="U476" s="279">
        <v>0</v>
      </c>
      <c r="V476" s="279">
        <v>0</v>
      </c>
      <c r="W476" s="149">
        <f t="shared" ref="W476:W477" si="627">IFERROR(((V476/U476)*1),0)</f>
        <v>0</v>
      </c>
      <c r="X476" s="424"/>
    </row>
    <row r="477" spans="1:24" ht="15.75" hidden="1" thickBot="1" x14ac:dyDescent="0.3">
      <c r="A477" s="443"/>
      <c r="B477" s="444"/>
      <c r="C477" s="445"/>
      <c r="D477" s="445"/>
      <c r="E477" s="147" t="s">
        <v>285</v>
      </c>
      <c r="F477" s="237">
        <v>0</v>
      </c>
      <c r="G477" s="237">
        <v>0</v>
      </c>
      <c r="H477" s="148">
        <f t="shared" si="621"/>
        <v>0</v>
      </c>
      <c r="I477" s="219" t="e">
        <f t="shared" si="622"/>
        <v>#DIV/0!</v>
      </c>
      <c r="J477" s="279">
        <v>0</v>
      </c>
      <c r="K477" s="279">
        <v>0</v>
      </c>
      <c r="L477" s="278">
        <f t="shared" si="623"/>
        <v>0</v>
      </c>
      <c r="M477" s="219" t="e">
        <f t="shared" si="624"/>
        <v>#DIV/0!</v>
      </c>
      <c r="N477" s="446"/>
      <c r="O477" s="279">
        <v>0</v>
      </c>
      <c r="P477" s="279">
        <v>0</v>
      </c>
      <c r="Q477" s="278">
        <f t="shared" si="625"/>
        <v>0</v>
      </c>
      <c r="R477" s="219" t="e">
        <f t="shared" si="626"/>
        <v>#DIV/0!</v>
      </c>
      <c r="S477" s="440"/>
      <c r="T477" s="421"/>
      <c r="U477" s="279">
        <v>0</v>
      </c>
      <c r="V477" s="279">
        <v>0</v>
      </c>
      <c r="W477" s="149">
        <f t="shared" si="627"/>
        <v>0</v>
      </c>
      <c r="X477" s="424"/>
    </row>
    <row r="478" spans="1:24" ht="15.75" hidden="1" thickBot="1" x14ac:dyDescent="0.3">
      <c r="A478" s="443"/>
      <c r="B478" s="444"/>
      <c r="C478" s="445"/>
      <c r="D478" s="445"/>
      <c r="E478" s="147" t="s">
        <v>286</v>
      </c>
      <c r="F478" s="237">
        <v>0</v>
      </c>
      <c r="G478" s="237">
        <v>0</v>
      </c>
      <c r="H478" s="148">
        <f t="shared" si="621"/>
        <v>0</v>
      </c>
      <c r="I478" s="219" t="e">
        <f t="shared" si="622"/>
        <v>#DIV/0!</v>
      </c>
      <c r="J478" s="279">
        <v>0</v>
      </c>
      <c r="K478" s="279">
        <v>0</v>
      </c>
      <c r="L478" s="278">
        <f t="shared" si="623"/>
        <v>0</v>
      </c>
      <c r="M478" s="219" t="e">
        <f t="shared" si="624"/>
        <v>#DIV/0!</v>
      </c>
      <c r="N478" s="446"/>
      <c r="O478" s="279">
        <v>0</v>
      </c>
      <c r="P478" s="279">
        <v>0</v>
      </c>
      <c r="Q478" s="278">
        <f t="shared" si="625"/>
        <v>0</v>
      </c>
      <c r="R478" s="219" t="e">
        <f t="shared" si="626"/>
        <v>#DIV/0!</v>
      </c>
      <c r="S478" s="440"/>
      <c r="T478" s="421"/>
      <c r="U478" s="279">
        <v>0</v>
      </c>
      <c r="V478" s="279">
        <v>0</v>
      </c>
      <c r="W478" s="149">
        <f>IFERROR(((V478/U478)*1),0)</f>
        <v>0</v>
      </c>
      <c r="X478" s="424"/>
    </row>
    <row r="479" spans="1:24" ht="15.75" hidden="1" thickBot="1" x14ac:dyDescent="0.3">
      <c r="A479" s="443"/>
      <c r="B479" s="444"/>
      <c r="C479" s="445"/>
      <c r="D479" s="445"/>
      <c r="E479" s="147" t="s">
        <v>287</v>
      </c>
      <c r="F479" s="237">
        <v>0</v>
      </c>
      <c r="G479" s="237">
        <v>0</v>
      </c>
      <c r="H479" s="148">
        <f t="shared" si="621"/>
        <v>0</v>
      </c>
      <c r="I479" s="219" t="e">
        <f t="shared" si="622"/>
        <v>#DIV/0!</v>
      </c>
      <c r="J479" s="279">
        <v>0</v>
      </c>
      <c r="K479" s="279">
        <v>0</v>
      </c>
      <c r="L479" s="278">
        <f t="shared" si="623"/>
        <v>0</v>
      </c>
      <c r="M479" s="219" t="e">
        <f t="shared" si="624"/>
        <v>#DIV/0!</v>
      </c>
      <c r="N479" s="446"/>
      <c r="O479" s="279">
        <v>0</v>
      </c>
      <c r="P479" s="279">
        <v>0</v>
      </c>
      <c r="Q479" s="278">
        <f t="shared" si="625"/>
        <v>0</v>
      </c>
      <c r="R479" s="219" t="e">
        <f t="shared" si="626"/>
        <v>#DIV/0!</v>
      </c>
      <c r="S479" s="440"/>
      <c r="T479" s="421"/>
      <c r="U479" s="279">
        <v>0</v>
      </c>
      <c r="V479" s="279">
        <v>0</v>
      </c>
      <c r="W479" s="149">
        <f>IFERROR(((V479/U479)*1),0)</f>
        <v>0</v>
      </c>
      <c r="X479" s="442"/>
    </row>
    <row r="480" spans="1:24" ht="15.75" hidden="1" thickBot="1" x14ac:dyDescent="0.3">
      <c r="A480" s="431" t="s">
        <v>288</v>
      </c>
      <c r="B480" s="432"/>
      <c r="C480" s="433"/>
      <c r="D480" s="275"/>
      <c r="E480" s="276"/>
      <c r="F480" s="240">
        <f>SUM(F475:F479)</f>
        <v>0</v>
      </c>
      <c r="G480" s="239">
        <f t="shared" ref="G480:H480" si="628">SUM(G475:G479)</f>
        <v>0</v>
      </c>
      <c r="H480" s="151">
        <f t="shared" si="628"/>
        <v>0</v>
      </c>
      <c r="I480" s="220">
        <v>1</v>
      </c>
      <c r="J480" s="206">
        <f t="shared" ref="J480:L480" si="629">SUM(J475:J479)</f>
        <v>0</v>
      </c>
      <c r="K480" s="206">
        <f t="shared" si="629"/>
        <v>0</v>
      </c>
      <c r="L480" s="206">
        <f t="shared" si="629"/>
        <v>0</v>
      </c>
      <c r="M480" s="220">
        <v>1</v>
      </c>
      <c r="N480" s="206">
        <f>N475</f>
        <v>0</v>
      </c>
      <c r="O480" s="206">
        <f t="shared" ref="O480:Q480" si="630">SUM(O475:O479)</f>
        <v>0</v>
      </c>
      <c r="P480" s="206">
        <f t="shared" si="630"/>
        <v>0</v>
      </c>
      <c r="Q480" s="206">
        <f t="shared" si="630"/>
        <v>0</v>
      </c>
      <c r="R480" s="220">
        <v>1</v>
      </c>
      <c r="S480" s="206">
        <f>S475</f>
        <v>0</v>
      </c>
      <c r="T480" s="216">
        <f>T475</f>
        <v>0</v>
      </c>
      <c r="U480" s="210">
        <f>SUM(U475:U479)</f>
        <v>0</v>
      </c>
      <c r="V480" s="211">
        <f>SUM(V475:V479)</f>
        <v>0</v>
      </c>
      <c r="W480" s="152">
        <f>IFERROR(((V480/U480)*1),0)</f>
        <v>0</v>
      </c>
      <c r="X480" s="303">
        <f>IFERROR(((1-(1-T480)*W480)*1),0)</f>
        <v>1</v>
      </c>
    </row>
    <row r="481" spans="1:24" ht="15.75" hidden="1" thickBot="1" x14ac:dyDescent="0.3">
      <c r="A481" s="443">
        <f>A475+1</f>
        <v>80</v>
      </c>
      <c r="B481" s="444"/>
      <c r="C481" s="445"/>
      <c r="D481" s="445"/>
      <c r="E481" s="147" t="s">
        <v>283</v>
      </c>
      <c r="F481" s="237">
        <v>0</v>
      </c>
      <c r="G481" s="237">
        <v>0</v>
      </c>
      <c r="H481" s="148">
        <f>F481+G481</f>
        <v>0</v>
      </c>
      <c r="I481" s="219" t="e">
        <f>H481/$H$486</f>
        <v>#DIV/0!</v>
      </c>
      <c r="J481" s="279">
        <v>0</v>
      </c>
      <c r="K481" s="279">
        <v>0</v>
      </c>
      <c r="L481" s="278">
        <f>J481+K481</f>
        <v>0</v>
      </c>
      <c r="M481" s="219" t="e">
        <f>L481/$L$486</f>
        <v>#DIV/0!</v>
      </c>
      <c r="N481" s="446">
        <v>0</v>
      </c>
      <c r="O481" s="279">
        <v>0</v>
      </c>
      <c r="P481" s="279">
        <v>0</v>
      </c>
      <c r="Q481" s="278">
        <f>O481+P481</f>
        <v>0</v>
      </c>
      <c r="R481" s="219" t="e">
        <f>Q481/$Q$486</f>
        <v>#DIV/0!</v>
      </c>
      <c r="S481" s="440">
        <f>N486-Q486</f>
        <v>0</v>
      </c>
      <c r="T481" s="421">
        <f>IFERROR((S481/N486),0)</f>
        <v>0</v>
      </c>
      <c r="U481" s="279">
        <v>0</v>
      </c>
      <c r="V481" s="279">
        <v>0</v>
      </c>
      <c r="W481" s="149">
        <f>IFERROR(((V481/U481)*1),0)</f>
        <v>0</v>
      </c>
      <c r="X481" s="422"/>
    </row>
    <row r="482" spans="1:24" ht="15.75" hidden="1" thickBot="1" x14ac:dyDescent="0.3">
      <c r="A482" s="443"/>
      <c r="B482" s="444"/>
      <c r="C482" s="445"/>
      <c r="D482" s="445"/>
      <c r="E482" s="147" t="s">
        <v>284</v>
      </c>
      <c r="F482" s="237">
        <v>0</v>
      </c>
      <c r="G482" s="237">
        <v>0</v>
      </c>
      <c r="H482" s="148">
        <f t="shared" ref="H482:H485" si="631">F482+G482</f>
        <v>0</v>
      </c>
      <c r="I482" s="219" t="e">
        <f t="shared" ref="I482:I485" si="632">H482/$H$486</f>
        <v>#DIV/0!</v>
      </c>
      <c r="J482" s="279">
        <v>0</v>
      </c>
      <c r="K482" s="279">
        <v>0</v>
      </c>
      <c r="L482" s="278">
        <f t="shared" ref="L482:L485" si="633">J482+K482</f>
        <v>0</v>
      </c>
      <c r="M482" s="219" t="e">
        <f t="shared" ref="M482:M485" si="634">L482/$L$486</f>
        <v>#DIV/0!</v>
      </c>
      <c r="N482" s="446"/>
      <c r="O482" s="279">
        <v>0</v>
      </c>
      <c r="P482" s="279">
        <v>0</v>
      </c>
      <c r="Q482" s="278">
        <f t="shared" ref="Q482:Q485" si="635">O482+P482</f>
        <v>0</v>
      </c>
      <c r="R482" s="219" t="e">
        <f t="shared" ref="R482:R485" si="636">Q482/$Q$486</f>
        <v>#DIV/0!</v>
      </c>
      <c r="S482" s="440"/>
      <c r="T482" s="421"/>
      <c r="U482" s="279">
        <v>0</v>
      </c>
      <c r="V482" s="279">
        <v>0</v>
      </c>
      <c r="W482" s="149">
        <f t="shared" ref="W482:W483" si="637">IFERROR(((V482/U482)*1),0)</f>
        <v>0</v>
      </c>
      <c r="X482" s="424"/>
    </row>
    <row r="483" spans="1:24" ht="15.75" hidden="1" thickBot="1" x14ac:dyDescent="0.3">
      <c r="A483" s="443"/>
      <c r="B483" s="444"/>
      <c r="C483" s="445"/>
      <c r="D483" s="445"/>
      <c r="E483" s="147" t="s">
        <v>285</v>
      </c>
      <c r="F483" s="237">
        <v>0</v>
      </c>
      <c r="G483" s="237">
        <v>0</v>
      </c>
      <c r="H483" s="148">
        <f t="shared" si="631"/>
        <v>0</v>
      </c>
      <c r="I483" s="219" t="e">
        <f t="shared" si="632"/>
        <v>#DIV/0!</v>
      </c>
      <c r="J483" s="279">
        <v>0</v>
      </c>
      <c r="K483" s="279">
        <v>0</v>
      </c>
      <c r="L483" s="278">
        <f t="shared" si="633"/>
        <v>0</v>
      </c>
      <c r="M483" s="219" t="e">
        <f t="shared" si="634"/>
        <v>#DIV/0!</v>
      </c>
      <c r="N483" s="446"/>
      <c r="O483" s="279">
        <v>0</v>
      </c>
      <c r="P483" s="279">
        <v>0</v>
      </c>
      <c r="Q483" s="278">
        <f t="shared" si="635"/>
        <v>0</v>
      </c>
      <c r="R483" s="219" t="e">
        <f t="shared" si="636"/>
        <v>#DIV/0!</v>
      </c>
      <c r="S483" s="440"/>
      <c r="T483" s="421"/>
      <c r="U483" s="279">
        <v>0</v>
      </c>
      <c r="V483" s="279">
        <v>0</v>
      </c>
      <c r="W483" s="149">
        <f t="shared" si="637"/>
        <v>0</v>
      </c>
      <c r="X483" s="424"/>
    </row>
    <row r="484" spans="1:24" ht="15.75" hidden="1" thickBot="1" x14ac:dyDescent="0.3">
      <c r="A484" s="443"/>
      <c r="B484" s="444"/>
      <c r="C484" s="445"/>
      <c r="D484" s="445"/>
      <c r="E484" s="147" t="s">
        <v>286</v>
      </c>
      <c r="F484" s="237">
        <v>0</v>
      </c>
      <c r="G484" s="237">
        <v>0</v>
      </c>
      <c r="H484" s="148">
        <f t="shared" si="631"/>
        <v>0</v>
      </c>
      <c r="I484" s="219" t="e">
        <f t="shared" si="632"/>
        <v>#DIV/0!</v>
      </c>
      <c r="J484" s="279">
        <v>0</v>
      </c>
      <c r="K484" s="279">
        <v>0</v>
      </c>
      <c r="L484" s="278">
        <f t="shared" si="633"/>
        <v>0</v>
      </c>
      <c r="M484" s="219" t="e">
        <f t="shared" si="634"/>
        <v>#DIV/0!</v>
      </c>
      <c r="N484" s="446"/>
      <c r="O484" s="279">
        <v>0</v>
      </c>
      <c r="P484" s="279">
        <v>0</v>
      </c>
      <c r="Q484" s="278">
        <f t="shared" si="635"/>
        <v>0</v>
      </c>
      <c r="R484" s="219" t="e">
        <f t="shared" si="636"/>
        <v>#DIV/0!</v>
      </c>
      <c r="S484" s="440"/>
      <c r="T484" s="421"/>
      <c r="U484" s="279">
        <v>0</v>
      </c>
      <c r="V484" s="279">
        <v>0</v>
      </c>
      <c r="W484" s="149">
        <f>IFERROR(((V484/U484)*1),0)</f>
        <v>0</v>
      </c>
      <c r="X484" s="424"/>
    </row>
    <row r="485" spans="1:24" ht="15.75" hidden="1" thickBot="1" x14ac:dyDescent="0.3">
      <c r="A485" s="443"/>
      <c r="B485" s="444"/>
      <c r="C485" s="445"/>
      <c r="D485" s="445"/>
      <c r="E485" s="147" t="s">
        <v>287</v>
      </c>
      <c r="F485" s="237">
        <v>0</v>
      </c>
      <c r="G485" s="237">
        <v>0</v>
      </c>
      <c r="H485" s="148">
        <f t="shared" si="631"/>
        <v>0</v>
      </c>
      <c r="I485" s="219" t="e">
        <f t="shared" si="632"/>
        <v>#DIV/0!</v>
      </c>
      <c r="J485" s="279">
        <v>0</v>
      </c>
      <c r="K485" s="279">
        <v>0</v>
      </c>
      <c r="L485" s="278">
        <f t="shared" si="633"/>
        <v>0</v>
      </c>
      <c r="M485" s="219" t="e">
        <f t="shared" si="634"/>
        <v>#DIV/0!</v>
      </c>
      <c r="N485" s="446"/>
      <c r="O485" s="279">
        <v>0</v>
      </c>
      <c r="P485" s="279">
        <v>0</v>
      </c>
      <c r="Q485" s="278">
        <f t="shared" si="635"/>
        <v>0</v>
      </c>
      <c r="R485" s="219" t="e">
        <f t="shared" si="636"/>
        <v>#DIV/0!</v>
      </c>
      <c r="S485" s="440"/>
      <c r="T485" s="421"/>
      <c r="U485" s="279">
        <v>0</v>
      </c>
      <c r="V485" s="279">
        <v>0</v>
      </c>
      <c r="W485" s="149">
        <f>IFERROR(((V485/U485)*1),0)</f>
        <v>0</v>
      </c>
      <c r="X485" s="442"/>
    </row>
    <row r="486" spans="1:24" ht="15.75" hidden="1" thickBot="1" x14ac:dyDescent="0.3">
      <c r="A486" s="431" t="s">
        <v>288</v>
      </c>
      <c r="B486" s="432"/>
      <c r="C486" s="433"/>
      <c r="D486" s="275"/>
      <c r="E486" s="276"/>
      <c r="F486" s="240">
        <f>SUM(F481:F485)</f>
        <v>0</v>
      </c>
      <c r="G486" s="239">
        <f t="shared" ref="G486:H486" si="638">SUM(G481:G485)</f>
        <v>0</v>
      </c>
      <c r="H486" s="151">
        <f t="shared" si="638"/>
        <v>0</v>
      </c>
      <c r="I486" s="220">
        <v>1</v>
      </c>
      <c r="J486" s="206">
        <f t="shared" ref="J486:L486" si="639">SUM(J481:J485)</f>
        <v>0</v>
      </c>
      <c r="K486" s="206">
        <f t="shared" si="639"/>
        <v>0</v>
      </c>
      <c r="L486" s="206">
        <f t="shared" si="639"/>
        <v>0</v>
      </c>
      <c r="M486" s="220">
        <v>1</v>
      </c>
      <c r="N486" s="206">
        <f>N481</f>
        <v>0</v>
      </c>
      <c r="O486" s="206">
        <f t="shared" ref="O486:Q486" si="640">SUM(O481:O485)</f>
        <v>0</v>
      </c>
      <c r="P486" s="206">
        <f t="shared" si="640"/>
        <v>0</v>
      </c>
      <c r="Q486" s="206">
        <f t="shared" si="640"/>
        <v>0</v>
      </c>
      <c r="R486" s="220">
        <v>1</v>
      </c>
      <c r="S486" s="206">
        <f>S481</f>
        <v>0</v>
      </c>
      <c r="T486" s="216">
        <f>T481</f>
        <v>0</v>
      </c>
      <c r="U486" s="210">
        <f>SUM(U481:U485)</f>
        <v>0</v>
      </c>
      <c r="V486" s="211">
        <f>SUM(V481:V485)</f>
        <v>0</v>
      </c>
      <c r="W486" s="152">
        <f>IFERROR(((V486/U486)*1),0)</f>
        <v>0</v>
      </c>
      <c r="X486" s="303">
        <f>IFERROR(((1-(1-T486)*W486)*1),0)</f>
        <v>1</v>
      </c>
    </row>
    <row r="487" spans="1:24" ht="15.75" hidden="1" thickBot="1" x14ac:dyDescent="0.3">
      <c r="A487" s="443">
        <f>A481+1</f>
        <v>81</v>
      </c>
      <c r="B487" s="444"/>
      <c r="C487" s="445"/>
      <c r="D487" s="445"/>
      <c r="E487" s="147" t="s">
        <v>283</v>
      </c>
      <c r="F487" s="237">
        <v>0</v>
      </c>
      <c r="G487" s="237">
        <v>0</v>
      </c>
      <c r="H487" s="148">
        <f>F487+G487</f>
        <v>0</v>
      </c>
      <c r="I487" s="219" t="e">
        <f>H487/$H$492</f>
        <v>#DIV/0!</v>
      </c>
      <c r="J487" s="279">
        <v>0</v>
      </c>
      <c r="K487" s="279">
        <v>0</v>
      </c>
      <c r="L487" s="278">
        <f>J487+K487</f>
        <v>0</v>
      </c>
      <c r="M487" s="219" t="e">
        <f>L487/$L$492</f>
        <v>#DIV/0!</v>
      </c>
      <c r="N487" s="446">
        <v>0</v>
      </c>
      <c r="O487" s="279">
        <v>0</v>
      </c>
      <c r="P487" s="279">
        <v>0</v>
      </c>
      <c r="Q487" s="278">
        <f>O487+P487</f>
        <v>0</v>
      </c>
      <c r="R487" s="219" t="e">
        <f>Q487/$Q$492</f>
        <v>#DIV/0!</v>
      </c>
      <c r="S487" s="440">
        <f>N492-Q492</f>
        <v>0</v>
      </c>
      <c r="T487" s="421">
        <f>IFERROR((S487/N492),0)</f>
        <v>0</v>
      </c>
      <c r="U487" s="279">
        <v>0</v>
      </c>
      <c r="V487" s="279">
        <v>0</v>
      </c>
      <c r="W487" s="149">
        <f>IFERROR(((V487/U487)*1),0)</f>
        <v>0</v>
      </c>
      <c r="X487" s="422"/>
    </row>
    <row r="488" spans="1:24" ht="15.75" hidden="1" thickBot="1" x14ac:dyDescent="0.3">
      <c r="A488" s="443"/>
      <c r="B488" s="444"/>
      <c r="C488" s="445"/>
      <c r="D488" s="445"/>
      <c r="E488" s="147" t="s">
        <v>284</v>
      </c>
      <c r="F488" s="237">
        <v>0</v>
      </c>
      <c r="G488" s="237">
        <v>0</v>
      </c>
      <c r="H488" s="148">
        <f t="shared" ref="H488:H491" si="641">F488+G488</f>
        <v>0</v>
      </c>
      <c r="I488" s="219" t="e">
        <f t="shared" ref="I488:I491" si="642">H488/$H$492</f>
        <v>#DIV/0!</v>
      </c>
      <c r="J488" s="279">
        <v>0</v>
      </c>
      <c r="K488" s="279">
        <v>0</v>
      </c>
      <c r="L488" s="278">
        <f t="shared" ref="L488:L491" si="643">J488+K488</f>
        <v>0</v>
      </c>
      <c r="M488" s="219" t="e">
        <f t="shared" ref="M488:M491" si="644">L488/$L$492</f>
        <v>#DIV/0!</v>
      </c>
      <c r="N488" s="446"/>
      <c r="O488" s="279">
        <v>0</v>
      </c>
      <c r="P488" s="279">
        <v>0</v>
      </c>
      <c r="Q488" s="278">
        <f t="shared" ref="Q488:Q491" si="645">O488+P488</f>
        <v>0</v>
      </c>
      <c r="R488" s="219" t="e">
        <f t="shared" ref="R488:R491" si="646">Q488/$Q$492</f>
        <v>#DIV/0!</v>
      </c>
      <c r="S488" s="440"/>
      <c r="T488" s="421"/>
      <c r="U488" s="279">
        <v>0</v>
      </c>
      <c r="V488" s="279">
        <v>0</v>
      </c>
      <c r="W488" s="149">
        <f t="shared" ref="W488:W489" si="647">IFERROR(((V488/U488)*1),0)</f>
        <v>0</v>
      </c>
      <c r="X488" s="424"/>
    </row>
    <row r="489" spans="1:24" ht="15.75" hidden="1" thickBot="1" x14ac:dyDescent="0.3">
      <c r="A489" s="443"/>
      <c r="B489" s="444"/>
      <c r="C489" s="445"/>
      <c r="D489" s="445"/>
      <c r="E489" s="147" t="s">
        <v>285</v>
      </c>
      <c r="F489" s="237">
        <v>0</v>
      </c>
      <c r="G489" s="237">
        <v>0</v>
      </c>
      <c r="H489" s="148">
        <f t="shared" si="641"/>
        <v>0</v>
      </c>
      <c r="I489" s="219" t="e">
        <f t="shared" si="642"/>
        <v>#DIV/0!</v>
      </c>
      <c r="J489" s="279">
        <v>0</v>
      </c>
      <c r="K489" s="279">
        <v>0</v>
      </c>
      <c r="L489" s="278">
        <f t="shared" si="643"/>
        <v>0</v>
      </c>
      <c r="M489" s="219" t="e">
        <f t="shared" si="644"/>
        <v>#DIV/0!</v>
      </c>
      <c r="N489" s="446"/>
      <c r="O489" s="279">
        <v>0</v>
      </c>
      <c r="P489" s="279">
        <v>0</v>
      </c>
      <c r="Q489" s="278">
        <f t="shared" si="645"/>
        <v>0</v>
      </c>
      <c r="R489" s="219" t="e">
        <f t="shared" si="646"/>
        <v>#DIV/0!</v>
      </c>
      <c r="S489" s="440"/>
      <c r="T489" s="421"/>
      <c r="U489" s="279">
        <v>0</v>
      </c>
      <c r="V489" s="279">
        <v>0</v>
      </c>
      <c r="W489" s="149">
        <f t="shared" si="647"/>
        <v>0</v>
      </c>
      <c r="X489" s="424"/>
    </row>
    <row r="490" spans="1:24" ht="15.75" hidden="1" thickBot="1" x14ac:dyDescent="0.3">
      <c r="A490" s="443"/>
      <c r="B490" s="444"/>
      <c r="C490" s="445"/>
      <c r="D490" s="445"/>
      <c r="E490" s="147" t="s">
        <v>286</v>
      </c>
      <c r="F490" s="237">
        <v>0</v>
      </c>
      <c r="G490" s="237">
        <v>0</v>
      </c>
      <c r="H490" s="148">
        <f t="shared" si="641"/>
        <v>0</v>
      </c>
      <c r="I490" s="219" t="e">
        <f t="shared" si="642"/>
        <v>#DIV/0!</v>
      </c>
      <c r="J490" s="279">
        <v>0</v>
      </c>
      <c r="K490" s="279">
        <v>0</v>
      </c>
      <c r="L490" s="278">
        <f t="shared" si="643"/>
        <v>0</v>
      </c>
      <c r="M490" s="219" t="e">
        <f t="shared" si="644"/>
        <v>#DIV/0!</v>
      </c>
      <c r="N490" s="446"/>
      <c r="O490" s="279">
        <v>0</v>
      </c>
      <c r="P490" s="279">
        <v>0</v>
      </c>
      <c r="Q490" s="278">
        <f t="shared" si="645"/>
        <v>0</v>
      </c>
      <c r="R490" s="219" t="e">
        <f t="shared" si="646"/>
        <v>#DIV/0!</v>
      </c>
      <c r="S490" s="440"/>
      <c r="T490" s="421"/>
      <c r="U490" s="279">
        <v>0</v>
      </c>
      <c r="V490" s="279">
        <v>0</v>
      </c>
      <c r="W490" s="149">
        <f>IFERROR(((V490/U490)*1),0)</f>
        <v>0</v>
      </c>
      <c r="X490" s="424"/>
    </row>
    <row r="491" spans="1:24" ht="15.75" hidden="1" thickBot="1" x14ac:dyDescent="0.3">
      <c r="A491" s="443"/>
      <c r="B491" s="444"/>
      <c r="C491" s="445"/>
      <c r="D491" s="445"/>
      <c r="E491" s="147" t="s">
        <v>287</v>
      </c>
      <c r="F491" s="237">
        <v>0</v>
      </c>
      <c r="G491" s="237">
        <v>0</v>
      </c>
      <c r="H491" s="148">
        <f t="shared" si="641"/>
        <v>0</v>
      </c>
      <c r="I491" s="219" t="e">
        <f t="shared" si="642"/>
        <v>#DIV/0!</v>
      </c>
      <c r="J491" s="279">
        <v>0</v>
      </c>
      <c r="K491" s="279">
        <v>0</v>
      </c>
      <c r="L491" s="278">
        <f t="shared" si="643"/>
        <v>0</v>
      </c>
      <c r="M491" s="219" t="e">
        <f t="shared" si="644"/>
        <v>#DIV/0!</v>
      </c>
      <c r="N491" s="446"/>
      <c r="O491" s="279">
        <v>0</v>
      </c>
      <c r="P491" s="279">
        <v>0</v>
      </c>
      <c r="Q491" s="278">
        <f t="shared" si="645"/>
        <v>0</v>
      </c>
      <c r="R491" s="219" t="e">
        <f t="shared" si="646"/>
        <v>#DIV/0!</v>
      </c>
      <c r="S491" s="440"/>
      <c r="T491" s="421"/>
      <c r="U491" s="279">
        <v>0</v>
      </c>
      <c r="V491" s="279">
        <v>0</v>
      </c>
      <c r="W491" s="149">
        <f>IFERROR(((V491/U491)*1),0)</f>
        <v>0</v>
      </c>
      <c r="X491" s="442"/>
    </row>
    <row r="492" spans="1:24" ht="15.75" hidden="1" thickBot="1" x14ac:dyDescent="0.3">
      <c r="A492" s="431" t="s">
        <v>288</v>
      </c>
      <c r="B492" s="432"/>
      <c r="C492" s="433"/>
      <c r="D492" s="275"/>
      <c r="E492" s="276"/>
      <c r="F492" s="240">
        <f>SUM(F487:F491)</f>
        <v>0</v>
      </c>
      <c r="G492" s="239">
        <f t="shared" ref="G492:H492" si="648">SUM(G487:G491)</f>
        <v>0</v>
      </c>
      <c r="H492" s="151">
        <f t="shared" si="648"/>
        <v>0</v>
      </c>
      <c r="I492" s="220">
        <v>1</v>
      </c>
      <c r="J492" s="206">
        <f t="shared" ref="J492:L492" si="649">SUM(J487:J491)</f>
        <v>0</v>
      </c>
      <c r="K492" s="206">
        <f t="shared" si="649"/>
        <v>0</v>
      </c>
      <c r="L492" s="206">
        <f t="shared" si="649"/>
        <v>0</v>
      </c>
      <c r="M492" s="220">
        <v>1</v>
      </c>
      <c r="N492" s="206">
        <f>N487</f>
        <v>0</v>
      </c>
      <c r="O492" s="206">
        <f t="shared" ref="O492:Q492" si="650">SUM(O487:O491)</f>
        <v>0</v>
      </c>
      <c r="P492" s="206">
        <f t="shared" si="650"/>
        <v>0</v>
      </c>
      <c r="Q492" s="206">
        <f t="shared" si="650"/>
        <v>0</v>
      </c>
      <c r="R492" s="220">
        <v>1</v>
      </c>
      <c r="S492" s="206">
        <f>S487</f>
        <v>0</v>
      </c>
      <c r="T492" s="216">
        <f>T487</f>
        <v>0</v>
      </c>
      <c r="U492" s="210">
        <f>SUM(U487:U491)</f>
        <v>0</v>
      </c>
      <c r="V492" s="211">
        <f>SUM(V487:V491)</f>
        <v>0</v>
      </c>
      <c r="W492" s="152">
        <f>IFERROR(((V492/U492)*1),0)</f>
        <v>0</v>
      </c>
      <c r="X492" s="303">
        <f>IFERROR(((1-(1-T492)*W492)*1),0)</f>
        <v>1</v>
      </c>
    </row>
    <row r="493" spans="1:24" ht="15.75" hidden="1" thickBot="1" x14ac:dyDescent="0.3">
      <c r="A493" s="443">
        <f>A487+1</f>
        <v>82</v>
      </c>
      <c r="B493" s="444"/>
      <c r="C493" s="445"/>
      <c r="D493" s="445"/>
      <c r="E493" s="147" t="s">
        <v>283</v>
      </c>
      <c r="F493" s="237">
        <v>0</v>
      </c>
      <c r="G493" s="237">
        <v>0</v>
      </c>
      <c r="H493" s="148">
        <f>F493+G493</f>
        <v>0</v>
      </c>
      <c r="I493" s="219" t="e">
        <f>H493/$H$498</f>
        <v>#DIV/0!</v>
      </c>
      <c r="J493" s="279">
        <v>0</v>
      </c>
      <c r="K493" s="279">
        <v>0</v>
      </c>
      <c r="L493" s="278">
        <f>J493+K493</f>
        <v>0</v>
      </c>
      <c r="M493" s="219" t="e">
        <f>L493/$L$498</f>
        <v>#DIV/0!</v>
      </c>
      <c r="N493" s="446">
        <v>0</v>
      </c>
      <c r="O493" s="279">
        <v>0</v>
      </c>
      <c r="P493" s="279">
        <v>0</v>
      </c>
      <c r="Q493" s="278">
        <f>O493+P493</f>
        <v>0</v>
      </c>
      <c r="R493" s="219" t="e">
        <f>Q493/$Q$498</f>
        <v>#DIV/0!</v>
      </c>
      <c r="S493" s="440">
        <f>N498-Q498</f>
        <v>0</v>
      </c>
      <c r="T493" s="421">
        <f>IFERROR((S493/N498),0)</f>
        <v>0</v>
      </c>
      <c r="U493" s="279">
        <v>0</v>
      </c>
      <c r="V493" s="279">
        <v>0</v>
      </c>
      <c r="W493" s="149">
        <f>IFERROR(((V493/U493)*1),0)</f>
        <v>0</v>
      </c>
      <c r="X493" s="422"/>
    </row>
    <row r="494" spans="1:24" ht="15.75" hidden="1" thickBot="1" x14ac:dyDescent="0.3">
      <c r="A494" s="443"/>
      <c r="B494" s="444"/>
      <c r="C494" s="445"/>
      <c r="D494" s="445"/>
      <c r="E494" s="147" t="s">
        <v>284</v>
      </c>
      <c r="F494" s="237">
        <v>0</v>
      </c>
      <c r="G494" s="237">
        <v>0</v>
      </c>
      <c r="H494" s="148">
        <f t="shared" ref="H494:H497" si="651">F494+G494</f>
        <v>0</v>
      </c>
      <c r="I494" s="219" t="e">
        <f t="shared" ref="I494:I497" si="652">H494/$H$498</f>
        <v>#DIV/0!</v>
      </c>
      <c r="J494" s="279">
        <v>0</v>
      </c>
      <c r="K494" s="279">
        <v>0</v>
      </c>
      <c r="L494" s="278">
        <f t="shared" ref="L494:L497" si="653">J494+K494</f>
        <v>0</v>
      </c>
      <c r="M494" s="219" t="e">
        <f t="shared" ref="M494:M497" si="654">L494/$L$498</f>
        <v>#DIV/0!</v>
      </c>
      <c r="N494" s="446"/>
      <c r="O494" s="279">
        <v>0</v>
      </c>
      <c r="P494" s="279">
        <v>0</v>
      </c>
      <c r="Q494" s="278">
        <f t="shared" ref="Q494:Q497" si="655">O494+P494</f>
        <v>0</v>
      </c>
      <c r="R494" s="219" t="e">
        <f t="shared" ref="R494:R497" si="656">Q494/$Q$498</f>
        <v>#DIV/0!</v>
      </c>
      <c r="S494" s="440"/>
      <c r="T494" s="421"/>
      <c r="U494" s="279">
        <v>0</v>
      </c>
      <c r="V494" s="279">
        <v>0</v>
      </c>
      <c r="W494" s="149">
        <f t="shared" ref="W494:W495" si="657">IFERROR(((V494/U494)*1),0)</f>
        <v>0</v>
      </c>
      <c r="X494" s="424"/>
    </row>
    <row r="495" spans="1:24" ht="15.75" hidden="1" thickBot="1" x14ac:dyDescent="0.3">
      <c r="A495" s="443"/>
      <c r="B495" s="444"/>
      <c r="C495" s="445"/>
      <c r="D495" s="445"/>
      <c r="E495" s="147" t="s">
        <v>285</v>
      </c>
      <c r="F495" s="237">
        <v>0</v>
      </c>
      <c r="G495" s="237">
        <v>0</v>
      </c>
      <c r="H495" s="148">
        <f t="shared" si="651"/>
        <v>0</v>
      </c>
      <c r="I495" s="219" t="e">
        <f t="shared" si="652"/>
        <v>#DIV/0!</v>
      </c>
      <c r="J495" s="279">
        <v>0</v>
      </c>
      <c r="K495" s="279">
        <v>0</v>
      </c>
      <c r="L495" s="278">
        <f t="shared" si="653"/>
        <v>0</v>
      </c>
      <c r="M495" s="219" t="e">
        <f t="shared" si="654"/>
        <v>#DIV/0!</v>
      </c>
      <c r="N495" s="446"/>
      <c r="O495" s="279">
        <v>0</v>
      </c>
      <c r="P495" s="279">
        <v>0</v>
      </c>
      <c r="Q495" s="278">
        <f t="shared" si="655"/>
        <v>0</v>
      </c>
      <c r="R495" s="219" t="e">
        <f t="shared" si="656"/>
        <v>#DIV/0!</v>
      </c>
      <c r="S495" s="440"/>
      <c r="T495" s="421"/>
      <c r="U495" s="279">
        <v>0</v>
      </c>
      <c r="V495" s="279">
        <v>0</v>
      </c>
      <c r="W495" s="149">
        <f t="shared" si="657"/>
        <v>0</v>
      </c>
      <c r="X495" s="424"/>
    </row>
    <row r="496" spans="1:24" ht="15.75" hidden="1" thickBot="1" x14ac:dyDescent="0.3">
      <c r="A496" s="443"/>
      <c r="B496" s="444"/>
      <c r="C496" s="445"/>
      <c r="D496" s="445"/>
      <c r="E496" s="147" t="s">
        <v>286</v>
      </c>
      <c r="F496" s="237">
        <v>0</v>
      </c>
      <c r="G496" s="237">
        <v>0</v>
      </c>
      <c r="H496" s="148">
        <f t="shared" si="651"/>
        <v>0</v>
      </c>
      <c r="I496" s="219" t="e">
        <f t="shared" si="652"/>
        <v>#DIV/0!</v>
      </c>
      <c r="J496" s="279">
        <v>0</v>
      </c>
      <c r="K496" s="279">
        <v>0</v>
      </c>
      <c r="L496" s="278">
        <f t="shared" si="653"/>
        <v>0</v>
      </c>
      <c r="M496" s="219" t="e">
        <f t="shared" si="654"/>
        <v>#DIV/0!</v>
      </c>
      <c r="N496" s="446"/>
      <c r="O496" s="279">
        <v>0</v>
      </c>
      <c r="P496" s="279">
        <v>0</v>
      </c>
      <c r="Q496" s="278">
        <f t="shared" si="655"/>
        <v>0</v>
      </c>
      <c r="R496" s="219" t="e">
        <f t="shared" si="656"/>
        <v>#DIV/0!</v>
      </c>
      <c r="S496" s="440"/>
      <c r="T496" s="421"/>
      <c r="U496" s="279">
        <v>0</v>
      </c>
      <c r="V496" s="279">
        <v>0</v>
      </c>
      <c r="W496" s="149">
        <f>IFERROR(((V496/U496)*1),0)</f>
        <v>0</v>
      </c>
      <c r="X496" s="424"/>
    </row>
    <row r="497" spans="1:24" ht="15.75" hidden="1" thickBot="1" x14ac:dyDescent="0.3">
      <c r="A497" s="443"/>
      <c r="B497" s="444"/>
      <c r="C497" s="445"/>
      <c r="D497" s="445"/>
      <c r="E497" s="147" t="s">
        <v>287</v>
      </c>
      <c r="F497" s="237">
        <v>0</v>
      </c>
      <c r="G497" s="237">
        <v>0</v>
      </c>
      <c r="H497" s="148">
        <f t="shared" si="651"/>
        <v>0</v>
      </c>
      <c r="I497" s="219" t="e">
        <f t="shared" si="652"/>
        <v>#DIV/0!</v>
      </c>
      <c r="J497" s="279">
        <v>0</v>
      </c>
      <c r="K497" s="279">
        <v>0</v>
      </c>
      <c r="L497" s="278">
        <f t="shared" si="653"/>
        <v>0</v>
      </c>
      <c r="M497" s="219" t="e">
        <f t="shared" si="654"/>
        <v>#DIV/0!</v>
      </c>
      <c r="N497" s="446"/>
      <c r="O497" s="279">
        <v>0</v>
      </c>
      <c r="P497" s="279">
        <v>0</v>
      </c>
      <c r="Q497" s="278">
        <f t="shared" si="655"/>
        <v>0</v>
      </c>
      <c r="R497" s="219" t="e">
        <f t="shared" si="656"/>
        <v>#DIV/0!</v>
      </c>
      <c r="S497" s="440"/>
      <c r="T497" s="421"/>
      <c r="U497" s="279">
        <v>0</v>
      </c>
      <c r="V497" s="279">
        <v>0</v>
      </c>
      <c r="W497" s="149">
        <f>IFERROR(((V497/U497)*1),0)</f>
        <v>0</v>
      </c>
      <c r="X497" s="442"/>
    </row>
    <row r="498" spans="1:24" ht="15.75" hidden="1" thickBot="1" x14ac:dyDescent="0.3">
      <c r="A498" s="431" t="s">
        <v>288</v>
      </c>
      <c r="B498" s="432"/>
      <c r="C498" s="433"/>
      <c r="D498" s="275"/>
      <c r="E498" s="276"/>
      <c r="F498" s="240">
        <f>SUM(F493:F497)</f>
        <v>0</v>
      </c>
      <c r="G498" s="239">
        <f t="shared" ref="G498:H498" si="658">SUM(G493:G497)</f>
        <v>0</v>
      </c>
      <c r="H498" s="151">
        <f t="shared" si="658"/>
        <v>0</v>
      </c>
      <c r="I498" s="220">
        <v>1</v>
      </c>
      <c r="J498" s="206">
        <f t="shared" ref="J498:L498" si="659">SUM(J493:J497)</f>
        <v>0</v>
      </c>
      <c r="K498" s="206">
        <f t="shared" si="659"/>
        <v>0</v>
      </c>
      <c r="L498" s="206">
        <f t="shared" si="659"/>
        <v>0</v>
      </c>
      <c r="M498" s="220">
        <v>1</v>
      </c>
      <c r="N498" s="206">
        <f>N493</f>
        <v>0</v>
      </c>
      <c r="O498" s="206">
        <f t="shared" ref="O498:Q498" si="660">SUM(O493:O497)</f>
        <v>0</v>
      </c>
      <c r="P498" s="206">
        <f t="shared" si="660"/>
        <v>0</v>
      </c>
      <c r="Q498" s="206">
        <f t="shared" si="660"/>
        <v>0</v>
      </c>
      <c r="R498" s="220">
        <v>1</v>
      </c>
      <c r="S498" s="206">
        <f>S493</f>
        <v>0</v>
      </c>
      <c r="T498" s="216">
        <f>T493</f>
        <v>0</v>
      </c>
      <c r="U498" s="210">
        <f>SUM(U493:U497)</f>
        <v>0</v>
      </c>
      <c r="V498" s="211">
        <f>SUM(V493:V497)</f>
        <v>0</v>
      </c>
      <c r="W498" s="152">
        <f>IFERROR(((V498/U498)*1),0)</f>
        <v>0</v>
      </c>
      <c r="X498" s="303">
        <f>IFERROR(((1-(1-T498)*W498)*1),0)</f>
        <v>1</v>
      </c>
    </row>
    <row r="499" spans="1:24" ht="15.75" hidden="1" thickBot="1" x14ac:dyDescent="0.3">
      <c r="A499" s="443">
        <f>A493+1</f>
        <v>83</v>
      </c>
      <c r="B499" s="444"/>
      <c r="C499" s="445"/>
      <c r="D499" s="445"/>
      <c r="E499" s="147" t="s">
        <v>283</v>
      </c>
      <c r="F499" s="237">
        <v>0</v>
      </c>
      <c r="G499" s="237">
        <v>0</v>
      </c>
      <c r="H499" s="148">
        <f>F499+G499</f>
        <v>0</v>
      </c>
      <c r="I499" s="219" t="e">
        <f>H499/$H$504</f>
        <v>#DIV/0!</v>
      </c>
      <c r="J499" s="279">
        <v>0</v>
      </c>
      <c r="K499" s="279">
        <v>0</v>
      </c>
      <c r="L499" s="278">
        <f>J499+K499</f>
        <v>0</v>
      </c>
      <c r="M499" s="219" t="e">
        <f>L499/$L$504</f>
        <v>#DIV/0!</v>
      </c>
      <c r="N499" s="446">
        <v>0</v>
      </c>
      <c r="O499" s="279">
        <v>0</v>
      </c>
      <c r="P499" s="279">
        <v>0</v>
      </c>
      <c r="Q499" s="278">
        <f>O499+P499</f>
        <v>0</v>
      </c>
      <c r="R499" s="219" t="e">
        <f>Q499/$Q$504</f>
        <v>#DIV/0!</v>
      </c>
      <c r="S499" s="440">
        <f>N504-Q504</f>
        <v>0</v>
      </c>
      <c r="T499" s="421">
        <f>IFERROR((S499/N504),0)</f>
        <v>0</v>
      </c>
      <c r="U499" s="279">
        <v>0</v>
      </c>
      <c r="V499" s="279">
        <v>0</v>
      </c>
      <c r="W499" s="149">
        <f>IFERROR(((V499/U499)*1),0)</f>
        <v>0</v>
      </c>
      <c r="X499" s="422"/>
    </row>
    <row r="500" spans="1:24" ht="15.75" hidden="1" thickBot="1" x14ac:dyDescent="0.3">
      <c r="A500" s="443"/>
      <c r="B500" s="444"/>
      <c r="C500" s="445"/>
      <c r="D500" s="445"/>
      <c r="E500" s="147" t="s">
        <v>284</v>
      </c>
      <c r="F500" s="237">
        <v>0</v>
      </c>
      <c r="G500" s="237">
        <v>0</v>
      </c>
      <c r="H500" s="148">
        <f t="shared" ref="H500:H503" si="661">F500+G500</f>
        <v>0</v>
      </c>
      <c r="I500" s="219" t="e">
        <f t="shared" ref="I500:I503" si="662">H500/$H$504</f>
        <v>#DIV/0!</v>
      </c>
      <c r="J500" s="279">
        <v>0</v>
      </c>
      <c r="K500" s="279">
        <v>0</v>
      </c>
      <c r="L500" s="278">
        <f t="shared" ref="L500:L503" si="663">J500+K500</f>
        <v>0</v>
      </c>
      <c r="M500" s="219" t="e">
        <f t="shared" ref="M500:M503" si="664">L500/$L$504</f>
        <v>#DIV/0!</v>
      </c>
      <c r="N500" s="446"/>
      <c r="O500" s="279">
        <v>0</v>
      </c>
      <c r="P500" s="279">
        <v>0</v>
      </c>
      <c r="Q500" s="278">
        <f t="shared" ref="Q500:Q503" si="665">O500+P500</f>
        <v>0</v>
      </c>
      <c r="R500" s="219" t="e">
        <f t="shared" ref="R500:R503" si="666">Q500/$Q$504</f>
        <v>#DIV/0!</v>
      </c>
      <c r="S500" s="440"/>
      <c r="T500" s="421"/>
      <c r="U500" s="279">
        <v>0</v>
      </c>
      <c r="V500" s="279">
        <v>0</v>
      </c>
      <c r="W500" s="149">
        <f t="shared" ref="W500:W501" si="667">IFERROR(((V500/U500)*1),0)</f>
        <v>0</v>
      </c>
      <c r="X500" s="424"/>
    </row>
    <row r="501" spans="1:24" ht="15.75" hidden="1" thickBot="1" x14ac:dyDescent="0.3">
      <c r="A501" s="443"/>
      <c r="B501" s="444"/>
      <c r="C501" s="445"/>
      <c r="D501" s="445"/>
      <c r="E501" s="147" t="s">
        <v>285</v>
      </c>
      <c r="F501" s="237">
        <v>0</v>
      </c>
      <c r="G501" s="237">
        <v>0</v>
      </c>
      <c r="H501" s="148">
        <f t="shared" si="661"/>
        <v>0</v>
      </c>
      <c r="I501" s="219" t="e">
        <f t="shared" si="662"/>
        <v>#DIV/0!</v>
      </c>
      <c r="J501" s="279">
        <v>0</v>
      </c>
      <c r="K501" s="279">
        <v>0</v>
      </c>
      <c r="L501" s="278">
        <f t="shared" si="663"/>
        <v>0</v>
      </c>
      <c r="M501" s="219" t="e">
        <f t="shared" si="664"/>
        <v>#DIV/0!</v>
      </c>
      <c r="N501" s="446"/>
      <c r="O501" s="279">
        <v>0</v>
      </c>
      <c r="P501" s="279">
        <v>0</v>
      </c>
      <c r="Q501" s="278">
        <f t="shared" si="665"/>
        <v>0</v>
      </c>
      <c r="R501" s="219" t="e">
        <f t="shared" si="666"/>
        <v>#DIV/0!</v>
      </c>
      <c r="S501" s="440"/>
      <c r="T501" s="421"/>
      <c r="U501" s="279">
        <v>0</v>
      </c>
      <c r="V501" s="279">
        <v>0</v>
      </c>
      <c r="W501" s="149">
        <f t="shared" si="667"/>
        <v>0</v>
      </c>
      <c r="X501" s="424"/>
    </row>
    <row r="502" spans="1:24" ht="15.75" hidden="1" thickBot="1" x14ac:dyDescent="0.3">
      <c r="A502" s="443"/>
      <c r="B502" s="444"/>
      <c r="C502" s="445"/>
      <c r="D502" s="445"/>
      <c r="E502" s="147" t="s">
        <v>286</v>
      </c>
      <c r="F502" s="237">
        <v>0</v>
      </c>
      <c r="G502" s="237">
        <v>0</v>
      </c>
      <c r="H502" s="148">
        <f t="shared" si="661"/>
        <v>0</v>
      </c>
      <c r="I502" s="219" t="e">
        <f t="shared" si="662"/>
        <v>#DIV/0!</v>
      </c>
      <c r="J502" s="279">
        <v>0</v>
      </c>
      <c r="K502" s="279">
        <v>0</v>
      </c>
      <c r="L502" s="278">
        <f t="shared" si="663"/>
        <v>0</v>
      </c>
      <c r="M502" s="219" t="e">
        <f t="shared" si="664"/>
        <v>#DIV/0!</v>
      </c>
      <c r="N502" s="446"/>
      <c r="O502" s="279">
        <v>0</v>
      </c>
      <c r="P502" s="279">
        <v>0</v>
      </c>
      <c r="Q502" s="278">
        <f t="shared" si="665"/>
        <v>0</v>
      </c>
      <c r="R502" s="219" t="e">
        <f t="shared" si="666"/>
        <v>#DIV/0!</v>
      </c>
      <c r="S502" s="440"/>
      <c r="T502" s="421"/>
      <c r="U502" s="279">
        <v>0</v>
      </c>
      <c r="V502" s="279">
        <v>0</v>
      </c>
      <c r="W502" s="149">
        <f>IFERROR(((V502/U502)*1),0)</f>
        <v>0</v>
      </c>
      <c r="X502" s="424"/>
    </row>
    <row r="503" spans="1:24" ht="15.75" hidden="1" thickBot="1" x14ac:dyDescent="0.3">
      <c r="A503" s="443"/>
      <c r="B503" s="444"/>
      <c r="C503" s="445"/>
      <c r="D503" s="445"/>
      <c r="E503" s="147" t="s">
        <v>287</v>
      </c>
      <c r="F503" s="237">
        <v>0</v>
      </c>
      <c r="G503" s="237">
        <v>0</v>
      </c>
      <c r="H503" s="148">
        <f t="shared" si="661"/>
        <v>0</v>
      </c>
      <c r="I503" s="219" t="e">
        <f t="shared" si="662"/>
        <v>#DIV/0!</v>
      </c>
      <c r="J503" s="279">
        <v>0</v>
      </c>
      <c r="K503" s="279">
        <v>0</v>
      </c>
      <c r="L503" s="278">
        <f t="shared" si="663"/>
        <v>0</v>
      </c>
      <c r="M503" s="219" t="e">
        <f t="shared" si="664"/>
        <v>#DIV/0!</v>
      </c>
      <c r="N503" s="446"/>
      <c r="O503" s="279">
        <v>0</v>
      </c>
      <c r="P503" s="279">
        <v>0</v>
      </c>
      <c r="Q503" s="278">
        <f t="shared" si="665"/>
        <v>0</v>
      </c>
      <c r="R503" s="219" t="e">
        <f t="shared" si="666"/>
        <v>#DIV/0!</v>
      </c>
      <c r="S503" s="440"/>
      <c r="T503" s="421"/>
      <c r="U503" s="279">
        <v>0</v>
      </c>
      <c r="V503" s="279">
        <v>0</v>
      </c>
      <c r="W503" s="149">
        <f>IFERROR(((V503/U503)*1),0)</f>
        <v>0</v>
      </c>
      <c r="X503" s="442"/>
    </row>
    <row r="504" spans="1:24" ht="15.75" hidden="1" thickBot="1" x14ac:dyDescent="0.3">
      <c r="A504" s="431" t="s">
        <v>288</v>
      </c>
      <c r="B504" s="432"/>
      <c r="C504" s="433"/>
      <c r="D504" s="275"/>
      <c r="E504" s="276"/>
      <c r="F504" s="240">
        <f>SUM(F499:F503)</f>
        <v>0</v>
      </c>
      <c r="G504" s="239">
        <f t="shared" ref="G504:H504" si="668">SUM(G499:G503)</f>
        <v>0</v>
      </c>
      <c r="H504" s="151">
        <f t="shared" si="668"/>
        <v>0</v>
      </c>
      <c r="I504" s="220">
        <v>1</v>
      </c>
      <c r="J504" s="206">
        <f t="shared" ref="J504:L504" si="669">SUM(J499:J503)</f>
        <v>0</v>
      </c>
      <c r="K504" s="206">
        <f t="shared" si="669"/>
        <v>0</v>
      </c>
      <c r="L504" s="206">
        <f t="shared" si="669"/>
        <v>0</v>
      </c>
      <c r="M504" s="220">
        <v>1</v>
      </c>
      <c r="N504" s="206">
        <f>N499</f>
        <v>0</v>
      </c>
      <c r="O504" s="206">
        <f t="shared" ref="O504:Q504" si="670">SUM(O499:O503)</f>
        <v>0</v>
      </c>
      <c r="P504" s="206">
        <f t="shared" si="670"/>
        <v>0</v>
      </c>
      <c r="Q504" s="206">
        <f t="shared" si="670"/>
        <v>0</v>
      </c>
      <c r="R504" s="220">
        <v>1</v>
      </c>
      <c r="S504" s="206">
        <f>S499</f>
        <v>0</v>
      </c>
      <c r="T504" s="216">
        <f>T499</f>
        <v>0</v>
      </c>
      <c r="U504" s="210">
        <f>SUM(U499:U503)</f>
        <v>0</v>
      </c>
      <c r="V504" s="211">
        <f>SUM(V499:V503)</f>
        <v>0</v>
      </c>
      <c r="W504" s="152">
        <f>IFERROR(((V504/U504)*1),0)</f>
        <v>0</v>
      </c>
      <c r="X504" s="303">
        <f>IFERROR(((1-(1-T504)*W504)*1),0)</f>
        <v>1</v>
      </c>
    </row>
    <row r="505" spans="1:24" ht="15.75" hidden="1" thickBot="1" x14ac:dyDescent="0.3">
      <c r="A505" s="443">
        <f>A499+1</f>
        <v>84</v>
      </c>
      <c r="B505" s="444"/>
      <c r="C505" s="445"/>
      <c r="D505" s="445"/>
      <c r="E505" s="147" t="s">
        <v>283</v>
      </c>
      <c r="F505" s="237">
        <v>0</v>
      </c>
      <c r="G505" s="237">
        <v>0</v>
      </c>
      <c r="H505" s="148">
        <f>F505+G505</f>
        <v>0</v>
      </c>
      <c r="I505" s="219" t="e">
        <f>H505/$H$510</f>
        <v>#DIV/0!</v>
      </c>
      <c r="J505" s="279">
        <v>0</v>
      </c>
      <c r="K505" s="279">
        <v>0</v>
      </c>
      <c r="L505" s="278">
        <f>J505+K505</f>
        <v>0</v>
      </c>
      <c r="M505" s="219" t="e">
        <f>L505/$L$510</f>
        <v>#DIV/0!</v>
      </c>
      <c r="N505" s="446">
        <v>0</v>
      </c>
      <c r="O505" s="279">
        <v>0</v>
      </c>
      <c r="P505" s="279">
        <v>0</v>
      </c>
      <c r="Q505" s="278">
        <f>O505+P505</f>
        <v>0</v>
      </c>
      <c r="R505" s="219" t="e">
        <f>Q505/$Q$510</f>
        <v>#DIV/0!</v>
      </c>
      <c r="S505" s="440">
        <f>N510-Q510</f>
        <v>0</v>
      </c>
      <c r="T505" s="421">
        <f>IFERROR((S505/N510),0)</f>
        <v>0</v>
      </c>
      <c r="U505" s="279">
        <v>0</v>
      </c>
      <c r="V505" s="279">
        <v>0</v>
      </c>
      <c r="W505" s="149">
        <f>IFERROR(((V505/U505)*1),0)</f>
        <v>0</v>
      </c>
      <c r="X505" s="422"/>
    </row>
    <row r="506" spans="1:24" ht="15.75" hidden="1" thickBot="1" x14ac:dyDescent="0.3">
      <c r="A506" s="443"/>
      <c r="B506" s="444"/>
      <c r="C506" s="445"/>
      <c r="D506" s="445"/>
      <c r="E506" s="147" t="s">
        <v>284</v>
      </c>
      <c r="F506" s="237">
        <v>0</v>
      </c>
      <c r="G506" s="237">
        <v>0</v>
      </c>
      <c r="H506" s="148">
        <f t="shared" ref="H506:H509" si="671">F506+G506</f>
        <v>0</v>
      </c>
      <c r="I506" s="219" t="e">
        <f t="shared" ref="I506:I509" si="672">H506/$H$510</f>
        <v>#DIV/0!</v>
      </c>
      <c r="J506" s="279">
        <v>0</v>
      </c>
      <c r="K506" s="279">
        <v>0</v>
      </c>
      <c r="L506" s="278">
        <f t="shared" ref="L506:L509" si="673">J506+K506</f>
        <v>0</v>
      </c>
      <c r="M506" s="219" t="e">
        <f t="shared" ref="M506:M509" si="674">L506/$L$510</f>
        <v>#DIV/0!</v>
      </c>
      <c r="N506" s="446"/>
      <c r="O506" s="279">
        <v>0</v>
      </c>
      <c r="P506" s="279">
        <v>0</v>
      </c>
      <c r="Q506" s="278">
        <f t="shared" ref="Q506:Q509" si="675">O506+P506</f>
        <v>0</v>
      </c>
      <c r="R506" s="219" t="e">
        <f t="shared" ref="R506:R509" si="676">Q506/$Q$510</f>
        <v>#DIV/0!</v>
      </c>
      <c r="S506" s="440"/>
      <c r="T506" s="421"/>
      <c r="U506" s="279">
        <v>0</v>
      </c>
      <c r="V506" s="279">
        <v>0</v>
      </c>
      <c r="W506" s="149">
        <f t="shared" ref="W506:W507" si="677">IFERROR(((V506/U506)*1),0)</f>
        <v>0</v>
      </c>
      <c r="X506" s="424"/>
    </row>
    <row r="507" spans="1:24" ht="15.75" hidden="1" thickBot="1" x14ac:dyDescent="0.3">
      <c r="A507" s="443"/>
      <c r="B507" s="444"/>
      <c r="C507" s="445"/>
      <c r="D507" s="445"/>
      <c r="E507" s="147" t="s">
        <v>285</v>
      </c>
      <c r="F507" s="237">
        <v>0</v>
      </c>
      <c r="G507" s="237">
        <v>0</v>
      </c>
      <c r="H507" s="148">
        <f t="shared" si="671"/>
        <v>0</v>
      </c>
      <c r="I507" s="219" t="e">
        <f t="shared" si="672"/>
        <v>#DIV/0!</v>
      </c>
      <c r="J507" s="279">
        <v>0</v>
      </c>
      <c r="K507" s="279">
        <v>0</v>
      </c>
      <c r="L507" s="278">
        <f t="shared" si="673"/>
        <v>0</v>
      </c>
      <c r="M507" s="219" t="e">
        <f t="shared" si="674"/>
        <v>#DIV/0!</v>
      </c>
      <c r="N507" s="446"/>
      <c r="O507" s="279">
        <v>0</v>
      </c>
      <c r="P507" s="279">
        <v>0</v>
      </c>
      <c r="Q507" s="278">
        <f t="shared" si="675"/>
        <v>0</v>
      </c>
      <c r="R507" s="219" t="e">
        <f t="shared" si="676"/>
        <v>#DIV/0!</v>
      </c>
      <c r="S507" s="440"/>
      <c r="T507" s="421"/>
      <c r="U507" s="279">
        <v>0</v>
      </c>
      <c r="V507" s="279">
        <v>0</v>
      </c>
      <c r="W507" s="149">
        <f t="shared" si="677"/>
        <v>0</v>
      </c>
      <c r="X507" s="424"/>
    </row>
    <row r="508" spans="1:24" ht="15.75" hidden="1" thickBot="1" x14ac:dyDescent="0.3">
      <c r="A508" s="443"/>
      <c r="B508" s="444"/>
      <c r="C508" s="445"/>
      <c r="D508" s="445"/>
      <c r="E508" s="147" t="s">
        <v>286</v>
      </c>
      <c r="F508" s="237">
        <v>0</v>
      </c>
      <c r="G508" s="237">
        <v>0</v>
      </c>
      <c r="H508" s="148">
        <f t="shared" si="671"/>
        <v>0</v>
      </c>
      <c r="I508" s="219" t="e">
        <f t="shared" si="672"/>
        <v>#DIV/0!</v>
      </c>
      <c r="J508" s="279">
        <v>0</v>
      </c>
      <c r="K508" s="279">
        <v>0</v>
      </c>
      <c r="L508" s="278">
        <f t="shared" si="673"/>
        <v>0</v>
      </c>
      <c r="M508" s="219" t="e">
        <f t="shared" si="674"/>
        <v>#DIV/0!</v>
      </c>
      <c r="N508" s="446"/>
      <c r="O508" s="279">
        <v>0</v>
      </c>
      <c r="P508" s="279">
        <v>0</v>
      </c>
      <c r="Q508" s="278">
        <f t="shared" si="675"/>
        <v>0</v>
      </c>
      <c r="R508" s="219" t="e">
        <f t="shared" si="676"/>
        <v>#DIV/0!</v>
      </c>
      <c r="S508" s="440"/>
      <c r="T508" s="421"/>
      <c r="U508" s="279">
        <v>0</v>
      </c>
      <c r="V508" s="279">
        <v>0</v>
      </c>
      <c r="W508" s="149">
        <f>IFERROR(((V508/U508)*1),0)</f>
        <v>0</v>
      </c>
      <c r="X508" s="424"/>
    </row>
    <row r="509" spans="1:24" ht="15.75" hidden="1" thickBot="1" x14ac:dyDescent="0.3">
      <c r="A509" s="443"/>
      <c r="B509" s="444"/>
      <c r="C509" s="445"/>
      <c r="D509" s="445"/>
      <c r="E509" s="147" t="s">
        <v>287</v>
      </c>
      <c r="F509" s="237">
        <v>0</v>
      </c>
      <c r="G509" s="237">
        <v>0</v>
      </c>
      <c r="H509" s="148">
        <f t="shared" si="671"/>
        <v>0</v>
      </c>
      <c r="I509" s="219" t="e">
        <f t="shared" si="672"/>
        <v>#DIV/0!</v>
      </c>
      <c r="J509" s="279">
        <v>0</v>
      </c>
      <c r="K509" s="279">
        <v>0</v>
      </c>
      <c r="L509" s="278">
        <f t="shared" si="673"/>
        <v>0</v>
      </c>
      <c r="M509" s="219" t="e">
        <f t="shared" si="674"/>
        <v>#DIV/0!</v>
      </c>
      <c r="N509" s="446"/>
      <c r="O509" s="279">
        <v>0</v>
      </c>
      <c r="P509" s="279">
        <v>0</v>
      </c>
      <c r="Q509" s="278">
        <f t="shared" si="675"/>
        <v>0</v>
      </c>
      <c r="R509" s="219" t="e">
        <f t="shared" si="676"/>
        <v>#DIV/0!</v>
      </c>
      <c r="S509" s="440"/>
      <c r="T509" s="421"/>
      <c r="U509" s="279">
        <v>0</v>
      </c>
      <c r="V509" s="279">
        <v>0</v>
      </c>
      <c r="W509" s="149">
        <f>IFERROR(((V509/U509)*1),0)</f>
        <v>0</v>
      </c>
      <c r="X509" s="442"/>
    </row>
    <row r="510" spans="1:24" ht="15.75" hidden="1" thickBot="1" x14ac:dyDescent="0.3">
      <c r="A510" s="431" t="s">
        <v>288</v>
      </c>
      <c r="B510" s="432"/>
      <c r="C510" s="433"/>
      <c r="D510" s="275"/>
      <c r="E510" s="276"/>
      <c r="F510" s="240">
        <f>SUM(F505:F509)</f>
        <v>0</v>
      </c>
      <c r="G510" s="239">
        <f t="shared" ref="G510:H510" si="678">SUM(G505:G509)</f>
        <v>0</v>
      </c>
      <c r="H510" s="151">
        <f t="shared" si="678"/>
        <v>0</v>
      </c>
      <c r="I510" s="220">
        <v>1</v>
      </c>
      <c r="J510" s="206">
        <f t="shared" ref="J510:L510" si="679">SUM(J505:J509)</f>
        <v>0</v>
      </c>
      <c r="K510" s="206">
        <f t="shared" si="679"/>
        <v>0</v>
      </c>
      <c r="L510" s="206">
        <f t="shared" si="679"/>
        <v>0</v>
      </c>
      <c r="M510" s="220">
        <v>1</v>
      </c>
      <c r="N510" s="206">
        <f>N505</f>
        <v>0</v>
      </c>
      <c r="O510" s="206">
        <f t="shared" ref="O510:Q510" si="680">SUM(O505:O509)</f>
        <v>0</v>
      </c>
      <c r="P510" s="206">
        <f t="shared" si="680"/>
        <v>0</v>
      </c>
      <c r="Q510" s="206">
        <f t="shared" si="680"/>
        <v>0</v>
      </c>
      <c r="R510" s="220">
        <v>1</v>
      </c>
      <c r="S510" s="206">
        <f>S505</f>
        <v>0</v>
      </c>
      <c r="T510" s="216">
        <f>T505</f>
        <v>0</v>
      </c>
      <c r="U510" s="210">
        <f>SUM(U505:U509)</f>
        <v>0</v>
      </c>
      <c r="V510" s="211">
        <f>SUM(V505:V509)</f>
        <v>0</v>
      </c>
      <c r="W510" s="152">
        <f>IFERROR(((V510/U510)*1),0)</f>
        <v>0</v>
      </c>
      <c r="X510" s="303">
        <f>IFERROR(((1-(1-T510)*W510)*1),0)</f>
        <v>1</v>
      </c>
    </row>
    <row r="511" spans="1:24" ht="15.75" hidden="1" thickBot="1" x14ac:dyDescent="0.3">
      <c r="A511" s="443">
        <f>A505+1</f>
        <v>85</v>
      </c>
      <c r="B511" s="444"/>
      <c r="C511" s="445"/>
      <c r="D511" s="445"/>
      <c r="E511" s="147" t="s">
        <v>283</v>
      </c>
      <c r="F511" s="237">
        <v>0</v>
      </c>
      <c r="G511" s="237">
        <v>0</v>
      </c>
      <c r="H511" s="148">
        <f>F511+G511</f>
        <v>0</v>
      </c>
      <c r="I511" s="219" t="e">
        <f>H511/$H$516</f>
        <v>#DIV/0!</v>
      </c>
      <c r="J511" s="279">
        <v>0</v>
      </c>
      <c r="K511" s="279">
        <v>0</v>
      </c>
      <c r="L511" s="278">
        <f>J511+K511</f>
        <v>0</v>
      </c>
      <c r="M511" s="219" t="e">
        <f>L511/$L$516</f>
        <v>#DIV/0!</v>
      </c>
      <c r="N511" s="446">
        <v>0</v>
      </c>
      <c r="O511" s="279">
        <v>0</v>
      </c>
      <c r="P511" s="279">
        <v>0</v>
      </c>
      <c r="Q511" s="278">
        <f>O511+P511</f>
        <v>0</v>
      </c>
      <c r="R511" s="219" t="e">
        <f>Q511/$Q$516</f>
        <v>#DIV/0!</v>
      </c>
      <c r="S511" s="440">
        <f>N516-Q516</f>
        <v>0</v>
      </c>
      <c r="T511" s="421">
        <f>IFERROR((S511/N516),0)</f>
        <v>0</v>
      </c>
      <c r="U511" s="279">
        <v>0</v>
      </c>
      <c r="V511" s="279">
        <v>0</v>
      </c>
      <c r="W511" s="149">
        <f>IFERROR(((V511/U511)*1),0)</f>
        <v>0</v>
      </c>
      <c r="X511" s="422"/>
    </row>
    <row r="512" spans="1:24" ht="15.75" hidden="1" thickBot="1" x14ac:dyDescent="0.3">
      <c r="A512" s="443"/>
      <c r="B512" s="444"/>
      <c r="C512" s="445"/>
      <c r="D512" s="445"/>
      <c r="E512" s="147" t="s">
        <v>284</v>
      </c>
      <c r="F512" s="237">
        <v>0</v>
      </c>
      <c r="G512" s="237">
        <v>0</v>
      </c>
      <c r="H512" s="148">
        <f t="shared" ref="H512:H515" si="681">F512+G512</f>
        <v>0</v>
      </c>
      <c r="I512" s="219" t="e">
        <f t="shared" ref="I512:I515" si="682">H512/$H$516</f>
        <v>#DIV/0!</v>
      </c>
      <c r="J512" s="279">
        <v>0</v>
      </c>
      <c r="K512" s="279">
        <v>0</v>
      </c>
      <c r="L512" s="278">
        <f t="shared" ref="L512:L515" si="683">J512+K512</f>
        <v>0</v>
      </c>
      <c r="M512" s="219" t="e">
        <f t="shared" ref="M512:M515" si="684">L512/$L$516</f>
        <v>#DIV/0!</v>
      </c>
      <c r="N512" s="446"/>
      <c r="O512" s="279">
        <v>0</v>
      </c>
      <c r="P512" s="279">
        <v>0</v>
      </c>
      <c r="Q512" s="278">
        <f t="shared" ref="Q512:Q515" si="685">O512+P512</f>
        <v>0</v>
      </c>
      <c r="R512" s="219" t="e">
        <f t="shared" ref="R512:R515" si="686">Q512/$Q$516</f>
        <v>#DIV/0!</v>
      </c>
      <c r="S512" s="440"/>
      <c r="T512" s="421"/>
      <c r="U512" s="279">
        <v>0</v>
      </c>
      <c r="V512" s="279">
        <v>0</v>
      </c>
      <c r="W512" s="149">
        <f t="shared" ref="W512:W513" si="687">IFERROR(((V512/U512)*1),0)</f>
        <v>0</v>
      </c>
      <c r="X512" s="424"/>
    </row>
    <row r="513" spans="1:24" ht="15.75" hidden="1" thickBot="1" x14ac:dyDescent="0.3">
      <c r="A513" s="443"/>
      <c r="B513" s="444"/>
      <c r="C513" s="445"/>
      <c r="D513" s="445"/>
      <c r="E513" s="147" t="s">
        <v>285</v>
      </c>
      <c r="F513" s="237">
        <v>0</v>
      </c>
      <c r="G513" s="237">
        <v>0</v>
      </c>
      <c r="H513" s="148">
        <f t="shared" si="681"/>
        <v>0</v>
      </c>
      <c r="I513" s="219" t="e">
        <f t="shared" si="682"/>
        <v>#DIV/0!</v>
      </c>
      <c r="J513" s="279">
        <v>0</v>
      </c>
      <c r="K513" s="279">
        <v>0</v>
      </c>
      <c r="L513" s="278">
        <f t="shared" si="683"/>
        <v>0</v>
      </c>
      <c r="M513" s="219" t="e">
        <f t="shared" si="684"/>
        <v>#DIV/0!</v>
      </c>
      <c r="N513" s="446"/>
      <c r="O513" s="279">
        <v>0</v>
      </c>
      <c r="P513" s="279">
        <v>0</v>
      </c>
      <c r="Q513" s="278">
        <f t="shared" si="685"/>
        <v>0</v>
      </c>
      <c r="R513" s="219" t="e">
        <f t="shared" si="686"/>
        <v>#DIV/0!</v>
      </c>
      <c r="S513" s="440"/>
      <c r="T513" s="421"/>
      <c r="U513" s="279">
        <v>0</v>
      </c>
      <c r="V513" s="279">
        <v>0</v>
      </c>
      <c r="W513" s="149">
        <f t="shared" si="687"/>
        <v>0</v>
      </c>
      <c r="X513" s="424"/>
    </row>
    <row r="514" spans="1:24" ht="15.75" hidden="1" thickBot="1" x14ac:dyDescent="0.3">
      <c r="A514" s="443"/>
      <c r="B514" s="444"/>
      <c r="C514" s="445"/>
      <c r="D514" s="445"/>
      <c r="E514" s="147" t="s">
        <v>286</v>
      </c>
      <c r="F514" s="237">
        <v>0</v>
      </c>
      <c r="G514" s="237">
        <v>0</v>
      </c>
      <c r="H514" s="148">
        <f t="shared" si="681"/>
        <v>0</v>
      </c>
      <c r="I514" s="219" t="e">
        <f t="shared" si="682"/>
        <v>#DIV/0!</v>
      </c>
      <c r="J514" s="279">
        <v>0</v>
      </c>
      <c r="K514" s="279">
        <v>0</v>
      </c>
      <c r="L514" s="278">
        <f t="shared" si="683"/>
        <v>0</v>
      </c>
      <c r="M514" s="219" t="e">
        <f t="shared" si="684"/>
        <v>#DIV/0!</v>
      </c>
      <c r="N514" s="446"/>
      <c r="O514" s="279">
        <v>0</v>
      </c>
      <c r="P514" s="279">
        <v>0</v>
      </c>
      <c r="Q514" s="278">
        <f t="shared" si="685"/>
        <v>0</v>
      </c>
      <c r="R514" s="219" t="e">
        <f t="shared" si="686"/>
        <v>#DIV/0!</v>
      </c>
      <c r="S514" s="440"/>
      <c r="T514" s="421"/>
      <c r="U514" s="279">
        <v>0</v>
      </c>
      <c r="V514" s="279">
        <v>0</v>
      </c>
      <c r="W514" s="149">
        <f>IFERROR(((V514/U514)*1),0)</f>
        <v>0</v>
      </c>
      <c r="X514" s="424"/>
    </row>
    <row r="515" spans="1:24" ht="15.75" hidden="1" thickBot="1" x14ac:dyDescent="0.3">
      <c r="A515" s="443"/>
      <c r="B515" s="444"/>
      <c r="C515" s="445"/>
      <c r="D515" s="445"/>
      <c r="E515" s="147" t="s">
        <v>287</v>
      </c>
      <c r="F515" s="237">
        <v>0</v>
      </c>
      <c r="G515" s="237">
        <v>0</v>
      </c>
      <c r="H515" s="148">
        <f t="shared" si="681"/>
        <v>0</v>
      </c>
      <c r="I515" s="219" t="e">
        <f t="shared" si="682"/>
        <v>#DIV/0!</v>
      </c>
      <c r="J515" s="279">
        <v>0</v>
      </c>
      <c r="K515" s="279">
        <v>0</v>
      </c>
      <c r="L515" s="278">
        <f t="shared" si="683"/>
        <v>0</v>
      </c>
      <c r="M515" s="219" t="e">
        <f t="shared" si="684"/>
        <v>#DIV/0!</v>
      </c>
      <c r="N515" s="446"/>
      <c r="O515" s="279">
        <v>0</v>
      </c>
      <c r="P515" s="279">
        <v>0</v>
      </c>
      <c r="Q515" s="278">
        <f t="shared" si="685"/>
        <v>0</v>
      </c>
      <c r="R515" s="219" t="e">
        <f t="shared" si="686"/>
        <v>#DIV/0!</v>
      </c>
      <c r="S515" s="440"/>
      <c r="T515" s="421"/>
      <c r="U515" s="279">
        <v>0</v>
      </c>
      <c r="V515" s="279">
        <v>0</v>
      </c>
      <c r="W515" s="149">
        <f>IFERROR(((V515/U515)*1),0)</f>
        <v>0</v>
      </c>
      <c r="X515" s="442"/>
    </row>
    <row r="516" spans="1:24" ht="15.75" hidden="1" thickBot="1" x14ac:dyDescent="0.3">
      <c r="A516" s="431" t="s">
        <v>288</v>
      </c>
      <c r="B516" s="432"/>
      <c r="C516" s="433"/>
      <c r="D516" s="275"/>
      <c r="E516" s="276"/>
      <c r="F516" s="240">
        <f>SUM(F511:F515)</f>
        <v>0</v>
      </c>
      <c r="G516" s="239">
        <f t="shared" ref="G516:H516" si="688">SUM(G511:G515)</f>
        <v>0</v>
      </c>
      <c r="H516" s="151">
        <f t="shared" si="688"/>
        <v>0</v>
      </c>
      <c r="I516" s="220">
        <v>1</v>
      </c>
      <c r="J516" s="206">
        <f t="shared" ref="J516:L516" si="689">SUM(J511:J515)</f>
        <v>0</v>
      </c>
      <c r="K516" s="206">
        <f t="shared" si="689"/>
        <v>0</v>
      </c>
      <c r="L516" s="206">
        <f t="shared" si="689"/>
        <v>0</v>
      </c>
      <c r="M516" s="220">
        <v>1</v>
      </c>
      <c r="N516" s="206">
        <f>N511</f>
        <v>0</v>
      </c>
      <c r="O516" s="206">
        <f t="shared" ref="O516:Q516" si="690">SUM(O511:O515)</f>
        <v>0</v>
      </c>
      <c r="P516" s="206">
        <f t="shared" si="690"/>
        <v>0</v>
      </c>
      <c r="Q516" s="206">
        <f t="shared" si="690"/>
        <v>0</v>
      </c>
      <c r="R516" s="220">
        <v>1</v>
      </c>
      <c r="S516" s="206">
        <f>S511</f>
        <v>0</v>
      </c>
      <c r="T516" s="216">
        <f>T511</f>
        <v>0</v>
      </c>
      <c r="U516" s="210">
        <f>SUM(U511:U515)</f>
        <v>0</v>
      </c>
      <c r="V516" s="211">
        <f>SUM(V511:V515)</f>
        <v>0</v>
      </c>
      <c r="W516" s="152">
        <f>IFERROR(((V516/U516)*1),0)</f>
        <v>0</v>
      </c>
      <c r="X516" s="303">
        <f>IFERROR(((1-(1-T516)*W516)*1),0)</f>
        <v>1</v>
      </c>
    </row>
    <row r="517" spans="1:24" ht="15.75" hidden="1" thickBot="1" x14ac:dyDescent="0.3">
      <c r="A517" s="443">
        <f>A511+1</f>
        <v>86</v>
      </c>
      <c r="B517" s="444"/>
      <c r="C517" s="445"/>
      <c r="D517" s="445"/>
      <c r="E517" s="147" t="s">
        <v>283</v>
      </c>
      <c r="F517" s="237">
        <v>0</v>
      </c>
      <c r="G517" s="237">
        <v>0</v>
      </c>
      <c r="H517" s="148">
        <f>F517+G517</f>
        <v>0</v>
      </c>
      <c r="I517" s="219" t="e">
        <f>H517/$H$522</f>
        <v>#DIV/0!</v>
      </c>
      <c r="J517" s="279">
        <v>0</v>
      </c>
      <c r="K517" s="279">
        <v>0</v>
      </c>
      <c r="L517" s="278">
        <f>J517+K517</f>
        <v>0</v>
      </c>
      <c r="M517" s="219" t="e">
        <f>L517/$L$522</f>
        <v>#DIV/0!</v>
      </c>
      <c r="N517" s="446">
        <v>0</v>
      </c>
      <c r="O517" s="279">
        <v>0</v>
      </c>
      <c r="P517" s="279">
        <v>0</v>
      </c>
      <c r="Q517" s="278">
        <f>O517+P517</f>
        <v>0</v>
      </c>
      <c r="R517" s="219" t="e">
        <f>Q517/$Q$522</f>
        <v>#DIV/0!</v>
      </c>
      <c r="S517" s="440">
        <f>N522-Q522</f>
        <v>0</v>
      </c>
      <c r="T517" s="421">
        <f>IFERROR((S517/N522),0)</f>
        <v>0</v>
      </c>
      <c r="U517" s="279">
        <v>0</v>
      </c>
      <c r="V517" s="279">
        <v>0</v>
      </c>
      <c r="W517" s="149">
        <f>IFERROR(((V517/U517)*1),0)</f>
        <v>0</v>
      </c>
      <c r="X517" s="422"/>
    </row>
    <row r="518" spans="1:24" ht="15.75" hidden="1" thickBot="1" x14ac:dyDescent="0.3">
      <c r="A518" s="443"/>
      <c r="B518" s="444"/>
      <c r="C518" s="445"/>
      <c r="D518" s="445"/>
      <c r="E518" s="147" t="s">
        <v>284</v>
      </c>
      <c r="F518" s="237">
        <v>0</v>
      </c>
      <c r="G518" s="237">
        <v>0</v>
      </c>
      <c r="H518" s="148">
        <f t="shared" ref="H518:H521" si="691">F518+G518</f>
        <v>0</v>
      </c>
      <c r="I518" s="219" t="e">
        <f t="shared" ref="I518:I521" si="692">H518/$H$522</f>
        <v>#DIV/0!</v>
      </c>
      <c r="J518" s="279">
        <v>0</v>
      </c>
      <c r="K518" s="279">
        <v>0</v>
      </c>
      <c r="L518" s="278">
        <f t="shared" ref="L518:L521" si="693">J518+K518</f>
        <v>0</v>
      </c>
      <c r="M518" s="219" t="e">
        <f t="shared" ref="M518:M521" si="694">L518/$L$522</f>
        <v>#DIV/0!</v>
      </c>
      <c r="N518" s="446"/>
      <c r="O518" s="279">
        <v>0</v>
      </c>
      <c r="P518" s="279">
        <v>0</v>
      </c>
      <c r="Q518" s="278">
        <f t="shared" ref="Q518:Q521" si="695">O518+P518</f>
        <v>0</v>
      </c>
      <c r="R518" s="219" t="e">
        <f t="shared" ref="R518:R521" si="696">Q518/$Q$522</f>
        <v>#DIV/0!</v>
      </c>
      <c r="S518" s="440"/>
      <c r="T518" s="421"/>
      <c r="U518" s="279">
        <v>0</v>
      </c>
      <c r="V518" s="279">
        <v>0</v>
      </c>
      <c r="W518" s="149">
        <f t="shared" ref="W518:W519" si="697">IFERROR(((V518/U518)*1),0)</f>
        <v>0</v>
      </c>
      <c r="X518" s="424"/>
    </row>
    <row r="519" spans="1:24" ht="15.75" hidden="1" thickBot="1" x14ac:dyDescent="0.3">
      <c r="A519" s="443"/>
      <c r="B519" s="444"/>
      <c r="C519" s="445"/>
      <c r="D519" s="445"/>
      <c r="E519" s="147" t="s">
        <v>285</v>
      </c>
      <c r="F519" s="237">
        <v>0</v>
      </c>
      <c r="G519" s="237">
        <v>0</v>
      </c>
      <c r="H519" s="148">
        <f t="shared" si="691"/>
        <v>0</v>
      </c>
      <c r="I519" s="219" t="e">
        <f t="shared" si="692"/>
        <v>#DIV/0!</v>
      </c>
      <c r="J519" s="279">
        <v>0</v>
      </c>
      <c r="K519" s="279">
        <v>0</v>
      </c>
      <c r="L519" s="278">
        <f t="shared" si="693"/>
        <v>0</v>
      </c>
      <c r="M519" s="219" t="e">
        <f t="shared" si="694"/>
        <v>#DIV/0!</v>
      </c>
      <c r="N519" s="446"/>
      <c r="O519" s="279">
        <v>0</v>
      </c>
      <c r="P519" s="279">
        <v>0</v>
      </c>
      <c r="Q519" s="278">
        <f t="shared" si="695"/>
        <v>0</v>
      </c>
      <c r="R519" s="219" t="e">
        <f t="shared" si="696"/>
        <v>#DIV/0!</v>
      </c>
      <c r="S519" s="440"/>
      <c r="T519" s="421"/>
      <c r="U519" s="279">
        <v>0</v>
      </c>
      <c r="V519" s="279">
        <v>0</v>
      </c>
      <c r="W519" s="149">
        <f t="shared" si="697"/>
        <v>0</v>
      </c>
      <c r="X519" s="424"/>
    </row>
    <row r="520" spans="1:24" ht="15.75" hidden="1" thickBot="1" x14ac:dyDescent="0.3">
      <c r="A520" s="443"/>
      <c r="B520" s="444"/>
      <c r="C520" s="445"/>
      <c r="D520" s="445"/>
      <c r="E520" s="147" t="s">
        <v>286</v>
      </c>
      <c r="F520" s="237">
        <v>0</v>
      </c>
      <c r="G520" s="237">
        <v>0</v>
      </c>
      <c r="H520" s="148">
        <f t="shared" si="691"/>
        <v>0</v>
      </c>
      <c r="I520" s="219" t="e">
        <f t="shared" si="692"/>
        <v>#DIV/0!</v>
      </c>
      <c r="J520" s="279">
        <v>0</v>
      </c>
      <c r="K520" s="279">
        <v>0</v>
      </c>
      <c r="L520" s="278">
        <f t="shared" si="693"/>
        <v>0</v>
      </c>
      <c r="M520" s="219" t="e">
        <f t="shared" si="694"/>
        <v>#DIV/0!</v>
      </c>
      <c r="N520" s="446"/>
      <c r="O520" s="279">
        <v>0</v>
      </c>
      <c r="P520" s="279">
        <v>0</v>
      </c>
      <c r="Q520" s="278">
        <f t="shared" si="695"/>
        <v>0</v>
      </c>
      <c r="R520" s="219" t="e">
        <f t="shared" si="696"/>
        <v>#DIV/0!</v>
      </c>
      <c r="S520" s="440"/>
      <c r="T520" s="421"/>
      <c r="U520" s="279">
        <v>0</v>
      </c>
      <c r="V520" s="279">
        <v>0</v>
      </c>
      <c r="W520" s="149">
        <f>IFERROR(((V520/U520)*1),0)</f>
        <v>0</v>
      </c>
      <c r="X520" s="424"/>
    </row>
    <row r="521" spans="1:24" ht="15.75" hidden="1" thickBot="1" x14ac:dyDescent="0.3">
      <c r="A521" s="443"/>
      <c r="B521" s="444"/>
      <c r="C521" s="445"/>
      <c r="D521" s="445"/>
      <c r="E521" s="147" t="s">
        <v>287</v>
      </c>
      <c r="F521" s="237">
        <v>0</v>
      </c>
      <c r="G521" s="237">
        <v>0</v>
      </c>
      <c r="H521" s="148">
        <f t="shared" si="691"/>
        <v>0</v>
      </c>
      <c r="I521" s="219" t="e">
        <f t="shared" si="692"/>
        <v>#DIV/0!</v>
      </c>
      <c r="J521" s="279">
        <v>0</v>
      </c>
      <c r="K521" s="279">
        <v>0</v>
      </c>
      <c r="L521" s="278">
        <f t="shared" si="693"/>
        <v>0</v>
      </c>
      <c r="M521" s="219" t="e">
        <f t="shared" si="694"/>
        <v>#DIV/0!</v>
      </c>
      <c r="N521" s="446"/>
      <c r="O521" s="279">
        <v>0</v>
      </c>
      <c r="P521" s="279">
        <v>0</v>
      </c>
      <c r="Q521" s="278">
        <f t="shared" si="695"/>
        <v>0</v>
      </c>
      <c r="R521" s="219" t="e">
        <f t="shared" si="696"/>
        <v>#DIV/0!</v>
      </c>
      <c r="S521" s="440"/>
      <c r="T521" s="421"/>
      <c r="U521" s="279">
        <v>0</v>
      </c>
      <c r="V521" s="279">
        <v>0</v>
      </c>
      <c r="W521" s="149">
        <f>IFERROR(((V521/U521)*1),0)</f>
        <v>0</v>
      </c>
      <c r="X521" s="442"/>
    </row>
    <row r="522" spans="1:24" ht="15.75" hidden="1" thickBot="1" x14ac:dyDescent="0.3">
      <c r="A522" s="431" t="s">
        <v>288</v>
      </c>
      <c r="B522" s="432"/>
      <c r="C522" s="433"/>
      <c r="D522" s="275"/>
      <c r="E522" s="276"/>
      <c r="F522" s="240">
        <f>SUM(F517:F521)</f>
        <v>0</v>
      </c>
      <c r="G522" s="239">
        <f t="shared" ref="G522:H522" si="698">SUM(G517:G521)</f>
        <v>0</v>
      </c>
      <c r="H522" s="151">
        <f t="shared" si="698"/>
        <v>0</v>
      </c>
      <c r="I522" s="220">
        <v>1</v>
      </c>
      <c r="J522" s="206">
        <f t="shared" ref="J522:L522" si="699">SUM(J517:J521)</f>
        <v>0</v>
      </c>
      <c r="K522" s="206">
        <f t="shared" si="699"/>
        <v>0</v>
      </c>
      <c r="L522" s="206">
        <f t="shared" si="699"/>
        <v>0</v>
      </c>
      <c r="M522" s="220">
        <v>1</v>
      </c>
      <c r="N522" s="206">
        <f>N517</f>
        <v>0</v>
      </c>
      <c r="O522" s="206">
        <f t="shared" ref="O522:Q522" si="700">SUM(O517:O521)</f>
        <v>0</v>
      </c>
      <c r="P522" s="206">
        <f t="shared" si="700"/>
        <v>0</v>
      </c>
      <c r="Q522" s="206">
        <f t="shared" si="700"/>
        <v>0</v>
      </c>
      <c r="R522" s="220">
        <v>1</v>
      </c>
      <c r="S522" s="206">
        <f>S517</f>
        <v>0</v>
      </c>
      <c r="T522" s="216">
        <f>T517</f>
        <v>0</v>
      </c>
      <c r="U522" s="210">
        <f>SUM(U517:U521)</f>
        <v>0</v>
      </c>
      <c r="V522" s="211">
        <f>SUM(V517:V521)</f>
        <v>0</v>
      </c>
      <c r="W522" s="152">
        <f>IFERROR(((V522/U522)*1),0)</f>
        <v>0</v>
      </c>
      <c r="X522" s="303">
        <f>IFERROR(((1-(1-T522)*W522)*1),0)</f>
        <v>1</v>
      </c>
    </row>
    <row r="523" spans="1:24" ht="15.75" hidden="1" thickBot="1" x14ac:dyDescent="0.3">
      <c r="A523" s="443">
        <f>A517+1</f>
        <v>87</v>
      </c>
      <c r="B523" s="444"/>
      <c r="C523" s="445"/>
      <c r="D523" s="445"/>
      <c r="E523" s="147" t="s">
        <v>283</v>
      </c>
      <c r="F523" s="237">
        <v>0</v>
      </c>
      <c r="G523" s="237">
        <v>0</v>
      </c>
      <c r="H523" s="148">
        <f>F523+G523</f>
        <v>0</v>
      </c>
      <c r="I523" s="219" t="e">
        <f>H523/$H$528</f>
        <v>#DIV/0!</v>
      </c>
      <c r="J523" s="279">
        <v>0</v>
      </c>
      <c r="K523" s="279">
        <v>0</v>
      </c>
      <c r="L523" s="278">
        <f>J523+K523</f>
        <v>0</v>
      </c>
      <c r="M523" s="219" t="e">
        <f>L523/$L$528</f>
        <v>#DIV/0!</v>
      </c>
      <c r="N523" s="446">
        <v>0</v>
      </c>
      <c r="O523" s="279">
        <v>0</v>
      </c>
      <c r="P523" s="279">
        <v>0</v>
      </c>
      <c r="Q523" s="278">
        <f>O523+P523</f>
        <v>0</v>
      </c>
      <c r="R523" s="219" t="e">
        <f>Q523/$Q$528</f>
        <v>#DIV/0!</v>
      </c>
      <c r="S523" s="440">
        <f>N528-Q528</f>
        <v>0</v>
      </c>
      <c r="T523" s="421">
        <f>IFERROR((S523/N528),0)</f>
        <v>0</v>
      </c>
      <c r="U523" s="279">
        <v>0</v>
      </c>
      <c r="V523" s="279">
        <v>0</v>
      </c>
      <c r="W523" s="149">
        <f>IFERROR(((V523/U523)*1),0)</f>
        <v>0</v>
      </c>
      <c r="X523" s="422"/>
    </row>
    <row r="524" spans="1:24" ht="15.75" hidden="1" thickBot="1" x14ac:dyDescent="0.3">
      <c r="A524" s="443"/>
      <c r="B524" s="444"/>
      <c r="C524" s="445"/>
      <c r="D524" s="445"/>
      <c r="E524" s="147" t="s">
        <v>284</v>
      </c>
      <c r="F524" s="237">
        <v>0</v>
      </c>
      <c r="G524" s="237">
        <v>0</v>
      </c>
      <c r="H524" s="148">
        <f t="shared" ref="H524:H527" si="701">F524+G524</f>
        <v>0</v>
      </c>
      <c r="I524" s="219" t="e">
        <f t="shared" ref="I524:I527" si="702">H524/$H$528</f>
        <v>#DIV/0!</v>
      </c>
      <c r="J524" s="279">
        <v>0</v>
      </c>
      <c r="K524" s="279">
        <v>0</v>
      </c>
      <c r="L524" s="278">
        <f t="shared" ref="L524:L527" si="703">J524+K524</f>
        <v>0</v>
      </c>
      <c r="M524" s="219" t="e">
        <f t="shared" ref="M524:M527" si="704">L524/$L$528</f>
        <v>#DIV/0!</v>
      </c>
      <c r="N524" s="446"/>
      <c r="O524" s="279">
        <v>0</v>
      </c>
      <c r="P524" s="279">
        <v>0</v>
      </c>
      <c r="Q524" s="278">
        <f t="shared" ref="Q524:Q527" si="705">O524+P524</f>
        <v>0</v>
      </c>
      <c r="R524" s="219" t="e">
        <f t="shared" ref="R524:R527" si="706">Q524/$Q$528</f>
        <v>#DIV/0!</v>
      </c>
      <c r="S524" s="440"/>
      <c r="T524" s="421"/>
      <c r="U524" s="279">
        <v>0</v>
      </c>
      <c r="V524" s="279">
        <v>0</v>
      </c>
      <c r="W524" s="149">
        <f t="shared" ref="W524:W525" si="707">IFERROR(((V524/U524)*1),0)</f>
        <v>0</v>
      </c>
      <c r="X524" s="424"/>
    </row>
    <row r="525" spans="1:24" ht="15.75" hidden="1" thickBot="1" x14ac:dyDescent="0.3">
      <c r="A525" s="443"/>
      <c r="B525" s="444"/>
      <c r="C525" s="445"/>
      <c r="D525" s="445"/>
      <c r="E525" s="147" t="s">
        <v>285</v>
      </c>
      <c r="F525" s="237">
        <v>0</v>
      </c>
      <c r="G525" s="237">
        <v>0</v>
      </c>
      <c r="H525" s="148">
        <f t="shared" si="701"/>
        <v>0</v>
      </c>
      <c r="I525" s="219" t="e">
        <f t="shared" si="702"/>
        <v>#DIV/0!</v>
      </c>
      <c r="J525" s="279">
        <v>0</v>
      </c>
      <c r="K525" s="279">
        <v>0</v>
      </c>
      <c r="L525" s="278">
        <f t="shared" si="703"/>
        <v>0</v>
      </c>
      <c r="M525" s="219" t="e">
        <f t="shared" si="704"/>
        <v>#DIV/0!</v>
      </c>
      <c r="N525" s="446"/>
      <c r="O525" s="279">
        <v>0</v>
      </c>
      <c r="P525" s="279">
        <v>0</v>
      </c>
      <c r="Q525" s="278">
        <f t="shared" si="705"/>
        <v>0</v>
      </c>
      <c r="R525" s="219" t="e">
        <f t="shared" si="706"/>
        <v>#DIV/0!</v>
      </c>
      <c r="S525" s="440"/>
      <c r="T525" s="421"/>
      <c r="U525" s="279">
        <v>0</v>
      </c>
      <c r="V525" s="279">
        <v>0</v>
      </c>
      <c r="W525" s="149">
        <f t="shared" si="707"/>
        <v>0</v>
      </c>
      <c r="X525" s="424"/>
    </row>
    <row r="526" spans="1:24" ht="15.75" hidden="1" thickBot="1" x14ac:dyDescent="0.3">
      <c r="A526" s="443"/>
      <c r="B526" s="444"/>
      <c r="C526" s="445"/>
      <c r="D526" s="445"/>
      <c r="E526" s="147" t="s">
        <v>286</v>
      </c>
      <c r="F526" s="237">
        <v>0</v>
      </c>
      <c r="G526" s="237">
        <v>0</v>
      </c>
      <c r="H526" s="148">
        <f t="shared" si="701"/>
        <v>0</v>
      </c>
      <c r="I526" s="219" t="e">
        <f t="shared" si="702"/>
        <v>#DIV/0!</v>
      </c>
      <c r="J526" s="279">
        <v>0</v>
      </c>
      <c r="K526" s="279">
        <v>0</v>
      </c>
      <c r="L526" s="278">
        <f t="shared" si="703"/>
        <v>0</v>
      </c>
      <c r="M526" s="219" t="e">
        <f t="shared" si="704"/>
        <v>#DIV/0!</v>
      </c>
      <c r="N526" s="446"/>
      <c r="O526" s="279">
        <v>0</v>
      </c>
      <c r="P526" s="279">
        <v>0</v>
      </c>
      <c r="Q526" s="278">
        <f t="shared" si="705"/>
        <v>0</v>
      </c>
      <c r="R526" s="219" t="e">
        <f t="shared" si="706"/>
        <v>#DIV/0!</v>
      </c>
      <c r="S526" s="440"/>
      <c r="T526" s="421"/>
      <c r="U526" s="279">
        <v>0</v>
      </c>
      <c r="V526" s="279">
        <v>0</v>
      </c>
      <c r="W526" s="149">
        <f>IFERROR(((V526/U526)*1),0)</f>
        <v>0</v>
      </c>
      <c r="X526" s="424"/>
    </row>
    <row r="527" spans="1:24" ht="15.75" hidden="1" thickBot="1" x14ac:dyDescent="0.3">
      <c r="A527" s="443"/>
      <c r="B527" s="444"/>
      <c r="C527" s="445"/>
      <c r="D527" s="445"/>
      <c r="E527" s="147" t="s">
        <v>287</v>
      </c>
      <c r="F527" s="237">
        <v>0</v>
      </c>
      <c r="G527" s="237">
        <v>0</v>
      </c>
      <c r="H527" s="148">
        <f t="shared" si="701"/>
        <v>0</v>
      </c>
      <c r="I527" s="219" t="e">
        <f t="shared" si="702"/>
        <v>#DIV/0!</v>
      </c>
      <c r="J527" s="279">
        <v>0</v>
      </c>
      <c r="K527" s="279">
        <v>0</v>
      </c>
      <c r="L527" s="278">
        <f t="shared" si="703"/>
        <v>0</v>
      </c>
      <c r="M527" s="219" t="e">
        <f t="shared" si="704"/>
        <v>#DIV/0!</v>
      </c>
      <c r="N527" s="446"/>
      <c r="O527" s="279">
        <v>0</v>
      </c>
      <c r="P527" s="279">
        <v>0</v>
      </c>
      <c r="Q527" s="278">
        <f t="shared" si="705"/>
        <v>0</v>
      </c>
      <c r="R527" s="219" t="e">
        <f t="shared" si="706"/>
        <v>#DIV/0!</v>
      </c>
      <c r="S527" s="440"/>
      <c r="T527" s="421"/>
      <c r="U527" s="279">
        <v>0</v>
      </c>
      <c r="V527" s="279">
        <v>0</v>
      </c>
      <c r="W527" s="149">
        <f>IFERROR(((V527/U527)*1),0)</f>
        <v>0</v>
      </c>
      <c r="X527" s="442"/>
    </row>
    <row r="528" spans="1:24" ht="15.75" hidden="1" thickBot="1" x14ac:dyDescent="0.3">
      <c r="A528" s="431" t="s">
        <v>288</v>
      </c>
      <c r="B528" s="432"/>
      <c r="C528" s="433"/>
      <c r="D528" s="275"/>
      <c r="E528" s="276"/>
      <c r="F528" s="240">
        <f>SUM(F523:F527)</f>
        <v>0</v>
      </c>
      <c r="G528" s="239">
        <f t="shared" ref="G528:H528" si="708">SUM(G523:G527)</f>
        <v>0</v>
      </c>
      <c r="H528" s="151">
        <f t="shared" si="708"/>
        <v>0</v>
      </c>
      <c r="I528" s="220">
        <v>1</v>
      </c>
      <c r="J528" s="206">
        <f t="shared" ref="J528:L528" si="709">SUM(J523:J527)</f>
        <v>0</v>
      </c>
      <c r="K528" s="206">
        <f t="shared" si="709"/>
        <v>0</v>
      </c>
      <c r="L528" s="206">
        <f t="shared" si="709"/>
        <v>0</v>
      </c>
      <c r="M528" s="220">
        <v>1</v>
      </c>
      <c r="N528" s="206">
        <f>N523</f>
        <v>0</v>
      </c>
      <c r="O528" s="206">
        <f t="shared" ref="O528:Q528" si="710">SUM(O523:O527)</f>
        <v>0</v>
      </c>
      <c r="P528" s="206">
        <f t="shared" si="710"/>
        <v>0</v>
      </c>
      <c r="Q528" s="206">
        <f t="shared" si="710"/>
        <v>0</v>
      </c>
      <c r="R528" s="220">
        <v>1</v>
      </c>
      <c r="S528" s="206">
        <f>S523</f>
        <v>0</v>
      </c>
      <c r="T528" s="216">
        <f>T523</f>
        <v>0</v>
      </c>
      <c r="U528" s="210">
        <f>SUM(U523:U527)</f>
        <v>0</v>
      </c>
      <c r="V528" s="211">
        <f>SUM(V523:V527)</f>
        <v>0</v>
      </c>
      <c r="W528" s="152">
        <f>IFERROR(((V528/U528)*1),0)</f>
        <v>0</v>
      </c>
      <c r="X528" s="303">
        <f>IFERROR(((1-(1-T528)*W528)*1),0)</f>
        <v>1</v>
      </c>
    </row>
    <row r="529" spans="1:24" ht="15.75" hidden="1" thickBot="1" x14ac:dyDescent="0.3">
      <c r="A529" s="443">
        <f>A523+1</f>
        <v>88</v>
      </c>
      <c r="B529" s="444"/>
      <c r="C529" s="445"/>
      <c r="D529" s="445"/>
      <c r="E529" s="147" t="s">
        <v>283</v>
      </c>
      <c r="F529" s="237">
        <v>0</v>
      </c>
      <c r="G529" s="237">
        <v>0</v>
      </c>
      <c r="H529" s="148">
        <f>F529+G529</f>
        <v>0</v>
      </c>
      <c r="I529" s="219" t="e">
        <f>H529/$H$534</f>
        <v>#DIV/0!</v>
      </c>
      <c r="J529" s="279">
        <v>0</v>
      </c>
      <c r="K529" s="279">
        <v>0</v>
      </c>
      <c r="L529" s="278">
        <f>J529+K529</f>
        <v>0</v>
      </c>
      <c r="M529" s="219" t="e">
        <f>L529/$L$534</f>
        <v>#DIV/0!</v>
      </c>
      <c r="N529" s="446">
        <v>0</v>
      </c>
      <c r="O529" s="279">
        <v>0</v>
      </c>
      <c r="P529" s="279">
        <v>0</v>
      </c>
      <c r="Q529" s="278">
        <f>O529+P529</f>
        <v>0</v>
      </c>
      <c r="R529" s="219" t="e">
        <f>Q529/$Q$534</f>
        <v>#DIV/0!</v>
      </c>
      <c r="S529" s="440">
        <f>N534-Q534</f>
        <v>0</v>
      </c>
      <c r="T529" s="421">
        <f>IFERROR((S529/N534),0)</f>
        <v>0</v>
      </c>
      <c r="U529" s="279">
        <v>0</v>
      </c>
      <c r="V529" s="279">
        <v>0</v>
      </c>
      <c r="W529" s="149">
        <f>IFERROR(((V529/U529)*1),0)</f>
        <v>0</v>
      </c>
      <c r="X529" s="422"/>
    </row>
    <row r="530" spans="1:24" ht="15.75" hidden="1" thickBot="1" x14ac:dyDescent="0.3">
      <c r="A530" s="443"/>
      <c r="B530" s="444"/>
      <c r="C530" s="445"/>
      <c r="D530" s="445"/>
      <c r="E530" s="147" t="s">
        <v>284</v>
      </c>
      <c r="F530" s="237">
        <v>0</v>
      </c>
      <c r="G530" s="237">
        <v>0</v>
      </c>
      <c r="H530" s="148">
        <f t="shared" ref="H530:H533" si="711">F530+G530</f>
        <v>0</v>
      </c>
      <c r="I530" s="219" t="e">
        <f t="shared" ref="I530:I533" si="712">H530/$H$534</f>
        <v>#DIV/0!</v>
      </c>
      <c r="J530" s="279">
        <v>0</v>
      </c>
      <c r="K530" s="279">
        <v>0</v>
      </c>
      <c r="L530" s="278">
        <f t="shared" ref="L530:L533" si="713">J530+K530</f>
        <v>0</v>
      </c>
      <c r="M530" s="219" t="e">
        <f t="shared" ref="M530:M533" si="714">L530/$L$534</f>
        <v>#DIV/0!</v>
      </c>
      <c r="N530" s="446"/>
      <c r="O530" s="279">
        <v>0</v>
      </c>
      <c r="P530" s="279">
        <v>0</v>
      </c>
      <c r="Q530" s="278">
        <f t="shared" ref="Q530:Q533" si="715">O530+P530</f>
        <v>0</v>
      </c>
      <c r="R530" s="219" t="e">
        <f t="shared" ref="R530:R533" si="716">Q530/$Q$534</f>
        <v>#DIV/0!</v>
      </c>
      <c r="S530" s="440"/>
      <c r="T530" s="421"/>
      <c r="U530" s="279">
        <v>0</v>
      </c>
      <c r="V530" s="279">
        <v>0</v>
      </c>
      <c r="W530" s="149">
        <f t="shared" ref="W530:W531" si="717">IFERROR(((V530/U530)*1),0)</f>
        <v>0</v>
      </c>
      <c r="X530" s="424"/>
    </row>
    <row r="531" spans="1:24" ht="15.75" hidden="1" thickBot="1" x14ac:dyDescent="0.3">
      <c r="A531" s="443"/>
      <c r="B531" s="444"/>
      <c r="C531" s="445"/>
      <c r="D531" s="445"/>
      <c r="E531" s="147" t="s">
        <v>285</v>
      </c>
      <c r="F531" s="237">
        <v>0</v>
      </c>
      <c r="G531" s="237">
        <v>0</v>
      </c>
      <c r="H531" s="148">
        <f t="shared" si="711"/>
        <v>0</v>
      </c>
      <c r="I531" s="219" t="e">
        <f t="shared" si="712"/>
        <v>#DIV/0!</v>
      </c>
      <c r="J531" s="279">
        <v>0</v>
      </c>
      <c r="K531" s="279">
        <v>0</v>
      </c>
      <c r="L531" s="278">
        <f t="shared" si="713"/>
        <v>0</v>
      </c>
      <c r="M531" s="219" t="e">
        <f t="shared" si="714"/>
        <v>#DIV/0!</v>
      </c>
      <c r="N531" s="446"/>
      <c r="O531" s="279">
        <v>0</v>
      </c>
      <c r="P531" s="279">
        <v>0</v>
      </c>
      <c r="Q531" s="278">
        <f t="shared" si="715"/>
        <v>0</v>
      </c>
      <c r="R531" s="219" t="e">
        <f t="shared" si="716"/>
        <v>#DIV/0!</v>
      </c>
      <c r="S531" s="440"/>
      <c r="T531" s="421"/>
      <c r="U531" s="279">
        <v>0</v>
      </c>
      <c r="V531" s="279">
        <v>0</v>
      </c>
      <c r="W531" s="149">
        <f t="shared" si="717"/>
        <v>0</v>
      </c>
      <c r="X531" s="424"/>
    </row>
    <row r="532" spans="1:24" ht="15.75" hidden="1" thickBot="1" x14ac:dyDescent="0.3">
      <c r="A532" s="443"/>
      <c r="B532" s="444"/>
      <c r="C532" s="445"/>
      <c r="D532" s="445"/>
      <c r="E532" s="147" t="s">
        <v>286</v>
      </c>
      <c r="F532" s="237">
        <v>0</v>
      </c>
      <c r="G532" s="237">
        <v>0</v>
      </c>
      <c r="H532" s="148">
        <f t="shared" si="711"/>
        <v>0</v>
      </c>
      <c r="I532" s="219" t="e">
        <f t="shared" si="712"/>
        <v>#DIV/0!</v>
      </c>
      <c r="J532" s="279">
        <v>0</v>
      </c>
      <c r="K532" s="279">
        <v>0</v>
      </c>
      <c r="L532" s="278">
        <f t="shared" si="713"/>
        <v>0</v>
      </c>
      <c r="M532" s="219" t="e">
        <f t="shared" si="714"/>
        <v>#DIV/0!</v>
      </c>
      <c r="N532" s="446"/>
      <c r="O532" s="279">
        <v>0</v>
      </c>
      <c r="P532" s="279">
        <v>0</v>
      </c>
      <c r="Q532" s="278">
        <f t="shared" si="715"/>
        <v>0</v>
      </c>
      <c r="R532" s="219" t="e">
        <f t="shared" si="716"/>
        <v>#DIV/0!</v>
      </c>
      <c r="S532" s="440"/>
      <c r="T532" s="421"/>
      <c r="U532" s="279">
        <v>0</v>
      </c>
      <c r="V532" s="279">
        <v>0</v>
      </c>
      <c r="W532" s="149">
        <f>IFERROR(((V532/U532)*1),0)</f>
        <v>0</v>
      </c>
      <c r="X532" s="424"/>
    </row>
    <row r="533" spans="1:24" ht="15.75" hidden="1" thickBot="1" x14ac:dyDescent="0.3">
      <c r="A533" s="443"/>
      <c r="B533" s="444"/>
      <c r="C533" s="445"/>
      <c r="D533" s="445"/>
      <c r="E533" s="147" t="s">
        <v>287</v>
      </c>
      <c r="F533" s="237">
        <v>0</v>
      </c>
      <c r="G533" s="237">
        <v>0</v>
      </c>
      <c r="H533" s="148">
        <f t="shared" si="711"/>
        <v>0</v>
      </c>
      <c r="I533" s="219" t="e">
        <f t="shared" si="712"/>
        <v>#DIV/0!</v>
      </c>
      <c r="J533" s="279">
        <v>0</v>
      </c>
      <c r="K533" s="279">
        <v>0</v>
      </c>
      <c r="L533" s="278">
        <f t="shared" si="713"/>
        <v>0</v>
      </c>
      <c r="M533" s="219" t="e">
        <f t="shared" si="714"/>
        <v>#DIV/0!</v>
      </c>
      <c r="N533" s="446"/>
      <c r="O533" s="279">
        <v>0</v>
      </c>
      <c r="P533" s="279">
        <v>0</v>
      </c>
      <c r="Q533" s="278">
        <f t="shared" si="715"/>
        <v>0</v>
      </c>
      <c r="R533" s="219" t="e">
        <f t="shared" si="716"/>
        <v>#DIV/0!</v>
      </c>
      <c r="S533" s="440"/>
      <c r="T533" s="421"/>
      <c r="U533" s="279">
        <v>0</v>
      </c>
      <c r="V533" s="279">
        <v>0</v>
      </c>
      <c r="W533" s="149">
        <f>IFERROR(((V533/U533)*1),0)</f>
        <v>0</v>
      </c>
      <c r="X533" s="442"/>
    </row>
    <row r="534" spans="1:24" ht="15.75" hidden="1" thickBot="1" x14ac:dyDescent="0.3">
      <c r="A534" s="431" t="s">
        <v>288</v>
      </c>
      <c r="B534" s="432"/>
      <c r="C534" s="433"/>
      <c r="D534" s="275"/>
      <c r="E534" s="276"/>
      <c r="F534" s="240">
        <f>SUM(F529:F533)</f>
        <v>0</v>
      </c>
      <c r="G534" s="239">
        <f t="shared" ref="G534:H534" si="718">SUM(G529:G533)</f>
        <v>0</v>
      </c>
      <c r="H534" s="151">
        <f t="shared" si="718"/>
        <v>0</v>
      </c>
      <c r="I534" s="220">
        <v>1</v>
      </c>
      <c r="J534" s="206">
        <f t="shared" ref="J534:L534" si="719">SUM(J529:J533)</f>
        <v>0</v>
      </c>
      <c r="K534" s="206">
        <f t="shared" si="719"/>
        <v>0</v>
      </c>
      <c r="L534" s="206">
        <f t="shared" si="719"/>
        <v>0</v>
      </c>
      <c r="M534" s="220">
        <v>1</v>
      </c>
      <c r="N534" s="206">
        <f>N529</f>
        <v>0</v>
      </c>
      <c r="O534" s="206">
        <f t="shared" ref="O534:Q534" si="720">SUM(O529:O533)</f>
        <v>0</v>
      </c>
      <c r="P534" s="206">
        <f t="shared" si="720"/>
        <v>0</v>
      </c>
      <c r="Q534" s="206">
        <f t="shared" si="720"/>
        <v>0</v>
      </c>
      <c r="R534" s="220">
        <v>1</v>
      </c>
      <c r="S534" s="206">
        <f>S529</f>
        <v>0</v>
      </c>
      <c r="T534" s="216">
        <f>T529</f>
        <v>0</v>
      </c>
      <c r="U534" s="210">
        <f>SUM(U529:U533)</f>
        <v>0</v>
      </c>
      <c r="V534" s="211">
        <f>SUM(V529:V533)</f>
        <v>0</v>
      </c>
      <c r="W534" s="152">
        <f>IFERROR(((V534/U534)*1),0)</f>
        <v>0</v>
      </c>
      <c r="X534" s="303">
        <f>IFERROR(((1-(1-T534)*W534)*1),0)</f>
        <v>1</v>
      </c>
    </row>
    <row r="535" spans="1:24" ht="15.75" hidden="1" thickBot="1" x14ac:dyDescent="0.3">
      <c r="A535" s="443">
        <f>A529+1</f>
        <v>89</v>
      </c>
      <c r="B535" s="444"/>
      <c r="C535" s="445"/>
      <c r="D535" s="445"/>
      <c r="E535" s="147" t="s">
        <v>283</v>
      </c>
      <c r="F535" s="237">
        <v>0</v>
      </c>
      <c r="G535" s="237">
        <v>0</v>
      </c>
      <c r="H535" s="148">
        <f>F535+G535</f>
        <v>0</v>
      </c>
      <c r="I535" s="219" t="e">
        <f>H535/$H$540</f>
        <v>#DIV/0!</v>
      </c>
      <c r="J535" s="279">
        <v>0</v>
      </c>
      <c r="K535" s="279">
        <v>0</v>
      </c>
      <c r="L535" s="278">
        <f>J535+K535</f>
        <v>0</v>
      </c>
      <c r="M535" s="219" t="e">
        <f>L535/$L$540</f>
        <v>#DIV/0!</v>
      </c>
      <c r="N535" s="446">
        <v>0</v>
      </c>
      <c r="O535" s="279">
        <v>0</v>
      </c>
      <c r="P535" s="279">
        <v>0</v>
      </c>
      <c r="Q535" s="278">
        <f>O535+P535</f>
        <v>0</v>
      </c>
      <c r="R535" s="219" t="e">
        <f>Q535/$Q$540</f>
        <v>#DIV/0!</v>
      </c>
      <c r="S535" s="440">
        <f>N540-Q540</f>
        <v>0</v>
      </c>
      <c r="T535" s="421">
        <f>IFERROR((S535/N540),0)</f>
        <v>0</v>
      </c>
      <c r="U535" s="279">
        <v>0</v>
      </c>
      <c r="V535" s="279">
        <v>0</v>
      </c>
      <c r="W535" s="149">
        <f>IFERROR(((V535/U535)*1),0)</f>
        <v>0</v>
      </c>
      <c r="X535" s="422"/>
    </row>
    <row r="536" spans="1:24" ht="15.75" hidden="1" thickBot="1" x14ac:dyDescent="0.3">
      <c r="A536" s="443"/>
      <c r="B536" s="444"/>
      <c r="C536" s="445"/>
      <c r="D536" s="445"/>
      <c r="E536" s="147" t="s">
        <v>284</v>
      </c>
      <c r="F536" s="237">
        <v>0</v>
      </c>
      <c r="G536" s="237">
        <v>0</v>
      </c>
      <c r="H536" s="148">
        <f t="shared" ref="H536:H539" si="721">F536+G536</f>
        <v>0</v>
      </c>
      <c r="I536" s="219" t="e">
        <f t="shared" ref="I536:I539" si="722">H536/$H$540</f>
        <v>#DIV/0!</v>
      </c>
      <c r="J536" s="279">
        <v>0</v>
      </c>
      <c r="K536" s="279">
        <v>0</v>
      </c>
      <c r="L536" s="278">
        <f t="shared" ref="L536:L539" si="723">J536+K536</f>
        <v>0</v>
      </c>
      <c r="M536" s="219" t="e">
        <f t="shared" ref="M536:M539" si="724">L536/$L$540</f>
        <v>#DIV/0!</v>
      </c>
      <c r="N536" s="446"/>
      <c r="O536" s="279">
        <v>0</v>
      </c>
      <c r="P536" s="279">
        <v>0</v>
      </c>
      <c r="Q536" s="278">
        <f t="shared" ref="Q536:Q539" si="725">O536+P536</f>
        <v>0</v>
      </c>
      <c r="R536" s="219" t="e">
        <f t="shared" ref="R536:R539" si="726">Q536/$Q$540</f>
        <v>#DIV/0!</v>
      </c>
      <c r="S536" s="440"/>
      <c r="T536" s="421"/>
      <c r="U536" s="279">
        <v>0</v>
      </c>
      <c r="V536" s="279">
        <v>0</v>
      </c>
      <c r="W536" s="149">
        <f t="shared" ref="W536:W537" si="727">IFERROR(((V536/U536)*1),0)</f>
        <v>0</v>
      </c>
      <c r="X536" s="424"/>
    </row>
    <row r="537" spans="1:24" ht="15.75" hidden="1" thickBot="1" x14ac:dyDescent="0.3">
      <c r="A537" s="443"/>
      <c r="B537" s="444"/>
      <c r="C537" s="445"/>
      <c r="D537" s="445"/>
      <c r="E537" s="147" t="s">
        <v>285</v>
      </c>
      <c r="F537" s="237">
        <v>0</v>
      </c>
      <c r="G537" s="237">
        <v>0</v>
      </c>
      <c r="H537" s="148">
        <f t="shared" si="721"/>
        <v>0</v>
      </c>
      <c r="I537" s="219" t="e">
        <f t="shared" si="722"/>
        <v>#DIV/0!</v>
      </c>
      <c r="J537" s="279">
        <v>0</v>
      </c>
      <c r="K537" s="279">
        <v>0</v>
      </c>
      <c r="L537" s="278">
        <f t="shared" si="723"/>
        <v>0</v>
      </c>
      <c r="M537" s="219" t="e">
        <f t="shared" si="724"/>
        <v>#DIV/0!</v>
      </c>
      <c r="N537" s="446"/>
      <c r="O537" s="279">
        <v>0</v>
      </c>
      <c r="P537" s="279">
        <v>0</v>
      </c>
      <c r="Q537" s="278">
        <f t="shared" si="725"/>
        <v>0</v>
      </c>
      <c r="R537" s="219" t="e">
        <f t="shared" si="726"/>
        <v>#DIV/0!</v>
      </c>
      <c r="S537" s="440"/>
      <c r="T537" s="421"/>
      <c r="U537" s="279">
        <v>0</v>
      </c>
      <c r="V537" s="279">
        <v>0</v>
      </c>
      <c r="W537" s="149">
        <f t="shared" si="727"/>
        <v>0</v>
      </c>
      <c r="X537" s="424"/>
    </row>
    <row r="538" spans="1:24" ht="15.75" hidden="1" thickBot="1" x14ac:dyDescent="0.3">
      <c r="A538" s="443"/>
      <c r="B538" s="444"/>
      <c r="C538" s="445"/>
      <c r="D538" s="445"/>
      <c r="E538" s="147" t="s">
        <v>286</v>
      </c>
      <c r="F538" s="237">
        <v>0</v>
      </c>
      <c r="G538" s="237">
        <v>0</v>
      </c>
      <c r="H538" s="148">
        <f t="shared" si="721"/>
        <v>0</v>
      </c>
      <c r="I538" s="219" t="e">
        <f t="shared" si="722"/>
        <v>#DIV/0!</v>
      </c>
      <c r="J538" s="279">
        <v>0</v>
      </c>
      <c r="K538" s="279">
        <v>0</v>
      </c>
      <c r="L538" s="278">
        <f t="shared" si="723"/>
        <v>0</v>
      </c>
      <c r="M538" s="219" t="e">
        <f t="shared" si="724"/>
        <v>#DIV/0!</v>
      </c>
      <c r="N538" s="446"/>
      <c r="O538" s="279">
        <v>0</v>
      </c>
      <c r="P538" s="279">
        <v>0</v>
      </c>
      <c r="Q538" s="278">
        <f t="shared" si="725"/>
        <v>0</v>
      </c>
      <c r="R538" s="219" t="e">
        <f t="shared" si="726"/>
        <v>#DIV/0!</v>
      </c>
      <c r="S538" s="440"/>
      <c r="T538" s="421"/>
      <c r="U538" s="279">
        <v>0</v>
      </c>
      <c r="V538" s="279">
        <v>0</v>
      </c>
      <c r="W538" s="149">
        <f>IFERROR(((V538/U538)*1),0)</f>
        <v>0</v>
      </c>
      <c r="X538" s="424"/>
    </row>
    <row r="539" spans="1:24" ht="15.75" hidden="1" thickBot="1" x14ac:dyDescent="0.3">
      <c r="A539" s="443"/>
      <c r="B539" s="444"/>
      <c r="C539" s="445"/>
      <c r="D539" s="445"/>
      <c r="E539" s="147" t="s">
        <v>287</v>
      </c>
      <c r="F539" s="237">
        <v>0</v>
      </c>
      <c r="G539" s="237">
        <v>0</v>
      </c>
      <c r="H539" s="148">
        <f t="shared" si="721"/>
        <v>0</v>
      </c>
      <c r="I539" s="219" t="e">
        <f t="shared" si="722"/>
        <v>#DIV/0!</v>
      </c>
      <c r="J539" s="279">
        <v>0</v>
      </c>
      <c r="K539" s="279">
        <v>0</v>
      </c>
      <c r="L539" s="278">
        <f t="shared" si="723"/>
        <v>0</v>
      </c>
      <c r="M539" s="219" t="e">
        <f t="shared" si="724"/>
        <v>#DIV/0!</v>
      </c>
      <c r="N539" s="446"/>
      <c r="O539" s="279">
        <v>0</v>
      </c>
      <c r="P539" s="279">
        <v>0</v>
      </c>
      <c r="Q539" s="278">
        <f t="shared" si="725"/>
        <v>0</v>
      </c>
      <c r="R539" s="219" t="e">
        <f t="shared" si="726"/>
        <v>#DIV/0!</v>
      </c>
      <c r="S539" s="440"/>
      <c r="T539" s="421"/>
      <c r="U539" s="279">
        <v>0</v>
      </c>
      <c r="V539" s="279">
        <v>0</v>
      </c>
      <c r="W539" s="149">
        <f>IFERROR(((V539/U539)*1),0)</f>
        <v>0</v>
      </c>
      <c r="X539" s="442"/>
    </row>
    <row r="540" spans="1:24" ht="15.75" hidden="1" thickBot="1" x14ac:dyDescent="0.3">
      <c r="A540" s="431" t="s">
        <v>288</v>
      </c>
      <c r="B540" s="432"/>
      <c r="C540" s="433"/>
      <c r="D540" s="275"/>
      <c r="E540" s="276"/>
      <c r="F540" s="240">
        <f>SUM(F535:F539)</f>
        <v>0</v>
      </c>
      <c r="G540" s="239">
        <f t="shared" ref="G540:H540" si="728">SUM(G535:G539)</f>
        <v>0</v>
      </c>
      <c r="H540" s="151">
        <f t="shared" si="728"/>
        <v>0</v>
      </c>
      <c r="I540" s="220">
        <v>1</v>
      </c>
      <c r="J540" s="206">
        <f t="shared" ref="J540:L540" si="729">SUM(J535:J539)</f>
        <v>0</v>
      </c>
      <c r="K540" s="206">
        <f t="shared" si="729"/>
        <v>0</v>
      </c>
      <c r="L540" s="206">
        <f t="shared" si="729"/>
        <v>0</v>
      </c>
      <c r="M540" s="220">
        <v>1</v>
      </c>
      <c r="N540" s="206">
        <f>N535</f>
        <v>0</v>
      </c>
      <c r="O540" s="206">
        <f t="shared" ref="O540:Q540" si="730">SUM(O535:O539)</f>
        <v>0</v>
      </c>
      <c r="P540" s="206">
        <f t="shared" si="730"/>
        <v>0</v>
      </c>
      <c r="Q540" s="206">
        <f t="shared" si="730"/>
        <v>0</v>
      </c>
      <c r="R540" s="220">
        <v>1</v>
      </c>
      <c r="S540" s="206">
        <f>S535</f>
        <v>0</v>
      </c>
      <c r="T540" s="216">
        <f>T535</f>
        <v>0</v>
      </c>
      <c r="U540" s="210">
        <f>SUM(U535:U539)</f>
        <v>0</v>
      </c>
      <c r="V540" s="211">
        <f>SUM(V535:V539)</f>
        <v>0</v>
      </c>
      <c r="W540" s="152">
        <f>IFERROR(((V540/U540)*1),0)</f>
        <v>0</v>
      </c>
      <c r="X540" s="303">
        <f>IFERROR(((1-(1-T540)*W540)*1),0)</f>
        <v>1</v>
      </c>
    </row>
    <row r="541" spans="1:24" ht="15.75" hidden="1" thickBot="1" x14ac:dyDescent="0.3">
      <c r="A541" s="443">
        <f>A535+1</f>
        <v>90</v>
      </c>
      <c r="B541" s="444"/>
      <c r="C541" s="445"/>
      <c r="D541" s="445"/>
      <c r="E541" s="147" t="s">
        <v>283</v>
      </c>
      <c r="F541" s="237">
        <v>0</v>
      </c>
      <c r="G541" s="237">
        <v>0</v>
      </c>
      <c r="H541" s="148">
        <f>F541+G541</f>
        <v>0</v>
      </c>
      <c r="I541" s="219" t="e">
        <f>H541/$H$546</f>
        <v>#DIV/0!</v>
      </c>
      <c r="J541" s="279">
        <v>0</v>
      </c>
      <c r="K541" s="279">
        <v>0</v>
      </c>
      <c r="L541" s="278">
        <f>J541+K541</f>
        <v>0</v>
      </c>
      <c r="M541" s="219" t="e">
        <f>L541/$L$546</f>
        <v>#DIV/0!</v>
      </c>
      <c r="N541" s="446">
        <v>0</v>
      </c>
      <c r="O541" s="279">
        <v>0</v>
      </c>
      <c r="P541" s="279">
        <v>0</v>
      </c>
      <c r="Q541" s="278">
        <f>O541+P541</f>
        <v>0</v>
      </c>
      <c r="R541" s="219" t="e">
        <f>Q541/$Q$546</f>
        <v>#DIV/0!</v>
      </c>
      <c r="S541" s="440">
        <f>N546-Q546</f>
        <v>0</v>
      </c>
      <c r="T541" s="421">
        <f>IFERROR((S541/N546),0)</f>
        <v>0</v>
      </c>
      <c r="U541" s="279">
        <v>0</v>
      </c>
      <c r="V541" s="279">
        <v>0</v>
      </c>
      <c r="W541" s="149">
        <f>IFERROR(((V541/U541)*1),0)</f>
        <v>0</v>
      </c>
      <c r="X541" s="422"/>
    </row>
    <row r="542" spans="1:24" ht="15.75" hidden="1" thickBot="1" x14ac:dyDescent="0.3">
      <c r="A542" s="443"/>
      <c r="B542" s="444"/>
      <c r="C542" s="445"/>
      <c r="D542" s="445"/>
      <c r="E542" s="147" t="s">
        <v>284</v>
      </c>
      <c r="F542" s="237">
        <v>0</v>
      </c>
      <c r="G542" s="237">
        <v>0</v>
      </c>
      <c r="H542" s="148">
        <f t="shared" ref="H542:H545" si="731">F542+G542</f>
        <v>0</v>
      </c>
      <c r="I542" s="219" t="e">
        <f t="shared" ref="I542:I545" si="732">H542/$H$546</f>
        <v>#DIV/0!</v>
      </c>
      <c r="J542" s="279">
        <v>0</v>
      </c>
      <c r="K542" s="279">
        <v>0</v>
      </c>
      <c r="L542" s="278">
        <f t="shared" ref="L542:L545" si="733">J542+K542</f>
        <v>0</v>
      </c>
      <c r="M542" s="219" t="e">
        <f t="shared" ref="M542:M545" si="734">L542/$L$546</f>
        <v>#DIV/0!</v>
      </c>
      <c r="N542" s="446"/>
      <c r="O542" s="279">
        <v>0</v>
      </c>
      <c r="P542" s="279">
        <v>0</v>
      </c>
      <c r="Q542" s="278">
        <f t="shared" ref="Q542:Q545" si="735">O542+P542</f>
        <v>0</v>
      </c>
      <c r="R542" s="219" t="e">
        <f t="shared" ref="R542:R545" si="736">Q542/$Q$546</f>
        <v>#DIV/0!</v>
      </c>
      <c r="S542" s="440"/>
      <c r="T542" s="421"/>
      <c r="U542" s="279">
        <v>0</v>
      </c>
      <c r="V542" s="279">
        <v>0</v>
      </c>
      <c r="W542" s="149">
        <f t="shared" ref="W542:W543" si="737">IFERROR(((V542/U542)*1),0)</f>
        <v>0</v>
      </c>
      <c r="X542" s="424"/>
    </row>
    <row r="543" spans="1:24" ht="15.75" hidden="1" thickBot="1" x14ac:dyDescent="0.3">
      <c r="A543" s="443"/>
      <c r="B543" s="444"/>
      <c r="C543" s="445"/>
      <c r="D543" s="445"/>
      <c r="E543" s="147" t="s">
        <v>285</v>
      </c>
      <c r="F543" s="237">
        <v>0</v>
      </c>
      <c r="G543" s="237">
        <v>0</v>
      </c>
      <c r="H543" s="148">
        <f t="shared" si="731"/>
        <v>0</v>
      </c>
      <c r="I543" s="219" t="e">
        <f t="shared" si="732"/>
        <v>#DIV/0!</v>
      </c>
      <c r="J543" s="279">
        <v>0</v>
      </c>
      <c r="K543" s="279">
        <v>0</v>
      </c>
      <c r="L543" s="278">
        <f t="shared" si="733"/>
        <v>0</v>
      </c>
      <c r="M543" s="219" t="e">
        <f t="shared" si="734"/>
        <v>#DIV/0!</v>
      </c>
      <c r="N543" s="446"/>
      <c r="O543" s="279">
        <v>0</v>
      </c>
      <c r="P543" s="279">
        <v>0</v>
      </c>
      <c r="Q543" s="278">
        <f t="shared" si="735"/>
        <v>0</v>
      </c>
      <c r="R543" s="219" t="e">
        <f t="shared" si="736"/>
        <v>#DIV/0!</v>
      </c>
      <c r="S543" s="440"/>
      <c r="T543" s="421"/>
      <c r="U543" s="279">
        <v>0</v>
      </c>
      <c r="V543" s="279">
        <v>0</v>
      </c>
      <c r="W543" s="149">
        <f t="shared" si="737"/>
        <v>0</v>
      </c>
      <c r="X543" s="424"/>
    </row>
    <row r="544" spans="1:24" ht="15.75" hidden="1" thickBot="1" x14ac:dyDescent="0.3">
      <c r="A544" s="443"/>
      <c r="B544" s="444"/>
      <c r="C544" s="445"/>
      <c r="D544" s="445"/>
      <c r="E544" s="147" t="s">
        <v>286</v>
      </c>
      <c r="F544" s="237">
        <v>0</v>
      </c>
      <c r="G544" s="237">
        <v>0</v>
      </c>
      <c r="H544" s="148">
        <f t="shared" si="731"/>
        <v>0</v>
      </c>
      <c r="I544" s="219" t="e">
        <f t="shared" si="732"/>
        <v>#DIV/0!</v>
      </c>
      <c r="J544" s="279">
        <v>0</v>
      </c>
      <c r="K544" s="279">
        <v>0</v>
      </c>
      <c r="L544" s="278">
        <f t="shared" si="733"/>
        <v>0</v>
      </c>
      <c r="M544" s="219" t="e">
        <f t="shared" si="734"/>
        <v>#DIV/0!</v>
      </c>
      <c r="N544" s="446"/>
      <c r="O544" s="279">
        <v>0</v>
      </c>
      <c r="P544" s="279">
        <v>0</v>
      </c>
      <c r="Q544" s="278">
        <f t="shared" si="735"/>
        <v>0</v>
      </c>
      <c r="R544" s="219" t="e">
        <f t="shared" si="736"/>
        <v>#DIV/0!</v>
      </c>
      <c r="S544" s="440"/>
      <c r="T544" s="421"/>
      <c r="U544" s="279">
        <v>0</v>
      </c>
      <c r="V544" s="279">
        <v>0</v>
      </c>
      <c r="W544" s="149">
        <f>IFERROR(((V544/U544)*1),0)</f>
        <v>0</v>
      </c>
      <c r="X544" s="424"/>
    </row>
    <row r="545" spans="1:24" ht="15.75" hidden="1" thickBot="1" x14ac:dyDescent="0.3">
      <c r="A545" s="443"/>
      <c r="B545" s="444"/>
      <c r="C545" s="445"/>
      <c r="D545" s="445"/>
      <c r="E545" s="147" t="s">
        <v>287</v>
      </c>
      <c r="F545" s="237">
        <v>0</v>
      </c>
      <c r="G545" s="237">
        <v>0</v>
      </c>
      <c r="H545" s="148">
        <f t="shared" si="731"/>
        <v>0</v>
      </c>
      <c r="I545" s="219" t="e">
        <f t="shared" si="732"/>
        <v>#DIV/0!</v>
      </c>
      <c r="J545" s="279">
        <v>0</v>
      </c>
      <c r="K545" s="279">
        <v>0</v>
      </c>
      <c r="L545" s="278">
        <f t="shared" si="733"/>
        <v>0</v>
      </c>
      <c r="M545" s="219" t="e">
        <f t="shared" si="734"/>
        <v>#DIV/0!</v>
      </c>
      <c r="N545" s="446"/>
      <c r="O545" s="279">
        <v>0</v>
      </c>
      <c r="P545" s="279">
        <v>0</v>
      </c>
      <c r="Q545" s="278">
        <f t="shared" si="735"/>
        <v>0</v>
      </c>
      <c r="R545" s="219" t="e">
        <f t="shared" si="736"/>
        <v>#DIV/0!</v>
      </c>
      <c r="S545" s="440"/>
      <c r="T545" s="421"/>
      <c r="U545" s="279">
        <v>0</v>
      </c>
      <c r="V545" s="279">
        <v>0</v>
      </c>
      <c r="W545" s="149">
        <f>IFERROR(((V545/U545)*1),0)</f>
        <v>0</v>
      </c>
      <c r="X545" s="442"/>
    </row>
    <row r="546" spans="1:24" ht="15.75" hidden="1" thickBot="1" x14ac:dyDescent="0.3">
      <c r="A546" s="431" t="s">
        <v>288</v>
      </c>
      <c r="B546" s="432"/>
      <c r="C546" s="433"/>
      <c r="D546" s="275"/>
      <c r="E546" s="276"/>
      <c r="F546" s="240">
        <f>SUM(F541:F545)</f>
        <v>0</v>
      </c>
      <c r="G546" s="239">
        <f t="shared" ref="G546:H546" si="738">SUM(G541:G545)</f>
        <v>0</v>
      </c>
      <c r="H546" s="151">
        <f t="shared" si="738"/>
        <v>0</v>
      </c>
      <c r="I546" s="220">
        <v>1</v>
      </c>
      <c r="J546" s="206">
        <f t="shared" ref="J546:L546" si="739">SUM(J541:J545)</f>
        <v>0</v>
      </c>
      <c r="K546" s="206">
        <f t="shared" si="739"/>
        <v>0</v>
      </c>
      <c r="L546" s="206">
        <f t="shared" si="739"/>
        <v>0</v>
      </c>
      <c r="M546" s="220">
        <v>1</v>
      </c>
      <c r="N546" s="206">
        <f>N541</f>
        <v>0</v>
      </c>
      <c r="O546" s="206">
        <f t="shared" ref="O546:Q546" si="740">SUM(O541:O545)</f>
        <v>0</v>
      </c>
      <c r="P546" s="206">
        <f t="shared" si="740"/>
        <v>0</v>
      </c>
      <c r="Q546" s="206">
        <f t="shared" si="740"/>
        <v>0</v>
      </c>
      <c r="R546" s="220">
        <v>1</v>
      </c>
      <c r="S546" s="206">
        <f>S541</f>
        <v>0</v>
      </c>
      <c r="T546" s="216">
        <f>T541</f>
        <v>0</v>
      </c>
      <c r="U546" s="210">
        <f>SUM(U541:U545)</f>
        <v>0</v>
      </c>
      <c r="V546" s="211">
        <f>SUM(V541:V545)</f>
        <v>0</v>
      </c>
      <c r="W546" s="152">
        <f>IFERROR(((V546/U546)*1),0)</f>
        <v>0</v>
      </c>
      <c r="X546" s="303">
        <f>IFERROR(((1-(1-T546)*W546)*1),0)</f>
        <v>1</v>
      </c>
    </row>
    <row r="547" spans="1:24" ht="15.75" hidden="1" thickBot="1" x14ac:dyDescent="0.3">
      <c r="A547" s="443">
        <f>A541+1</f>
        <v>91</v>
      </c>
      <c r="B547" s="444"/>
      <c r="C547" s="445"/>
      <c r="D547" s="445"/>
      <c r="E547" s="147" t="s">
        <v>283</v>
      </c>
      <c r="F547" s="237">
        <v>0</v>
      </c>
      <c r="G547" s="237">
        <v>0</v>
      </c>
      <c r="H547" s="148">
        <f>F547+G547</f>
        <v>0</v>
      </c>
      <c r="I547" s="219" t="e">
        <f>H547/$H$552</f>
        <v>#DIV/0!</v>
      </c>
      <c r="J547" s="279">
        <v>0</v>
      </c>
      <c r="K547" s="279">
        <v>0</v>
      </c>
      <c r="L547" s="278">
        <f>J547+K547</f>
        <v>0</v>
      </c>
      <c r="M547" s="219" t="e">
        <f>L547/$L$552</f>
        <v>#DIV/0!</v>
      </c>
      <c r="N547" s="446">
        <v>0</v>
      </c>
      <c r="O547" s="279">
        <v>0</v>
      </c>
      <c r="P547" s="279">
        <v>0</v>
      </c>
      <c r="Q547" s="278">
        <f>O547+P547</f>
        <v>0</v>
      </c>
      <c r="R547" s="219" t="e">
        <f>Q547/$Q$552</f>
        <v>#DIV/0!</v>
      </c>
      <c r="S547" s="440">
        <f>N552-Q552</f>
        <v>0</v>
      </c>
      <c r="T547" s="421">
        <f>IFERROR((S547/N552),0)</f>
        <v>0</v>
      </c>
      <c r="U547" s="279">
        <v>0</v>
      </c>
      <c r="V547" s="279">
        <v>0</v>
      </c>
      <c r="W547" s="149">
        <f>IFERROR(((V547/U547)*1),0)</f>
        <v>0</v>
      </c>
      <c r="X547" s="422"/>
    </row>
    <row r="548" spans="1:24" ht="15.75" hidden="1" thickBot="1" x14ac:dyDescent="0.3">
      <c r="A548" s="443"/>
      <c r="B548" s="444"/>
      <c r="C548" s="445"/>
      <c r="D548" s="445"/>
      <c r="E548" s="147" t="s">
        <v>284</v>
      </c>
      <c r="F548" s="237">
        <v>0</v>
      </c>
      <c r="G548" s="237">
        <v>0</v>
      </c>
      <c r="H548" s="148">
        <f t="shared" ref="H548:H551" si="741">F548+G548</f>
        <v>0</v>
      </c>
      <c r="I548" s="219" t="e">
        <f t="shared" ref="I548:I551" si="742">H548/$H$552</f>
        <v>#DIV/0!</v>
      </c>
      <c r="J548" s="279">
        <v>0</v>
      </c>
      <c r="K548" s="279">
        <v>0</v>
      </c>
      <c r="L548" s="278">
        <f t="shared" ref="L548:L551" si="743">J548+K548</f>
        <v>0</v>
      </c>
      <c r="M548" s="219" t="e">
        <f t="shared" ref="M548:M551" si="744">L548/$L$552</f>
        <v>#DIV/0!</v>
      </c>
      <c r="N548" s="446"/>
      <c r="O548" s="279">
        <v>0</v>
      </c>
      <c r="P548" s="279">
        <v>0</v>
      </c>
      <c r="Q548" s="278">
        <f t="shared" ref="Q548:Q551" si="745">O548+P548</f>
        <v>0</v>
      </c>
      <c r="R548" s="219" t="e">
        <f t="shared" ref="R548:R551" si="746">Q548/$Q$552</f>
        <v>#DIV/0!</v>
      </c>
      <c r="S548" s="440"/>
      <c r="T548" s="421"/>
      <c r="U548" s="279">
        <v>0</v>
      </c>
      <c r="V548" s="279">
        <v>0</v>
      </c>
      <c r="W548" s="149">
        <f t="shared" ref="W548:W549" si="747">IFERROR(((V548/U548)*1),0)</f>
        <v>0</v>
      </c>
      <c r="X548" s="424"/>
    </row>
    <row r="549" spans="1:24" ht="15.75" hidden="1" thickBot="1" x14ac:dyDescent="0.3">
      <c r="A549" s="443"/>
      <c r="B549" s="444"/>
      <c r="C549" s="445"/>
      <c r="D549" s="445"/>
      <c r="E549" s="147" t="s">
        <v>285</v>
      </c>
      <c r="F549" s="237">
        <v>0</v>
      </c>
      <c r="G549" s="237">
        <v>0</v>
      </c>
      <c r="H549" s="148">
        <f t="shared" si="741"/>
        <v>0</v>
      </c>
      <c r="I549" s="219" t="e">
        <f t="shared" si="742"/>
        <v>#DIV/0!</v>
      </c>
      <c r="J549" s="279">
        <v>0</v>
      </c>
      <c r="K549" s="279">
        <v>0</v>
      </c>
      <c r="L549" s="278">
        <f t="shared" si="743"/>
        <v>0</v>
      </c>
      <c r="M549" s="219" t="e">
        <f t="shared" si="744"/>
        <v>#DIV/0!</v>
      </c>
      <c r="N549" s="446"/>
      <c r="O549" s="279">
        <v>0</v>
      </c>
      <c r="P549" s="279">
        <v>0</v>
      </c>
      <c r="Q549" s="278">
        <f t="shared" si="745"/>
        <v>0</v>
      </c>
      <c r="R549" s="219" t="e">
        <f t="shared" si="746"/>
        <v>#DIV/0!</v>
      </c>
      <c r="S549" s="440"/>
      <c r="T549" s="421"/>
      <c r="U549" s="279">
        <v>0</v>
      </c>
      <c r="V549" s="279">
        <v>0</v>
      </c>
      <c r="W549" s="149">
        <f t="shared" si="747"/>
        <v>0</v>
      </c>
      <c r="X549" s="424"/>
    </row>
    <row r="550" spans="1:24" ht="15.75" hidden="1" thickBot="1" x14ac:dyDescent="0.3">
      <c r="A550" s="443"/>
      <c r="B550" s="444"/>
      <c r="C550" s="445"/>
      <c r="D550" s="445"/>
      <c r="E550" s="147" t="s">
        <v>286</v>
      </c>
      <c r="F550" s="237">
        <v>0</v>
      </c>
      <c r="G550" s="237">
        <v>0</v>
      </c>
      <c r="H550" s="148">
        <f t="shared" si="741"/>
        <v>0</v>
      </c>
      <c r="I550" s="219" t="e">
        <f t="shared" si="742"/>
        <v>#DIV/0!</v>
      </c>
      <c r="J550" s="279">
        <v>0</v>
      </c>
      <c r="K550" s="279">
        <v>0</v>
      </c>
      <c r="L550" s="278">
        <f t="shared" si="743"/>
        <v>0</v>
      </c>
      <c r="M550" s="219" t="e">
        <f t="shared" si="744"/>
        <v>#DIV/0!</v>
      </c>
      <c r="N550" s="446"/>
      <c r="O550" s="279">
        <v>0</v>
      </c>
      <c r="P550" s="279">
        <v>0</v>
      </c>
      <c r="Q550" s="278">
        <f t="shared" si="745"/>
        <v>0</v>
      </c>
      <c r="R550" s="219" t="e">
        <f t="shared" si="746"/>
        <v>#DIV/0!</v>
      </c>
      <c r="S550" s="440"/>
      <c r="T550" s="421"/>
      <c r="U550" s="279">
        <v>0</v>
      </c>
      <c r="V550" s="279">
        <v>0</v>
      </c>
      <c r="W550" s="149">
        <f>IFERROR(((V550/U550)*1),0)</f>
        <v>0</v>
      </c>
      <c r="X550" s="424"/>
    </row>
    <row r="551" spans="1:24" ht="15.75" hidden="1" thickBot="1" x14ac:dyDescent="0.3">
      <c r="A551" s="443"/>
      <c r="B551" s="444"/>
      <c r="C551" s="445"/>
      <c r="D551" s="445"/>
      <c r="E551" s="147" t="s">
        <v>287</v>
      </c>
      <c r="F551" s="237">
        <v>0</v>
      </c>
      <c r="G551" s="237">
        <v>0</v>
      </c>
      <c r="H551" s="148">
        <f t="shared" si="741"/>
        <v>0</v>
      </c>
      <c r="I551" s="219" t="e">
        <f t="shared" si="742"/>
        <v>#DIV/0!</v>
      </c>
      <c r="J551" s="279">
        <v>0</v>
      </c>
      <c r="K551" s="279">
        <v>0</v>
      </c>
      <c r="L551" s="278">
        <f t="shared" si="743"/>
        <v>0</v>
      </c>
      <c r="M551" s="219" t="e">
        <f t="shared" si="744"/>
        <v>#DIV/0!</v>
      </c>
      <c r="N551" s="446"/>
      <c r="O551" s="279">
        <v>0</v>
      </c>
      <c r="P551" s="279">
        <v>0</v>
      </c>
      <c r="Q551" s="278">
        <f t="shared" si="745"/>
        <v>0</v>
      </c>
      <c r="R551" s="219" t="e">
        <f t="shared" si="746"/>
        <v>#DIV/0!</v>
      </c>
      <c r="S551" s="440"/>
      <c r="T551" s="421"/>
      <c r="U551" s="279">
        <v>0</v>
      </c>
      <c r="V551" s="279">
        <v>0</v>
      </c>
      <c r="W551" s="149">
        <f>IFERROR(((V551/U551)*1),0)</f>
        <v>0</v>
      </c>
      <c r="X551" s="442"/>
    </row>
    <row r="552" spans="1:24" ht="15.75" hidden="1" thickBot="1" x14ac:dyDescent="0.3">
      <c r="A552" s="431" t="s">
        <v>288</v>
      </c>
      <c r="B552" s="432"/>
      <c r="C552" s="433"/>
      <c r="D552" s="275"/>
      <c r="E552" s="276"/>
      <c r="F552" s="240">
        <f>SUM(F547:F551)</f>
        <v>0</v>
      </c>
      <c r="G552" s="239">
        <f t="shared" ref="G552:H552" si="748">SUM(G547:G551)</f>
        <v>0</v>
      </c>
      <c r="H552" s="151">
        <f t="shared" si="748"/>
        <v>0</v>
      </c>
      <c r="I552" s="220">
        <v>1</v>
      </c>
      <c r="J552" s="206">
        <f t="shared" ref="J552:L552" si="749">SUM(J547:J551)</f>
        <v>0</v>
      </c>
      <c r="K552" s="206">
        <f t="shared" si="749"/>
        <v>0</v>
      </c>
      <c r="L552" s="206">
        <f t="shared" si="749"/>
        <v>0</v>
      </c>
      <c r="M552" s="220">
        <v>1</v>
      </c>
      <c r="N552" s="206">
        <f>N547</f>
        <v>0</v>
      </c>
      <c r="O552" s="206">
        <f t="shared" ref="O552:Q552" si="750">SUM(O547:O551)</f>
        <v>0</v>
      </c>
      <c r="P552" s="206">
        <f t="shared" si="750"/>
        <v>0</v>
      </c>
      <c r="Q552" s="206">
        <f t="shared" si="750"/>
        <v>0</v>
      </c>
      <c r="R552" s="220">
        <v>1</v>
      </c>
      <c r="S552" s="206">
        <f>S547</f>
        <v>0</v>
      </c>
      <c r="T552" s="216">
        <f>T547</f>
        <v>0</v>
      </c>
      <c r="U552" s="210">
        <f>SUM(U547:U551)</f>
        <v>0</v>
      </c>
      <c r="V552" s="211">
        <f>SUM(V547:V551)</f>
        <v>0</v>
      </c>
      <c r="W552" s="152">
        <f>IFERROR(((V552/U552)*1),0)</f>
        <v>0</v>
      </c>
      <c r="X552" s="303">
        <f>IFERROR(((1-(1-T552)*W552)*1),0)</f>
        <v>1</v>
      </c>
    </row>
    <row r="553" spans="1:24" ht="15.75" hidden="1" thickBot="1" x14ac:dyDescent="0.3">
      <c r="A553" s="443">
        <f>A547+1</f>
        <v>92</v>
      </c>
      <c r="B553" s="444"/>
      <c r="C553" s="445"/>
      <c r="D553" s="445"/>
      <c r="E553" s="147" t="s">
        <v>283</v>
      </c>
      <c r="F553" s="237">
        <v>0</v>
      </c>
      <c r="G553" s="237">
        <v>0</v>
      </c>
      <c r="H553" s="148">
        <f>F553+G553</f>
        <v>0</v>
      </c>
      <c r="I553" s="219" t="e">
        <f>H553/$H$558</f>
        <v>#DIV/0!</v>
      </c>
      <c r="J553" s="279">
        <v>0</v>
      </c>
      <c r="K553" s="279">
        <v>0</v>
      </c>
      <c r="L553" s="278">
        <f>J553+K553</f>
        <v>0</v>
      </c>
      <c r="M553" s="219" t="e">
        <f>L553/$L$558</f>
        <v>#DIV/0!</v>
      </c>
      <c r="N553" s="446">
        <v>0</v>
      </c>
      <c r="O553" s="279">
        <v>0</v>
      </c>
      <c r="P553" s="279">
        <v>0</v>
      </c>
      <c r="Q553" s="278">
        <f>O553+P553</f>
        <v>0</v>
      </c>
      <c r="R553" s="219" t="e">
        <f>Q553/$Q$558</f>
        <v>#DIV/0!</v>
      </c>
      <c r="S553" s="440">
        <f>N558-Q558</f>
        <v>0</v>
      </c>
      <c r="T553" s="421">
        <f>IFERROR((S553/N558),0)</f>
        <v>0</v>
      </c>
      <c r="U553" s="279">
        <v>0</v>
      </c>
      <c r="V553" s="279">
        <v>0</v>
      </c>
      <c r="W553" s="149">
        <f>IFERROR(((V553/U553)*1),0)</f>
        <v>0</v>
      </c>
      <c r="X553" s="422"/>
    </row>
    <row r="554" spans="1:24" ht="15.75" hidden="1" thickBot="1" x14ac:dyDescent="0.3">
      <c r="A554" s="443"/>
      <c r="B554" s="444"/>
      <c r="C554" s="445"/>
      <c r="D554" s="445"/>
      <c r="E554" s="147" t="s">
        <v>284</v>
      </c>
      <c r="F554" s="237">
        <v>0</v>
      </c>
      <c r="G554" s="237">
        <v>0</v>
      </c>
      <c r="H554" s="148">
        <f t="shared" ref="H554:H557" si="751">F554+G554</f>
        <v>0</v>
      </c>
      <c r="I554" s="219" t="e">
        <f t="shared" ref="I554:I557" si="752">H554/$H$558</f>
        <v>#DIV/0!</v>
      </c>
      <c r="J554" s="279">
        <v>0</v>
      </c>
      <c r="K554" s="279">
        <v>0</v>
      </c>
      <c r="L554" s="278">
        <f t="shared" ref="L554:L557" si="753">J554+K554</f>
        <v>0</v>
      </c>
      <c r="M554" s="219" t="e">
        <f t="shared" ref="M554:M557" si="754">L554/$L$558</f>
        <v>#DIV/0!</v>
      </c>
      <c r="N554" s="446"/>
      <c r="O554" s="279">
        <v>0</v>
      </c>
      <c r="P554" s="279">
        <v>0</v>
      </c>
      <c r="Q554" s="278">
        <f t="shared" ref="Q554:Q557" si="755">O554+P554</f>
        <v>0</v>
      </c>
      <c r="R554" s="219" t="e">
        <f t="shared" ref="R554:R557" si="756">Q554/$Q$558</f>
        <v>#DIV/0!</v>
      </c>
      <c r="S554" s="440"/>
      <c r="T554" s="421"/>
      <c r="U554" s="279">
        <v>0</v>
      </c>
      <c r="V554" s="279">
        <v>0</v>
      </c>
      <c r="W554" s="149">
        <f t="shared" ref="W554:W555" si="757">IFERROR(((V554/U554)*1),0)</f>
        <v>0</v>
      </c>
      <c r="X554" s="424"/>
    </row>
    <row r="555" spans="1:24" ht="15.75" hidden="1" thickBot="1" x14ac:dyDescent="0.3">
      <c r="A555" s="443"/>
      <c r="B555" s="444"/>
      <c r="C555" s="445"/>
      <c r="D555" s="445"/>
      <c r="E555" s="147" t="s">
        <v>285</v>
      </c>
      <c r="F555" s="237">
        <v>0</v>
      </c>
      <c r="G555" s="237">
        <v>0</v>
      </c>
      <c r="H555" s="148">
        <f t="shared" si="751"/>
        <v>0</v>
      </c>
      <c r="I555" s="219" t="e">
        <f t="shared" si="752"/>
        <v>#DIV/0!</v>
      </c>
      <c r="J555" s="279">
        <v>0</v>
      </c>
      <c r="K555" s="279">
        <v>0</v>
      </c>
      <c r="L555" s="278">
        <f t="shared" si="753"/>
        <v>0</v>
      </c>
      <c r="M555" s="219" t="e">
        <f t="shared" si="754"/>
        <v>#DIV/0!</v>
      </c>
      <c r="N555" s="446"/>
      <c r="O555" s="279">
        <v>0</v>
      </c>
      <c r="P555" s="279">
        <v>0</v>
      </c>
      <c r="Q555" s="278">
        <f t="shared" si="755"/>
        <v>0</v>
      </c>
      <c r="R555" s="219" t="e">
        <f t="shared" si="756"/>
        <v>#DIV/0!</v>
      </c>
      <c r="S555" s="440"/>
      <c r="T555" s="421"/>
      <c r="U555" s="279">
        <v>0</v>
      </c>
      <c r="V555" s="279">
        <v>0</v>
      </c>
      <c r="W555" s="149">
        <f t="shared" si="757"/>
        <v>0</v>
      </c>
      <c r="X555" s="424"/>
    </row>
    <row r="556" spans="1:24" ht="15.75" hidden="1" thickBot="1" x14ac:dyDescent="0.3">
      <c r="A556" s="443"/>
      <c r="B556" s="444"/>
      <c r="C556" s="445"/>
      <c r="D556" s="445"/>
      <c r="E556" s="147" t="s">
        <v>286</v>
      </c>
      <c r="F556" s="237">
        <v>0</v>
      </c>
      <c r="G556" s="237">
        <v>0</v>
      </c>
      <c r="H556" s="148">
        <f t="shared" si="751"/>
        <v>0</v>
      </c>
      <c r="I556" s="219" t="e">
        <f t="shared" si="752"/>
        <v>#DIV/0!</v>
      </c>
      <c r="J556" s="279">
        <v>0</v>
      </c>
      <c r="K556" s="279">
        <v>0</v>
      </c>
      <c r="L556" s="278">
        <f t="shared" si="753"/>
        <v>0</v>
      </c>
      <c r="M556" s="219" t="e">
        <f t="shared" si="754"/>
        <v>#DIV/0!</v>
      </c>
      <c r="N556" s="446"/>
      <c r="O556" s="279">
        <v>0</v>
      </c>
      <c r="P556" s="279">
        <v>0</v>
      </c>
      <c r="Q556" s="278">
        <f t="shared" si="755"/>
        <v>0</v>
      </c>
      <c r="R556" s="219" t="e">
        <f t="shared" si="756"/>
        <v>#DIV/0!</v>
      </c>
      <c r="S556" s="440"/>
      <c r="T556" s="421"/>
      <c r="U556" s="279">
        <v>0</v>
      </c>
      <c r="V556" s="279">
        <v>0</v>
      </c>
      <c r="W556" s="149">
        <f>IFERROR(((V556/U556)*1),0)</f>
        <v>0</v>
      </c>
      <c r="X556" s="424"/>
    </row>
    <row r="557" spans="1:24" ht="15.75" hidden="1" thickBot="1" x14ac:dyDescent="0.3">
      <c r="A557" s="443"/>
      <c r="B557" s="444"/>
      <c r="C557" s="445"/>
      <c r="D557" s="445"/>
      <c r="E557" s="147" t="s">
        <v>287</v>
      </c>
      <c r="F557" s="237">
        <v>0</v>
      </c>
      <c r="G557" s="237">
        <v>0</v>
      </c>
      <c r="H557" s="148">
        <f t="shared" si="751"/>
        <v>0</v>
      </c>
      <c r="I557" s="219" t="e">
        <f t="shared" si="752"/>
        <v>#DIV/0!</v>
      </c>
      <c r="J557" s="279">
        <v>0</v>
      </c>
      <c r="K557" s="279">
        <v>0</v>
      </c>
      <c r="L557" s="278">
        <f t="shared" si="753"/>
        <v>0</v>
      </c>
      <c r="M557" s="219" t="e">
        <f t="shared" si="754"/>
        <v>#DIV/0!</v>
      </c>
      <c r="N557" s="446"/>
      <c r="O557" s="279">
        <v>0</v>
      </c>
      <c r="P557" s="279">
        <v>0</v>
      </c>
      <c r="Q557" s="278">
        <f t="shared" si="755"/>
        <v>0</v>
      </c>
      <c r="R557" s="219" t="e">
        <f t="shared" si="756"/>
        <v>#DIV/0!</v>
      </c>
      <c r="S557" s="440"/>
      <c r="T557" s="421"/>
      <c r="U557" s="279">
        <v>0</v>
      </c>
      <c r="V557" s="279">
        <v>0</v>
      </c>
      <c r="W557" s="149">
        <f>IFERROR(((V557/U557)*1),0)</f>
        <v>0</v>
      </c>
      <c r="X557" s="442"/>
    </row>
    <row r="558" spans="1:24" ht="15.75" hidden="1" thickBot="1" x14ac:dyDescent="0.3">
      <c r="A558" s="431" t="s">
        <v>288</v>
      </c>
      <c r="B558" s="432"/>
      <c r="C558" s="433"/>
      <c r="D558" s="275"/>
      <c r="E558" s="276"/>
      <c r="F558" s="240">
        <f>SUM(F553:F557)</f>
        <v>0</v>
      </c>
      <c r="G558" s="239">
        <f t="shared" ref="G558:H558" si="758">SUM(G553:G557)</f>
        <v>0</v>
      </c>
      <c r="H558" s="151">
        <f t="shared" si="758"/>
        <v>0</v>
      </c>
      <c r="I558" s="220">
        <v>1</v>
      </c>
      <c r="J558" s="206">
        <f t="shared" ref="J558:L558" si="759">SUM(J553:J557)</f>
        <v>0</v>
      </c>
      <c r="K558" s="206">
        <f t="shared" si="759"/>
        <v>0</v>
      </c>
      <c r="L558" s="206">
        <f t="shared" si="759"/>
        <v>0</v>
      </c>
      <c r="M558" s="220">
        <v>1</v>
      </c>
      <c r="N558" s="206">
        <f>N553</f>
        <v>0</v>
      </c>
      <c r="O558" s="206">
        <f t="shared" ref="O558:Q558" si="760">SUM(O553:O557)</f>
        <v>0</v>
      </c>
      <c r="P558" s="206">
        <f t="shared" si="760"/>
        <v>0</v>
      </c>
      <c r="Q558" s="206">
        <f t="shared" si="760"/>
        <v>0</v>
      </c>
      <c r="R558" s="220">
        <v>1</v>
      </c>
      <c r="S558" s="206">
        <f>S553</f>
        <v>0</v>
      </c>
      <c r="T558" s="216">
        <f>T553</f>
        <v>0</v>
      </c>
      <c r="U558" s="210">
        <f>SUM(U553:U557)</f>
        <v>0</v>
      </c>
      <c r="V558" s="211">
        <f>SUM(V553:V557)</f>
        <v>0</v>
      </c>
      <c r="W558" s="152">
        <f>IFERROR(((V558/U558)*1),0)</f>
        <v>0</v>
      </c>
      <c r="X558" s="303">
        <f>IFERROR(((1-(1-T558)*W558)*1),0)</f>
        <v>1</v>
      </c>
    </row>
    <row r="559" spans="1:24" ht="15.75" hidden="1" thickBot="1" x14ac:dyDescent="0.3">
      <c r="A559" s="443">
        <f>A553+1</f>
        <v>93</v>
      </c>
      <c r="B559" s="444"/>
      <c r="C559" s="445"/>
      <c r="D559" s="445"/>
      <c r="E559" s="147" t="s">
        <v>283</v>
      </c>
      <c r="F559" s="237">
        <v>0</v>
      </c>
      <c r="G559" s="237">
        <v>0</v>
      </c>
      <c r="H559" s="148">
        <f>F559+G559</f>
        <v>0</v>
      </c>
      <c r="I559" s="219" t="e">
        <f>H559/$H$564</f>
        <v>#DIV/0!</v>
      </c>
      <c r="J559" s="279">
        <v>0</v>
      </c>
      <c r="K559" s="279">
        <v>0</v>
      </c>
      <c r="L559" s="278">
        <f>J559+K559</f>
        <v>0</v>
      </c>
      <c r="M559" s="219" t="e">
        <f>L559/$L$564</f>
        <v>#DIV/0!</v>
      </c>
      <c r="N559" s="446">
        <v>0</v>
      </c>
      <c r="O559" s="279">
        <v>0</v>
      </c>
      <c r="P559" s="279">
        <v>0</v>
      </c>
      <c r="Q559" s="278">
        <f>O559+P559</f>
        <v>0</v>
      </c>
      <c r="R559" s="219" t="e">
        <f>Q559/$Q$564</f>
        <v>#DIV/0!</v>
      </c>
      <c r="S559" s="440">
        <f>N564-Q564</f>
        <v>0</v>
      </c>
      <c r="T559" s="421">
        <f>IFERROR((S559/N564),0)</f>
        <v>0</v>
      </c>
      <c r="U559" s="279">
        <v>0</v>
      </c>
      <c r="V559" s="279">
        <v>0</v>
      </c>
      <c r="W559" s="149">
        <f>IFERROR(((V559/U559)*1),0)</f>
        <v>0</v>
      </c>
      <c r="X559" s="422"/>
    </row>
    <row r="560" spans="1:24" ht="15.75" hidden="1" thickBot="1" x14ac:dyDescent="0.3">
      <c r="A560" s="443"/>
      <c r="B560" s="444"/>
      <c r="C560" s="445"/>
      <c r="D560" s="445"/>
      <c r="E560" s="147" t="s">
        <v>284</v>
      </c>
      <c r="F560" s="237">
        <v>0</v>
      </c>
      <c r="G560" s="237">
        <v>0</v>
      </c>
      <c r="H560" s="148">
        <f t="shared" ref="H560:H563" si="761">F560+G560</f>
        <v>0</v>
      </c>
      <c r="I560" s="219" t="e">
        <f t="shared" ref="I560:I563" si="762">H560/$H$564</f>
        <v>#DIV/0!</v>
      </c>
      <c r="J560" s="279">
        <v>0</v>
      </c>
      <c r="K560" s="279">
        <v>0</v>
      </c>
      <c r="L560" s="278">
        <f t="shared" ref="L560:L563" si="763">J560+K560</f>
        <v>0</v>
      </c>
      <c r="M560" s="219" t="e">
        <f t="shared" ref="M560:M563" si="764">L560/$L$564</f>
        <v>#DIV/0!</v>
      </c>
      <c r="N560" s="446"/>
      <c r="O560" s="279">
        <v>0</v>
      </c>
      <c r="P560" s="279">
        <v>0</v>
      </c>
      <c r="Q560" s="278">
        <f t="shared" ref="Q560:Q563" si="765">O560+P560</f>
        <v>0</v>
      </c>
      <c r="R560" s="219" t="e">
        <f t="shared" ref="R560:R563" si="766">Q560/$Q$564</f>
        <v>#DIV/0!</v>
      </c>
      <c r="S560" s="440"/>
      <c r="T560" s="421"/>
      <c r="U560" s="279">
        <v>0</v>
      </c>
      <c r="V560" s="279">
        <v>0</v>
      </c>
      <c r="W560" s="149">
        <f t="shared" ref="W560:W561" si="767">IFERROR(((V560/U560)*1),0)</f>
        <v>0</v>
      </c>
      <c r="X560" s="424"/>
    </row>
    <row r="561" spans="1:24" ht="15.75" hidden="1" thickBot="1" x14ac:dyDescent="0.3">
      <c r="A561" s="443"/>
      <c r="B561" s="444"/>
      <c r="C561" s="445"/>
      <c r="D561" s="445"/>
      <c r="E561" s="147" t="s">
        <v>285</v>
      </c>
      <c r="F561" s="237">
        <v>0</v>
      </c>
      <c r="G561" s="237">
        <v>0</v>
      </c>
      <c r="H561" s="148">
        <f t="shared" si="761"/>
        <v>0</v>
      </c>
      <c r="I561" s="219" t="e">
        <f t="shared" si="762"/>
        <v>#DIV/0!</v>
      </c>
      <c r="J561" s="279">
        <v>0</v>
      </c>
      <c r="K561" s="279">
        <v>0</v>
      </c>
      <c r="L561" s="278">
        <f t="shared" si="763"/>
        <v>0</v>
      </c>
      <c r="M561" s="219" t="e">
        <f t="shared" si="764"/>
        <v>#DIV/0!</v>
      </c>
      <c r="N561" s="446"/>
      <c r="O561" s="279">
        <v>0</v>
      </c>
      <c r="P561" s="279">
        <v>0</v>
      </c>
      <c r="Q561" s="278">
        <f t="shared" si="765"/>
        <v>0</v>
      </c>
      <c r="R561" s="219" t="e">
        <f t="shared" si="766"/>
        <v>#DIV/0!</v>
      </c>
      <c r="S561" s="440"/>
      <c r="T561" s="421"/>
      <c r="U561" s="279">
        <v>0</v>
      </c>
      <c r="V561" s="279">
        <v>0</v>
      </c>
      <c r="W561" s="149">
        <f t="shared" si="767"/>
        <v>0</v>
      </c>
      <c r="X561" s="424"/>
    </row>
    <row r="562" spans="1:24" ht="15.75" hidden="1" thickBot="1" x14ac:dyDescent="0.3">
      <c r="A562" s="443"/>
      <c r="B562" s="444"/>
      <c r="C562" s="445"/>
      <c r="D562" s="445"/>
      <c r="E562" s="147" t="s">
        <v>286</v>
      </c>
      <c r="F562" s="237">
        <v>0</v>
      </c>
      <c r="G562" s="237">
        <v>0</v>
      </c>
      <c r="H562" s="148">
        <f t="shared" si="761"/>
        <v>0</v>
      </c>
      <c r="I562" s="219" t="e">
        <f t="shared" si="762"/>
        <v>#DIV/0!</v>
      </c>
      <c r="J562" s="279">
        <v>0</v>
      </c>
      <c r="K562" s="279">
        <v>0</v>
      </c>
      <c r="L562" s="278">
        <f t="shared" si="763"/>
        <v>0</v>
      </c>
      <c r="M562" s="219" t="e">
        <f t="shared" si="764"/>
        <v>#DIV/0!</v>
      </c>
      <c r="N562" s="446"/>
      <c r="O562" s="279">
        <v>0</v>
      </c>
      <c r="P562" s="279">
        <v>0</v>
      </c>
      <c r="Q562" s="278">
        <f t="shared" si="765"/>
        <v>0</v>
      </c>
      <c r="R562" s="219" t="e">
        <f t="shared" si="766"/>
        <v>#DIV/0!</v>
      </c>
      <c r="S562" s="440"/>
      <c r="T562" s="421"/>
      <c r="U562" s="279">
        <v>0</v>
      </c>
      <c r="V562" s="279">
        <v>0</v>
      </c>
      <c r="W562" s="149">
        <f>IFERROR(((V562/U562)*1),0)</f>
        <v>0</v>
      </c>
      <c r="X562" s="424"/>
    </row>
    <row r="563" spans="1:24" ht="15.75" hidden="1" thickBot="1" x14ac:dyDescent="0.3">
      <c r="A563" s="443"/>
      <c r="B563" s="444"/>
      <c r="C563" s="445"/>
      <c r="D563" s="445"/>
      <c r="E563" s="147" t="s">
        <v>287</v>
      </c>
      <c r="F563" s="237">
        <v>0</v>
      </c>
      <c r="G563" s="237">
        <v>0</v>
      </c>
      <c r="H563" s="148">
        <f t="shared" si="761"/>
        <v>0</v>
      </c>
      <c r="I563" s="219" t="e">
        <f t="shared" si="762"/>
        <v>#DIV/0!</v>
      </c>
      <c r="J563" s="279">
        <v>0</v>
      </c>
      <c r="K563" s="279">
        <v>0</v>
      </c>
      <c r="L563" s="278">
        <f t="shared" si="763"/>
        <v>0</v>
      </c>
      <c r="M563" s="219" t="e">
        <f t="shared" si="764"/>
        <v>#DIV/0!</v>
      </c>
      <c r="N563" s="446"/>
      <c r="O563" s="279">
        <v>0</v>
      </c>
      <c r="P563" s="279">
        <v>0</v>
      </c>
      <c r="Q563" s="278">
        <f t="shared" si="765"/>
        <v>0</v>
      </c>
      <c r="R563" s="219" t="e">
        <f t="shared" si="766"/>
        <v>#DIV/0!</v>
      </c>
      <c r="S563" s="440"/>
      <c r="T563" s="421"/>
      <c r="U563" s="279">
        <v>0</v>
      </c>
      <c r="V563" s="279">
        <v>0</v>
      </c>
      <c r="W563" s="149">
        <f>IFERROR(((V563/U563)*1),0)</f>
        <v>0</v>
      </c>
      <c r="X563" s="442"/>
    </row>
    <row r="564" spans="1:24" ht="15.75" hidden="1" thickBot="1" x14ac:dyDescent="0.3">
      <c r="A564" s="431" t="s">
        <v>288</v>
      </c>
      <c r="B564" s="432"/>
      <c r="C564" s="433"/>
      <c r="D564" s="275"/>
      <c r="E564" s="276"/>
      <c r="F564" s="240">
        <f>SUM(F559:F563)</f>
        <v>0</v>
      </c>
      <c r="G564" s="239">
        <f t="shared" ref="G564:H564" si="768">SUM(G559:G563)</f>
        <v>0</v>
      </c>
      <c r="H564" s="151">
        <f t="shared" si="768"/>
        <v>0</v>
      </c>
      <c r="I564" s="220">
        <v>1</v>
      </c>
      <c r="J564" s="206">
        <f t="shared" ref="J564:L564" si="769">SUM(J559:J563)</f>
        <v>0</v>
      </c>
      <c r="K564" s="206">
        <f t="shared" si="769"/>
        <v>0</v>
      </c>
      <c r="L564" s="206">
        <f t="shared" si="769"/>
        <v>0</v>
      </c>
      <c r="M564" s="220">
        <v>1</v>
      </c>
      <c r="N564" s="206">
        <f>N559</f>
        <v>0</v>
      </c>
      <c r="O564" s="206">
        <f t="shared" ref="O564:Q564" si="770">SUM(O559:O563)</f>
        <v>0</v>
      </c>
      <c r="P564" s="206">
        <f t="shared" si="770"/>
        <v>0</v>
      </c>
      <c r="Q564" s="206">
        <f t="shared" si="770"/>
        <v>0</v>
      </c>
      <c r="R564" s="220">
        <v>1</v>
      </c>
      <c r="S564" s="206">
        <f>S559</f>
        <v>0</v>
      </c>
      <c r="T564" s="216">
        <f>T559</f>
        <v>0</v>
      </c>
      <c r="U564" s="210">
        <f>SUM(U559:U563)</f>
        <v>0</v>
      </c>
      <c r="V564" s="211">
        <f>SUM(V559:V563)</f>
        <v>0</v>
      </c>
      <c r="W564" s="152">
        <f>IFERROR(((V564/U564)*1),0)</f>
        <v>0</v>
      </c>
      <c r="X564" s="303">
        <f>IFERROR(((1-(1-T564)*W564)*1),0)</f>
        <v>1</v>
      </c>
    </row>
    <row r="565" spans="1:24" ht="15.75" hidden="1" thickBot="1" x14ac:dyDescent="0.3">
      <c r="A565" s="443">
        <f>A559+1</f>
        <v>94</v>
      </c>
      <c r="B565" s="444"/>
      <c r="C565" s="445"/>
      <c r="D565" s="445"/>
      <c r="E565" s="147" t="s">
        <v>283</v>
      </c>
      <c r="F565" s="237">
        <v>0</v>
      </c>
      <c r="G565" s="237">
        <v>0</v>
      </c>
      <c r="H565" s="148">
        <f>F565+G565</f>
        <v>0</v>
      </c>
      <c r="I565" s="219" t="e">
        <f>H565/$H$570</f>
        <v>#DIV/0!</v>
      </c>
      <c r="J565" s="279">
        <v>0</v>
      </c>
      <c r="K565" s="279">
        <v>0</v>
      </c>
      <c r="L565" s="278">
        <f>J565+K565</f>
        <v>0</v>
      </c>
      <c r="M565" s="219" t="e">
        <f>L565/$L$570</f>
        <v>#DIV/0!</v>
      </c>
      <c r="N565" s="446">
        <v>0</v>
      </c>
      <c r="O565" s="279">
        <v>0</v>
      </c>
      <c r="P565" s="279">
        <v>0</v>
      </c>
      <c r="Q565" s="278">
        <f>O565+P565</f>
        <v>0</v>
      </c>
      <c r="R565" s="219" t="e">
        <f>Q565/$Q$570</f>
        <v>#DIV/0!</v>
      </c>
      <c r="S565" s="440">
        <f>N570-Q570</f>
        <v>0</v>
      </c>
      <c r="T565" s="421">
        <f>IFERROR((S565/N570),0)</f>
        <v>0</v>
      </c>
      <c r="U565" s="279">
        <v>0</v>
      </c>
      <c r="V565" s="279">
        <v>0</v>
      </c>
      <c r="W565" s="149">
        <f>IFERROR(((V565/U565)*1),0)</f>
        <v>0</v>
      </c>
      <c r="X565" s="422"/>
    </row>
    <row r="566" spans="1:24" ht="15.75" hidden="1" thickBot="1" x14ac:dyDescent="0.3">
      <c r="A566" s="443"/>
      <c r="B566" s="444"/>
      <c r="C566" s="445"/>
      <c r="D566" s="445"/>
      <c r="E566" s="147" t="s">
        <v>284</v>
      </c>
      <c r="F566" s="237">
        <v>0</v>
      </c>
      <c r="G566" s="237">
        <v>0</v>
      </c>
      <c r="H566" s="148">
        <f t="shared" ref="H566:H569" si="771">F566+G566</f>
        <v>0</v>
      </c>
      <c r="I566" s="219" t="e">
        <f t="shared" ref="I566:I569" si="772">H566/$H$570</f>
        <v>#DIV/0!</v>
      </c>
      <c r="J566" s="279">
        <v>0</v>
      </c>
      <c r="K566" s="279">
        <v>0</v>
      </c>
      <c r="L566" s="278">
        <f t="shared" ref="L566:L569" si="773">J566+K566</f>
        <v>0</v>
      </c>
      <c r="M566" s="219" t="e">
        <f t="shared" ref="M566:M569" si="774">L566/$L$570</f>
        <v>#DIV/0!</v>
      </c>
      <c r="N566" s="446"/>
      <c r="O566" s="279">
        <v>0</v>
      </c>
      <c r="P566" s="279">
        <v>0</v>
      </c>
      <c r="Q566" s="278">
        <f t="shared" ref="Q566:Q569" si="775">O566+P566</f>
        <v>0</v>
      </c>
      <c r="R566" s="219" t="e">
        <f t="shared" ref="R566:R569" si="776">Q566/$Q$570</f>
        <v>#DIV/0!</v>
      </c>
      <c r="S566" s="440"/>
      <c r="T566" s="421"/>
      <c r="U566" s="279">
        <v>0</v>
      </c>
      <c r="V566" s="279">
        <v>0</v>
      </c>
      <c r="W566" s="149">
        <f t="shared" ref="W566:W567" si="777">IFERROR(((V566/U566)*1),0)</f>
        <v>0</v>
      </c>
      <c r="X566" s="424"/>
    </row>
    <row r="567" spans="1:24" ht="15.75" hidden="1" thickBot="1" x14ac:dyDescent="0.3">
      <c r="A567" s="443"/>
      <c r="B567" s="444"/>
      <c r="C567" s="445"/>
      <c r="D567" s="445"/>
      <c r="E567" s="147" t="s">
        <v>285</v>
      </c>
      <c r="F567" s="237">
        <v>0</v>
      </c>
      <c r="G567" s="237">
        <v>0</v>
      </c>
      <c r="H567" s="148">
        <f t="shared" si="771"/>
        <v>0</v>
      </c>
      <c r="I567" s="219" t="e">
        <f t="shared" si="772"/>
        <v>#DIV/0!</v>
      </c>
      <c r="J567" s="279">
        <v>0</v>
      </c>
      <c r="K567" s="279">
        <v>0</v>
      </c>
      <c r="L567" s="278">
        <f t="shared" si="773"/>
        <v>0</v>
      </c>
      <c r="M567" s="219" t="e">
        <f t="shared" si="774"/>
        <v>#DIV/0!</v>
      </c>
      <c r="N567" s="446"/>
      <c r="O567" s="279">
        <v>0</v>
      </c>
      <c r="P567" s="279">
        <v>0</v>
      </c>
      <c r="Q567" s="278">
        <f t="shared" si="775"/>
        <v>0</v>
      </c>
      <c r="R567" s="219" t="e">
        <f t="shared" si="776"/>
        <v>#DIV/0!</v>
      </c>
      <c r="S567" s="440"/>
      <c r="T567" s="421"/>
      <c r="U567" s="279">
        <v>0</v>
      </c>
      <c r="V567" s="279">
        <v>0</v>
      </c>
      <c r="W567" s="149">
        <f t="shared" si="777"/>
        <v>0</v>
      </c>
      <c r="X567" s="424"/>
    </row>
    <row r="568" spans="1:24" ht="15.75" hidden="1" thickBot="1" x14ac:dyDescent="0.3">
      <c r="A568" s="443"/>
      <c r="B568" s="444"/>
      <c r="C568" s="445"/>
      <c r="D568" s="445"/>
      <c r="E568" s="147" t="s">
        <v>286</v>
      </c>
      <c r="F568" s="237">
        <v>0</v>
      </c>
      <c r="G568" s="237">
        <v>0</v>
      </c>
      <c r="H568" s="148">
        <f t="shared" si="771"/>
        <v>0</v>
      </c>
      <c r="I568" s="219" t="e">
        <f t="shared" si="772"/>
        <v>#DIV/0!</v>
      </c>
      <c r="J568" s="279">
        <v>0</v>
      </c>
      <c r="K568" s="279">
        <v>0</v>
      </c>
      <c r="L568" s="278">
        <f t="shared" si="773"/>
        <v>0</v>
      </c>
      <c r="M568" s="219" t="e">
        <f t="shared" si="774"/>
        <v>#DIV/0!</v>
      </c>
      <c r="N568" s="446"/>
      <c r="O568" s="279">
        <v>0</v>
      </c>
      <c r="P568" s="279">
        <v>0</v>
      </c>
      <c r="Q568" s="278">
        <f t="shared" si="775"/>
        <v>0</v>
      </c>
      <c r="R568" s="219" t="e">
        <f t="shared" si="776"/>
        <v>#DIV/0!</v>
      </c>
      <c r="S568" s="440"/>
      <c r="T568" s="421"/>
      <c r="U568" s="279">
        <v>0</v>
      </c>
      <c r="V568" s="279">
        <v>0</v>
      </c>
      <c r="W568" s="149">
        <f>IFERROR(((V568/U568)*1),0)</f>
        <v>0</v>
      </c>
      <c r="X568" s="424"/>
    </row>
    <row r="569" spans="1:24" ht="15.75" hidden="1" thickBot="1" x14ac:dyDescent="0.3">
      <c r="A569" s="443"/>
      <c r="B569" s="444"/>
      <c r="C569" s="445"/>
      <c r="D569" s="445"/>
      <c r="E569" s="147" t="s">
        <v>287</v>
      </c>
      <c r="F569" s="237">
        <v>0</v>
      </c>
      <c r="G569" s="237">
        <v>0</v>
      </c>
      <c r="H569" s="148">
        <f t="shared" si="771"/>
        <v>0</v>
      </c>
      <c r="I569" s="219" t="e">
        <f t="shared" si="772"/>
        <v>#DIV/0!</v>
      </c>
      <c r="J569" s="279">
        <v>0</v>
      </c>
      <c r="K569" s="279">
        <v>0</v>
      </c>
      <c r="L569" s="278">
        <f t="shared" si="773"/>
        <v>0</v>
      </c>
      <c r="M569" s="219" t="e">
        <f t="shared" si="774"/>
        <v>#DIV/0!</v>
      </c>
      <c r="N569" s="446"/>
      <c r="O569" s="279">
        <v>0</v>
      </c>
      <c r="P569" s="279">
        <v>0</v>
      </c>
      <c r="Q569" s="278">
        <f t="shared" si="775"/>
        <v>0</v>
      </c>
      <c r="R569" s="219" t="e">
        <f t="shared" si="776"/>
        <v>#DIV/0!</v>
      </c>
      <c r="S569" s="440"/>
      <c r="T569" s="421"/>
      <c r="U569" s="279">
        <v>0</v>
      </c>
      <c r="V569" s="279">
        <v>0</v>
      </c>
      <c r="W569" s="149">
        <f>IFERROR(((V569/U569)*1),0)</f>
        <v>0</v>
      </c>
      <c r="X569" s="442"/>
    </row>
    <row r="570" spans="1:24" ht="15.75" hidden="1" thickBot="1" x14ac:dyDescent="0.3">
      <c r="A570" s="431" t="s">
        <v>288</v>
      </c>
      <c r="B570" s="432"/>
      <c r="C570" s="433"/>
      <c r="D570" s="275"/>
      <c r="E570" s="276"/>
      <c r="F570" s="240">
        <f>SUM(F565:F569)</f>
        <v>0</v>
      </c>
      <c r="G570" s="239">
        <f t="shared" ref="G570:H570" si="778">SUM(G565:G569)</f>
        <v>0</v>
      </c>
      <c r="H570" s="151">
        <f t="shared" si="778"/>
        <v>0</v>
      </c>
      <c r="I570" s="220">
        <v>1</v>
      </c>
      <c r="J570" s="206">
        <f t="shared" ref="J570:L570" si="779">SUM(J565:J569)</f>
        <v>0</v>
      </c>
      <c r="K570" s="206">
        <f t="shared" si="779"/>
        <v>0</v>
      </c>
      <c r="L570" s="206">
        <f t="shared" si="779"/>
        <v>0</v>
      </c>
      <c r="M570" s="220">
        <v>1</v>
      </c>
      <c r="N570" s="206">
        <f>N565</f>
        <v>0</v>
      </c>
      <c r="O570" s="206">
        <f t="shared" ref="O570:Q570" si="780">SUM(O565:O569)</f>
        <v>0</v>
      </c>
      <c r="P570" s="206">
        <f t="shared" si="780"/>
        <v>0</v>
      </c>
      <c r="Q570" s="206">
        <f t="shared" si="780"/>
        <v>0</v>
      </c>
      <c r="R570" s="220">
        <v>1</v>
      </c>
      <c r="S570" s="206">
        <f>S565</f>
        <v>0</v>
      </c>
      <c r="T570" s="216">
        <f>T565</f>
        <v>0</v>
      </c>
      <c r="U570" s="210">
        <f>SUM(U565:U569)</f>
        <v>0</v>
      </c>
      <c r="V570" s="211">
        <f>SUM(V565:V569)</f>
        <v>0</v>
      </c>
      <c r="W570" s="152">
        <f>IFERROR(((V570/U570)*1),0)</f>
        <v>0</v>
      </c>
      <c r="X570" s="303">
        <f>IFERROR(((1-(1-T570)*W570)*1),0)</f>
        <v>1</v>
      </c>
    </row>
    <row r="571" spans="1:24" ht="15.75" hidden="1" thickBot="1" x14ac:dyDescent="0.3">
      <c r="A571" s="443">
        <f>A565+1</f>
        <v>95</v>
      </c>
      <c r="B571" s="444"/>
      <c r="C571" s="445"/>
      <c r="D571" s="445"/>
      <c r="E571" s="147" t="s">
        <v>283</v>
      </c>
      <c r="F571" s="237">
        <v>0</v>
      </c>
      <c r="G571" s="237">
        <v>0</v>
      </c>
      <c r="H571" s="148">
        <f>F571+G571</f>
        <v>0</v>
      </c>
      <c r="I571" s="219" t="e">
        <f>H571/$H$576</f>
        <v>#DIV/0!</v>
      </c>
      <c r="J571" s="279">
        <v>0</v>
      </c>
      <c r="K571" s="279">
        <v>0</v>
      </c>
      <c r="L571" s="278">
        <f>J571+K571</f>
        <v>0</v>
      </c>
      <c r="M571" s="219" t="e">
        <f>L571/$L$576</f>
        <v>#DIV/0!</v>
      </c>
      <c r="N571" s="446">
        <v>0</v>
      </c>
      <c r="O571" s="279">
        <v>0</v>
      </c>
      <c r="P571" s="279">
        <v>0</v>
      </c>
      <c r="Q571" s="278">
        <f>O571+P571</f>
        <v>0</v>
      </c>
      <c r="R571" s="219" t="e">
        <f>Q571/$Q$576</f>
        <v>#DIV/0!</v>
      </c>
      <c r="S571" s="440">
        <f>N576-Q576</f>
        <v>0</v>
      </c>
      <c r="T571" s="421">
        <f>IFERROR((S571/N576),0)</f>
        <v>0</v>
      </c>
      <c r="U571" s="279">
        <v>0</v>
      </c>
      <c r="V571" s="279">
        <v>0</v>
      </c>
      <c r="W571" s="149">
        <f>IFERROR(((V571/U571)*1),0)</f>
        <v>0</v>
      </c>
      <c r="X571" s="422"/>
    </row>
    <row r="572" spans="1:24" ht="15.75" hidden="1" thickBot="1" x14ac:dyDescent="0.3">
      <c r="A572" s="443"/>
      <c r="B572" s="444"/>
      <c r="C572" s="445"/>
      <c r="D572" s="445"/>
      <c r="E572" s="147" t="s">
        <v>284</v>
      </c>
      <c r="F572" s="237">
        <v>0</v>
      </c>
      <c r="G572" s="237">
        <v>0</v>
      </c>
      <c r="H572" s="148">
        <f t="shared" ref="H572:H575" si="781">F572+G572</f>
        <v>0</v>
      </c>
      <c r="I572" s="219" t="e">
        <f t="shared" ref="I572:I575" si="782">H572/$H$576</f>
        <v>#DIV/0!</v>
      </c>
      <c r="J572" s="279">
        <v>0</v>
      </c>
      <c r="K572" s="279">
        <v>0</v>
      </c>
      <c r="L572" s="278">
        <f t="shared" ref="L572:L575" si="783">J572+K572</f>
        <v>0</v>
      </c>
      <c r="M572" s="219" t="e">
        <f t="shared" ref="M572:M575" si="784">L572/$L$576</f>
        <v>#DIV/0!</v>
      </c>
      <c r="N572" s="446"/>
      <c r="O572" s="279">
        <v>0</v>
      </c>
      <c r="P572" s="279">
        <v>0</v>
      </c>
      <c r="Q572" s="278">
        <f t="shared" ref="Q572:Q575" si="785">O572+P572</f>
        <v>0</v>
      </c>
      <c r="R572" s="219" t="e">
        <f t="shared" ref="R572:R575" si="786">Q572/$Q$576</f>
        <v>#DIV/0!</v>
      </c>
      <c r="S572" s="440"/>
      <c r="T572" s="421"/>
      <c r="U572" s="279">
        <v>0</v>
      </c>
      <c r="V572" s="279">
        <v>0</v>
      </c>
      <c r="W572" s="149">
        <f t="shared" ref="W572:W573" si="787">IFERROR(((V572/U572)*1),0)</f>
        <v>0</v>
      </c>
      <c r="X572" s="424"/>
    </row>
    <row r="573" spans="1:24" ht="15.75" hidden="1" thickBot="1" x14ac:dyDescent="0.3">
      <c r="A573" s="443"/>
      <c r="B573" s="444"/>
      <c r="C573" s="445"/>
      <c r="D573" s="445"/>
      <c r="E573" s="147" t="s">
        <v>285</v>
      </c>
      <c r="F573" s="237">
        <v>0</v>
      </c>
      <c r="G573" s="237">
        <v>0</v>
      </c>
      <c r="H573" s="148">
        <f t="shared" si="781"/>
        <v>0</v>
      </c>
      <c r="I573" s="219" t="e">
        <f t="shared" si="782"/>
        <v>#DIV/0!</v>
      </c>
      <c r="J573" s="279">
        <v>0</v>
      </c>
      <c r="K573" s="279">
        <v>0</v>
      </c>
      <c r="L573" s="278">
        <f t="shared" si="783"/>
        <v>0</v>
      </c>
      <c r="M573" s="219" t="e">
        <f t="shared" si="784"/>
        <v>#DIV/0!</v>
      </c>
      <c r="N573" s="446"/>
      <c r="O573" s="279">
        <v>0</v>
      </c>
      <c r="P573" s="279">
        <v>0</v>
      </c>
      <c r="Q573" s="278">
        <f t="shared" si="785"/>
        <v>0</v>
      </c>
      <c r="R573" s="219" t="e">
        <f t="shared" si="786"/>
        <v>#DIV/0!</v>
      </c>
      <c r="S573" s="440"/>
      <c r="T573" s="421"/>
      <c r="U573" s="279">
        <v>0</v>
      </c>
      <c r="V573" s="279">
        <v>0</v>
      </c>
      <c r="W573" s="149">
        <f t="shared" si="787"/>
        <v>0</v>
      </c>
      <c r="X573" s="424"/>
    </row>
    <row r="574" spans="1:24" ht="15.75" hidden="1" thickBot="1" x14ac:dyDescent="0.3">
      <c r="A574" s="443"/>
      <c r="B574" s="444"/>
      <c r="C574" s="445"/>
      <c r="D574" s="445"/>
      <c r="E574" s="147" t="s">
        <v>286</v>
      </c>
      <c r="F574" s="237">
        <v>0</v>
      </c>
      <c r="G574" s="237">
        <v>0</v>
      </c>
      <c r="H574" s="148">
        <f t="shared" si="781"/>
        <v>0</v>
      </c>
      <c r="I574" s="219" t="e">
        <f t="shared" si="782"/>
        <v>#DIV/0!</v>
      </c>
      <c r="J574" s="279">
        <v>0</v>
      </c>
      <c r="K574" s="279">
        <v>0</v>
      </c>
      <c r="L574" s="278">
        <f t="shared" si="783"/>
        <v>0</v>
      </c>
      <c r="M574" s="219" t="e">
        <f t="shared" si="784"/>
        <v>#DIV/0!</v>
      </c>
      <c r="N574" s="446"/>
      <c r="O574" s="279">
        <v>0</v>
      </c>
      <c r="P574" s="279">
        <v>0</v>
      </c>
      <c r="Q574" s="278">
        <f t="shared" si="785"/>
        <v>0</v>
      </c>
      <c r="R574" s="219" t="e">
        <f t="shared" si="786"/>
        <v>#DIV/0!</v>
      </c>
      <c r="S574" s="440"/>
      <c r="T574" s="421"/>
      <c r="U574" s="279">
        <v>0</v>
      </c>
      <c r="V574" s="279">
        <v>0</v>
      </c>
      <c r="W574" s="149">
        <f>IFERROR(((V574/U574)*1),0)</f>
        <v>0</v>
      </c>
      <c r="X574" s="424"/>
    </row>
    <row r="575" spans="1:24" ht="15.75" hidden="1" thickBot="1" x14ac:dyDescent="0.3">
      <c r="A575" s="443"/>
      <c r="B575" s="444"/>
      <c r="C575" s="445"/>
      <c r="D575" s="445"/>
      <c r="E575" s="147" t="s">
        <v>287</v>
      </c>
      <c r="F575" s="237">
        <v>0</v>
      </c>
      <c r="G575" s="237">
        <v>0</v>
      </c>
      <c r="H575" s="148">
        <f t="shared" si="781"/>
        <v>0</v>
      </c>
      <c r="I575" s="219" t="e">
        <f t="shared" si="782"/>
        <v>#DIV/0!</v>
      </c>
      <c r="J575" s="279">
        <v>0</v>
      </c>
      <c r="K575" s="279">
        <v>0</v>
      </c>
      <c r="L575" s="278">
        <f t="shared" si="783"/>
        <v>0</v>
      </c>
      <c r="M575" s="219" t="e">
        <f t="shared" si="784"/>
        <v>#DIV/0!</v>
      </c>
      <c r="N575" s="446"/>
      <c r="O575" s="279">
        <v>0</v>
      </c>
      <c r="P575" s="279">
        <v>0</v>
      </c>
      <c r="Q575" s="278">
        <f t="shared" si="785"/>
        <v>0</v>
      </c>
      <c r="R575" s="219" t="e">
        <f t="shared" si="786"/>
        <v>#DIV/0!</v>
      </c>
      <c r="S575" s="440"/>
      <c r="T575" s="421"/>
      <c r="U575" s="279">
        <v>0</v>
      </c>
      <c r="V575" s="279">
        <v>0</v>
      </c>
      <c r="W575" s="149">
        <f>IFERROR(((V575/U575)*1),0)</f>
        <v>0</v>
      </c>
      <c r="X575" s="442"/>
    </row>
    <row r="576" spans="1:24" ht="15.75" hidden="1" thickBot="1" x14ac:dyDescent="0.3">
      <c r="A576" s="431" t="s">
        <v>288</v>
      </c>
      <c r="B576" s="432"/>
      <c r="C576" s="433"/>
      <c r="D576" s="275"/>
      <c r="E576" s="276"/>
      <c r="F576" s="240">
        <f>SUM(F571:F575)</f>
        <v>0</v>
      </c>
      <c r="G576" s="239">
        <f t="shared" ref="G576:H576" si="788">SUM(G571:G575)</f>
        <v>0</v>
      </c>
      <c r="H576" s="151">
        <f t="shared" si="788"/>
        <v>0</v>
      </c>
      <c r="I576" s="220">
        <v>1</v>
      </c>
      <c r="J576" s="206">
        <f t="shared" ref="J576:L576" si="789">SUM(J571:J575)</f>
        <v>0</v>
      </c>
      <c r="K576" s="206">
        <f t="shared" si="789"/>
        <v>0</v>
      </c>
      <c r="L576" s="206">
        <f t="shared" si="789"/>
        <v>0</v>
      </c>
      <c r="M576" s="220">
        <v>1</v>
      </c>
      <c r="N576" s="206">
        <f>N571</f>
        <v>0</v>
      </c>
      <c r="O576" s="206">
        <f t="shared" ref="O576:Q576" si="790">SUM(O571:O575)</f>
        <v>0</v>
      </c>
      <c r="P576" s="206">
        <f t="shared" si="790"/>
        <v>0</v>
      </c>
      <c r="Q576" s="206">
        <f t="shared" si="790"/>
        <v>0</v>
      </c>
      <c r="R576" s="220">
        <v>1</v>
      </c>
      <c r="S576" s="206">
        <f>S571</f>
        <v>0</v>
      </c>
      <c r="T576" s="216">
        <f>T571</f>
        <v>0</v>
      </c>
      <c r="U576" s="210">
        <f>SUM(U571:U575)</f>
        <v>0</v>
      </c>
      <c r="V576" s="211">
        <f>SUM(V571:V575)</f>
        <v>0</v>
      </c>
      <c r="W576" s="152">
        <f>IFERROR(((V576/U576)*1),0)</f>
        <v>0</v>
      </c>
      <c r="X576" s="303">
        <f>IFERROR(((1-(1-T576)*W576)*1),0)</f>
        <v>1</v>
      </c>
    </row>
    <row r="577" spans="1:24" ht="15.75" hidden="1" thickBot="1" x14ac:dyDescent="0.3">
      <c r="A577" s="443">
        <f>A571+1</f>
        <v>96</v>
      </c>
      <c r="B577" s="444"/>
      <c r="C577" s="445"/>
      <c r="D577" s="445"/>
      <c r="E577" s="147" t="s">
        <v>283</v>
      </c>
      <c r="F577" s="237">
        <v>0</v>
      </c>
      <c r="G577" s="237">
        <v>0</v>
      </c>
      <c r="H577" s="148">
        <f>F577+G577</f>
        <v>0</v>
      </c>
      <c r="I577" s="219" t="e">
        <f>H577/$H$582</f>
        <v>#DIV/0!</v>
      </c>
      <c r="J577" s="279">
        <v>0</v>
      </c>
      <c r="K577" s="279">
        <v>0</v>
      </c>
      <c r="L577" s="278">
        <f>J577+K577</f>
        <v>0</v>
      </c>
      <c r="M577" s="219" t="e">
        <f>L577/$L$582</f>
        <v>#DIV/0!</v>
      </c>
      <c r="N577" s="446">
        <v>0</v>
      </c>
      <c r="O577" s="279">
        <v>0</v>
      </c>
      <c r="P577" s="279">
        <v>0</v>
      </c>
      <c r="Q577" s="278">
        <f>O577+P577</f>
        <v>0</v>
      </c>
      <c r="R577" s="219" t="e">
        <f>Q577/$Q$582</f>
        <v>#DIV/0!</v>
      </c>
      <c r="S577" s="440">
        <f>N582-Q582</f>
        <v>0</v>
      </c>
      <c r="T577" s="421">
        <f>IFERROR((S577/N582),0)</f>
        <v>0</v>
      </c>
      <c r="U577" s="279">
        <v>0</v>
      </c>
      <c r="V577" s="279">
        <v>0</v>
      </c>
      <c r="W577" s="149">
        <f>IFERROR(((V577/U577)*1),0)</f>
        <v>0</v>
      </c>
      <c r="X577" s="422"/>
    </row>
    <row r="578" spans="1:24" ht="15.75" hidden="1" thickBot="1" x14ac:dyDescent="0.3">
      <c r="A578" s="443"/>
      <c r="B578" s="444"/>
      <c r="C578" s="445"/>
      <c r="D578" s="445"/>
      <c r="E578" s="147" t="s">
        <v>284</v>
      </c>
      <c r="F578" s="237">
        <v>0</v>
      </c>
      <c r="G578" s="237">
        <v>0</v>
      </c>
      <c r="H578" s="148">
        <f t="shared" ref="H578:H581" si="791">F578+G578</f>
        <v>0</v>
      </c>
      <c r="I578" s="219" t="e">
        <f t="shared" ref="I578:I581" si="792">H578/$H$582</f>
        <v>#DIV/0!</v>
      </c>
      <c r="J578" s="279">
        <v>0</v>
      </c>
      <c r="K578" s="279">
        <v>0</v>
      </c>
      <c r="L578" s="278">
        <f t="shared" ref="L578:L581" si="793">J578+K578</f>
        <v>0</v>
      </c>
      <c r="M578" s="219" t="e">
        <f t="shared" ref="M578:M581" si="794">L578/$L$582</f>
        <v>#DIV/0!</v>
      </c>
      <c r="N578" s="446"/>
      <c r="O578" s="279">
        <v>0</v>
      </c>
      <c r="P578" s="279">
        <v>0</v>
      </c>
      <c r="Q578" s="278">
        <f t="shared" ref="Q578:Q581" si="795">O578+P578</f>
        <v>0</v>
      </c>
      <c r="R578" s="219" t="e">
        <f t="shared" ref="R578:R581" si="796">Q578/$Q$582</f>
        <v>#DIV/0!</v>
      </c>
      <c r="S578" s="440"/>
      <c r="T578" s="421"/>
      <c r="U578" s="279">
        <v>0</v>
      </c>
      <c r="V578" s="279">
        <v>0</v>
      </c>
      <c r="W578" s="149">
        <f t="shared" ref="W578:W579" si="797">IFERROR(((V578/U578)*1),0)</f>
        <v>0</v>
      </c>
      <c r="X578" s="424"/>
    </row>
    <row r="579" spans="1:24" ht="15.75" hidden="1" thickBot="1" x14ac:dyDescent="0.3">
      <c r="A579" s="443"/>
      <c r="B579" s="444"/>
      <c r="C579" s="445"/>
      <c r="D579" s="445"/>
      <c r="E579" s="147" t="s">
        <v>285</v>
      </c>
      <c r="F579" s="237">
        <v>0</v>
      </c>
      <c r="G579" s="237">
        <v>0</v>
      </c>
      <c r="H579" s="148">
        <f t="shared" si="791"/>
        <v>0</v>
      </c>
      <c r="I579" s="219" t="e">
        <f t="shared" si="792"/>
        <v>#DIV/0!</v>
      </c>
      <c r="J579" s="279">
        <v>0</v>
      </c>
      <c r="K579" s="279">
        <v>0</v>
      </c>
      <c r="L579" s="278">
        <f t="shared" si="793"/>
        <v>0</v>
      </c>
      <c r="M579" s="219" t="e">
        <f t="shared" si="794"/>
        <v>#DIV/0!</v>
      </c>
      <c r="N579" s="446"/>
      <c r="O579" s="279">
        <v>0</v>
      </c>
      <c r="P579" s="279">
        <v>0</v>
      </c>
      <c r="Q579" s="278">
        <f t="shared" si="795"/>
        <v>0</v>
      </c>
      <c r="R579" s="219" t="e">
        <f t="shared" si="796"/>
        <v>#DIV/0!</v>
      </c>
      <c r="S579" s="440"/>
      <c r="T579" s="421"/>
      <c r="U579" s="279">
        <v>0</v>
      </c>
      <c r="V579" s="279">
        <v>0</v>
      </c>
      <c r="W579" s="149">
        <f t="shared" si="797"/>
        <v>0</v>
      </c>
      <c r="X579" s="424"/>
    </row>
    <row r="580" spans="1:24" ht="15.75" hidden="1" thickBot="1" x14ac:dyDescent="0.3">
      <c r="A580" s="443"/>
      <c r="B580" s="444"/>
      <c r="C580" s="445"/>
      <c r="D580" s="445"/>
      <c r="E580" s="147" t="s">
        <v>286</v>
      </c>
      <c r="F580" s="237">
        <v>0</v>
      </c>
      <c r="G580" s="237">
        <v>0</v>
      </c>
      <c r="H580" s="148">
        <f t="shared" si="791"/>
        <v>0</v>
      </c>
      <c r="I580" s="219" t="e">
        <f t="shared" si="792"/>
        <v>#DIV/0!</v>
      </c>
      <c r="J580" s="279">
        <v>0</v>
      </c>
      <c r="K580" s="279">
        <v>0</v>
      </c>
      <c r="L580" s="278">
        <f t="shared" si="793"/>
        <v>0</v>
      </c>
      <c r="M580" s="219" t="e">
        <f t="shared" si="794"/>
        <v>#DIV/0!</v>
      </c>
      <c r="N580" s="446"/>
      <c r="O580" s="279">
        <v>0</v>
      </c>
      <c r="P580" s="279">
        <v>0</v>
      </c>
      <c r="Q580" s="278">
        <f t="shared" si="795"/>
        <v>0</v>
      </c>
      <c r="R580" s="219" t="e">
        <f t="shared" si="796"/>
        <v>#DIV/0!</v>
      </c>
      <c r="S580" s="440"/>
      <c r="T580" s="421"/>
      <c r="U580" s="279">
        <v>0</v>
      </c>
      <c r="V580" s="279">
        <v>0</v>
      </c>
      <c r="W580" s="149">
        <f>IFERROR(((V580/U580)*1),0)</f>
        <v>0</v>
      </c>
      <c r="X580" s="424"/>
    </row>
    <row r="581" spans="1:24" ht="15.75" hidden="1" thickBot="1" x14ac:dyDescent="0.3">
      <c r="A581" s="443"/>
      <c r="B581" s="444"/>
      <c r="C581" s="445"/>
      <c r="D581" s="445"/>
      <c r="E581" s="147" t="s">
        <v>287</v>
      </c>
      <c r="F581" s="237">
        <v>0</v>
      </c>
      <c r="G581" s="237">
        <v>0</v>
      </c>
      <c r="H581" s="148">
        <f t="shared" si="791"/>
        <v>0</v>
      </c>
      <c r="I581" s="219" t="e">
        <f t="shared" si="792"/>
        <v>#DIV/0!</v>
      </c>
      <c r="J581" s="279">
        <v>0</v>
      </c>
      <c r="K581" s="279">
        <v>0</v>
      </c>
      <c r="L581" s="278">
        <f t="shared" si="793"/>
        <v>0</v>
      </c>
      <c r="M581" s="219" t="e">
        <f t="shared" si="794"/>
        <v>#DIV/0!</v>
      </c>
      <c r="N581" s="446"/>
      <c r="O581" s="279">
        <v>0</v>
      </c>
      <c r="P581" s="279">
        <v>0</v>
      </c>
      <c r="Q581" s="278">
        <f t="shared" si="795"/>
        <v>0</v>
      </c>
      <c r="R581" s="219" t="e">
        <f t="shared" si="796"/>
        <v>#DIV/0!</v>
      </c>
      <c r="S581" s="440"/>
      <c r="T581" s="421"/>
      <c r="U581" s="279">
        <v>0</v>
      </c>
      <c r="V581" s="279">
        <v>0</v>
      </c>
      <c r="W581" s="149">
        <f>IFERROR(((V581/U581)*1),0)</f>
        <v>0</v>
      </c>
      <c r="X581" s="442"/>
    </row>
    <row r="582" spans="1:24" ht="15.75" hidden="1" thickBot="1" x14ac:dyDescent="0.3">
      <c r="A582" s="431" t="s">
        <v>288</v>
      </c>
      <c r="B582" s="432"/>
      <c r="C582" s="433"/>
      <c r="D582" s="275"/>
      <c r="E582" s="276"/>
      <c r="F582" s="240">
        <f>SUM(F577:F581)</f>
        <v>0</v>
      </c>
      <c r="G582" s="239">
        <f t="shared" ref="G582:H582" si="798">SUM(G577:G581)</f>
        <v>0</v>
      </c>
      <c r="H582" s="151">
        <f t="shared" si="798"/>
        <v>0</v>
      </c>
      <c r="I582" s="220">
        <v>1</v>
      </c>
      <c r="J582" s="206">
        <f t="shared" ref="J582:L582" si="799">SUM(J577:J581)</f>
        <v>0</v>
      </c>
      <c r="K582" s="206">
        <f t="shared" si="799"/>
        <v>0</v>
      </c>
      <c r="L582" s="206">
        <f t="shared" si="799"/>
        <v>0</v>
      </c>
      <c r="M582" s="220">
        <v>1</v>
      </c>
      <c r="N582" s="206">
        <f>N577</f>
        <v>0</v>
      </c>
      <c r="O582" s="206">
        <f t="shared" ref="O582:Q582" si="800">SUM(O577:O581)</f>
        <v>0</v>
      </c>
      <c r="P582" s="206">
        <f t="shared" si="800"/>
        <v>0</v>
      </c>
      <c r="Q582" s="206">
        <f t="shared" si="800"/>
        <v>0</v>
      </c>
      <c r="R582" s="220">
        <v>1</v>
      </c>
      <c r="S582" s="206">
        <f>S577</f>
        <v>0</v>
      </c>
      <c r="T582" s="216">
        <f>T577</f>
        <v>0</v>
      </c>
      <c r="U582" s="210">
        <f>SUM(U577:U581)</f>
        <v>0</v>
      </c>
      <c r="V582" s="211">
        <f>SUM(V577:V581)</f>
        <v>0</v>
      </c>
      <c r="W582" s="152">
        <f>IFERROR(((V582/U582)*1),0)</f>
        <v>0</v>
      </c>
      <c r="X582" s="303">
        <f>IFERROR(((1-(1-T582)*W582)*1),0)</f>
        <v>1</v>
      </c>
    </row>
    <row r="583" spans="1:24" ht="15.75" hidden="1" thickBot="1" x14ac:dyDescent="0.3">
      <c r="A583" s="443">
        <f>A577+1</f>
        <v>97</v>
      </c>
      <c r="B583" s="444"/>
      <c r="C583" s="445"/>
      <c r="D583" s="445"/>
      <c r="E583" s="147" t="s">
        <v>283</v>
      </c>
      <c r="F583" s="237">
        <v>0</v>
      </c>
      <c r="G583" s="237">
        <v>0</v>
      </c>
      <c r="H583" s="148">
        <f>F583+G583</f>
        <v>0</v>
      </c>
      <c r="I583" s="219" t="e">
        <f>H583/$H$588</f>
        <v>#DIV/0!</v>
      </c>
      <c r="J583" s="279">
        <v>0</v>
      </c>
      <c r="K583" s="279">
        <v>0</v>
      </c>
      <c r="L583" s="278">
        <f>J583+K583</f>
        <v>0</v>
      </c>
      <c r="M583" s="219" t="e">
        <f>L583/$L$588</f>
        <v>#DIV/0!</v>
      </c>
      <c r="N583" s="446">
        <v>0</v>
      </c>
      <c r="O583" s="279">
        <v>0</v>
      </c>
      <c r="P583" s="279">
        <v>0</v>
      </c>
      <c r="Q583" s="278">
        <f>O583+P583</f>
        <v>0</v>
      </c>
      <c r="R583" s="219" t="e">
        <f>Q583/$Q$588</f>
        <v>#DIV/0!</v>
      </c>
      <c r="S583" s="440">
        <f>N588-Q588</f>
        <v>0</v>
      </c>
      <c r="T583" s="421">
        <f>IFERROR((S583/N588),0)</f>
        <v>0</v>
      </c>
      <c r="U583" s="279">
        <v>0</v>
      </c>
      <c r="V583" s="279">
        <v>0</v>
      </c>
      <c r="W583" s="149">
        <f>IFERROR(((V583/U583)*1),0)</f>
        <v>0</v>
      </c>
      <c r="X583" s="422"/>
    </row>
    <row r="584" spans="1:24" ht="15.75" hidden="1" thickBot="1" x14ac:dyDescent="0.3">
      <c r="A584" s="443"/>
      <c r="B584" s="444"/>
      <c r="C584" s="445"/>
      <c r="D584" s="445"/>
      <c r="E584" s="147" t="s">
        <v>284</v>
      </c>
      <c r="F584" s="237">
        <v>0</v>
      </c>
      <c r="G584" s="237">
        <v>0</v>
      </c>
      <c r="H584" s="148">
        <f t="shared" ref="H584:H587" si="801">F584+G584</f>
        <v>0</v>
      </c>
      <c r="I584" s="219" t="e">
        <f t="shared" ref="I584:I587" si="802">H584/$H$588</f>
        <v>#DIV/0!</v>
      </c>
      <c r="J584" s="279">
        <v>0</v>
      </c>
      <c r="K584" s="279">
        <v>0</v>
      </c>
      <c r="L584" s="278">
        <f t="shared" ref="L584:L587" si="803">J584+K584</f>
        <v>0</v>
      </c>
      <c r="M584" s="219" t="e">
        <f t="shared" ref="M584:M587" si="804">L584/$L$588</f>
        <v>#DIV/0!</v>
      </c>
      <c r="N584" s="446"/>
      <c r="O584" s="279">
        <v>0</v>
      </c>
      <c r="P584" s="279">
        <v>0</v>
      </c>
      <c r="Q584" s="278">
        <f t="shared" ref="Q584:Q587" si="805">O584+P584</f>
        <v>0</v>
      </c>
      <c r="R584" s="219" t="e">
        <f t="shared" ref="R584:R587" si="806">Q584/$Q$588</f>
        <v>#DIV/0!</v>
      </c>
      <c r="S584" s="440"/>
      <c r="T584" s="421"/>
      <c r="U584" s="279">
        <v>0</v>
      </c>
      <c r="V584" s="279">
        <v>0</v>
      </c>
      <c r="W584" s="149">
        <f t="shared" ref="W584:W585" si="807">IFERROR(((V584/U584)*1),0)</f>
        <v>0</v>
      </c>
      <c r="X584" s="424"/>
    </row>
    <row r="585" spans="1:24" ht="15.75" hidden="1" thickBot="1" x14ac:dyDescent="0.3">
      <c r="A585" s="443"/>
      <c r="B585" s="444"/>
      <c r="C585" s="445"/>
      <c r="D585" s="445"/>
      <c r="E585" s="147" t="s">
        <v>285</v>
      </c>
      <c r="F585" s="237">
        <v>0</v>
      </c>
      <c r="G585" s="237">
        <v>0</v>
      </c>
      <c r="H585" s="148">
        <f t="shared" si="801"/>
        <v>0</v>
      </c>
      <c r="I585" s="219" t="e">
        <f t="shared" si="802"/>
        <v>#DIV/0!</v>
      </c>
      <c r="J585" s="279">
        <v>0</v>
      </c>
      <c r="K585" s="279">
        <v>0</v>
      </c>
      <c r="L585" s="278">
        <f t="shared" si="803"/>
        <v>0</v>
      </c>
      <c r="M585" s="219" t="e">
        <f t="shared" si="804"/>
        <v>#DIV/0!</v>
      </c>
      <c r="N585" s="446"/>
      <c r="O585" s="279">
        <v>0</v>
      </c>
      <c r="P585" s="279">
        <v>0</v>
      </c>
      <c r="Q585" s="278">
        <f t="shared" si="805"/>
        <v>0</v>
      </c>
      <c r="R585" s="219" t="e">
        <f t="shared" si="806"/>
        <v>#DIV/0!</v>
      </c>
      <c r="S585" s="440"/>
      <c r="T585" s="421"/>
      <c r="U585" s="279">
        <v>0</v>
      </c>
      <c r="V585" s="279">
        <v>0</v>
      </c>
      <c r="W585" s="149">
        <f t="shared" si="807"/>
        <v>0</v>
      </c>
      <c r="X585" s="424"/>
    </row>
    <row r="586" spans="1:24" ht="15.75" hidden="1" thickBot="1" x14ac:dyDescent="0.3">
      <c r="A586" s="443"/>
      <c r="B586" s="444"/>
      <c r="C586" s="445"/>
      <c r="D586" s="445"/>
      <c r="E586" s="147" t="s">
        <v>286</v>
      </c>
      <c r="F586" s="237">
        <v>0</v>
      </c>
      <c r="G586" s="237">
        <v>0</v>
      </c>
      <c r="H586" s="148">
        <f t="shared" si="801"/>
        <v>0</v>
      </c>
      <c r="I586" s="219" t="e">
        <f t="shared" si="802"/>
        <v>#DIV/0!</v>
      </c>
      <c r="J586" s="279">
        <v>0</v>
      </c>
      <c r="K586" s="279">
        <v>0</v>
      </c>
      <c r="L586" s="278">
        <f t="shared" si="803"/>
        <v>0</v>
      </c>
      <c r="M586" s="219" t="e">
        <f t="shared" si="804"/>
        <v>#DIV/0!</v>
      </c>
      <c r="N586" s="446"/>
      <c r="O586" s="279">
        <v>0</v>
      </c>
      <c r="P586" s="279">
        <v>0</v>
      </c>
      <c r="Q586" s="278">
        <f t="shared" si="805"/>
        <v>0</v>
      </c>
      <c r="R586" s="219" t="e">
        <f t="shared" si="806"/>
        <v>#DIV/0!</v>
      </c>
      <c r="S586" s="440"/>
      <c r="T586" s="421"/>
      <c r="U586" s="279">
        <v>0</v>
      </c>
      <c r="V586" s="279">
        <v>0</v>
      </c>
      <c r="W586" s="149">
        <f>IFERROR(((V586/U586)*1),0)</f>
        <v>0</v>
      </c>
      <c r="X586" s="424"/>
    </row>
    <row r="587" spans="1:24" ht="15.75" hidden="1" thickBot="1" x14ac:dyDescent="0.3">
      <c r="A587" s="443"/>
      <c r="B587" s="444"/>
      <c r="C587" s="445"/>
      <c r="D587" s="445"/>
      <c r="E587" s="147" t="s">
        <v>287</v>
      </c>
      <c r="F587" s="237">
        <v>0</v>
      </c>
      <c r="G587" s="237">
        <v>0</v>
      </c>
      <c r="H587" s="148">
        <f t="shared" si="801"/>
        <v>0</v>
      </c>
      <c r="I587" s="219" t="e">
        <f t="shared" si="802"/>
        <v>#DIV/0!</v>
      </c>
      <c r="J587" s="279">
        <v>0</v>
      </c>
      <c r="K587" s="279">
        <v>0</v>
      </c>
      <c r="L587" s="278">
        <f t="shared" si="803"/>
        <v>0</v>
      </c>
      <c r="M587" s="219" t="e">
        <f t="shared" si="804"/>
        <v>#DIV/0!</v>
      </c>
      <c r="N587" s="446"/>
      <c r="O587" s="279">
        <v>0</v>
      </c>
      <c r="P587" s="279">
        <v>0</v>
      </c>
      <c r="Q587" s="278">
        <f t="shared" si="805"/>
        <v>0</v>
      </c>
      <c r="R587" s="219" t="e">
        <f t="shared" si="806"/>
        <v>#DIV/0!</v>
      </c>
      <c r="S587" s="440"/>
      <c r="T587" s="421"/>
      <c r="U587" s="279">
        <v>0</v>
      </c>
      <c r="V587" s="279">
        <v>0</v>
      </c>
      <c r="W587" s="149">
        <f>IFERROR(((V587/U587)*1),0)</f>
        <v>0</v>
      </c>
      <c r="X587" s="442"/>
    </row>
    <row r="588" spans="1:24" ht="15.75" hidden="1" thickBot="1" x14ac:dyDescent="0.3">
      <c r="A588" s="431" t="s">
        <v>288</v>
      </c>
      <c r="B588" s="432"/>
      <c r="C588" s="433"/>
      <c r="D588" s="275"/>
      <c r="E588" s="276"/>
      <c r="F588" s="240">
        <f>SUM(F583:F587)</f>
        <v>0</v>
      </c>
      <c r="G588" s="239">
        <f t="shared" ref="G588:H588" si="808">SUM(G583:G587)</f>
        <v>0</v>
      </c>
      <c r="H588" s="151">
        <f t="shared" si="808"/>
        <v>0</v>
      </c>
      <c r="I588" s="220">
        <v>1</v>
      </c>
      <c r="J588" s="206">
        <f t="shared" ref="J588:L588" si="809">SUM(J583:J587)</f>
        <v>0</v>
      </c>
      <c r="K588" s="206">
        <f t="shared" si="809"/>
        <v>0</v>
      </c>
      <c r="L588" s="206">
        <f t="shared" si="809"/>
        <v>0</v>
      </c>
      <c r="M588" s="220">
        <v>1</v>
      </c>
      <c r="N588" s="206">
        <f>N583</f>
        <v>0</v>
      </c>
      <c r="O588" s="206">
        <f t="shared" ref="O588:Q588" si="810">SUM(O583:O587)</f>
        <v>0</v>
      </c>
      <c r="P588" s="206">
        <f t="shared" si="810"/>
        <v>0</v>
      </c>
      <c r="Q588" s="206">
        <f t="shared" si="810"/>
        <v>0</v>
      </c>
      <c r="R588" s="220">
        <v>1</v>
      </c>
      <c r="S588" s="206">
        <f>S583</f>
        <v>0</v>
      </c>
      <c r="T588" s="216">
        <f>T583</f>
        <v>0</v>
      </c>
      <c r="U588" s="210">
        <f>SUM(U583:U587)</f>
        <v>0</v>
      </c>
      <c r="V588" s="211">
        <f>SUM(V583:V587)</f>
        <v>0</v>
      </c>
      <c r="W588" s="152">
        <f>IFERROR(((V588/U588)*1),0)</f>
        <v>0</v>
      </c>
      <c r="X588" s="303">
        <f>IFERROR(((1-(1-T588)*W588)*1),0)</f>
        <v>1</v>
      </c>
    </row>
    <row r="589" spans="1:24" ht="15.75" hidden="1" thickBot="1" x14ac:dyDescent="0.3">
      <c r="A589" s="443">
        <f>A583+1</f>
        <v>98</v>
      </c>
      <c r="B589" s="444"/>
      <c r="C589" s="445"/>
      <c r="D589" s="445"/>
      <c r="E589" s="147" t="s">
        <v>283</v>
      </c>
      <c r="F589" s="237">
        <v>0</v>
      </c>
      <c r="G589" s="237">
        <v>0</v>
      </c>
      <c r="H589" s="148">
        <f>F589+G589</f>
        <v>0</v>
      </c>
      <c r="I589" s="219" t="e">
        <f>H589/$H$594</f>
        <v>#DIV/0!</v>
      </c>
      <c r="J589" s="279">
        <v>0</v>
      </c>
      <c r="K589" s="279">
        <v>0</v>
      </c>
      <c r="L589" s="278">
        <f>J589+K589</f>
        <v>0</v>
      </c>
      <c r="M589" s="219" t="e">
        <f>L589/$L$594</f>
        <v>#DIV/0!</v>
      </c>
      <c r="N589" s="446">
        <v>0</v>
      </c>
      <c r="O589" s="279">
        <v>0</v>
      </c>
      <c r="P589" s="279">
        <v>0</v>
      </c>
      <c r="Q589" s="278">
        <f>O589+P589</f>
        <v>0</v>
      </c>
      <c r="R589" s="219" t="e">
        <f>Q589/$Q$594</f>
        <v>#DIV/0!</v>
      </c>
      <c r="S589" s="440">
        <f>N594-Q594</f>
        <v>0</v>
      </c>
      <c r="T589" s="421">
        <f>IFERROR((S589/N594),0)</f>
        <v>0</v>
      </c>
      <c r="U589" s="279">
        <v>0</v>
      </c>
      <c r="V589" s="279">
        <v>0</v>
      </c>
      <c r="W589" s="149">
        <f>IFERROR(((V589/U589)*1),0)</f>
        <v>0</v>
      </c>
      <c r="X589" s="422"/>
    </row>
    <row r="590" spans="1:24" ht="15.75" hidden="1" thickBot="1" x14ac:dyDescent="0.3">
      <c r="A590" s="443"/>
      <c r="B590" s="444"/>
      <c r="C590" s="445"/>
      <c r="D590" s="445"/>
      <c r="E590" s="147" t="s">
        <v>284</v>
      </c>
      <c r="F590" s="237">
        <v>0</v>
      </c>
      <c r="G590" s="237">
        <v>0</v>
      </c>
      <c r="H590" s="148">
        <f t="shared" ref="H590:H593" si="811">F590+G590</f>
        <v>0</v>
      </c>
      <c r="I590" s="219" t="e">
        <f t="shared" ref="I590:I593" si="812">H590/$H$594</f>
        <v>#DIV/0!</v>
      </c>
      <c r="J590" s="279">
        <v>0</v>
      </c>
      <c r="K590" s="279">
        <v>0</v>
      </c>
      <c r="L590" s="278">
        <f t="shared" ref="L590:L593" si="813">J590+K590</f>
        <v>0</v>
      </c>
      <c r="M590" s="219" t="e">
        <f t="shared" ref="M590:M593" si="814">L590/$L$594</f>
        <v>#DIV/0!</v>
      </c>
      <c r="N590" s="446"/>
      <c r="O590" s="279">
        <v>0</v>
      </c>
      <c r="P590" s="279">
        <v>0</v>
      </c>
      <c r="Q590" s="278">
        <f t="shared" ref="Q590:Q593" si="815">O590+P590</f>
        <v>0</v>
      </c>
      <c r="R590" s="219" t="e">
        <f t="shared" ref="R590:R593" si="816">Q590/$Q$594</f>
        <v>#DIV/0!</v>
      </c>
      <c r="S590" s="440"/>
      <c r="T590" s="421"/>
      <c r="U590" s="279">
        <v>0</v>
      </c>
      <c r="V590" s="279">
        <v>0</v>
      </c>
      <c r="W590" s="149">
        <f t="shared" ref="W590:W591" si="817">IFERROR(((V590/U590)*1),0)</f>
        <v>0</v>
      </c>
      <c r="X590" s="424"/>
    </row>
    <row r="591" spans="1:24" ht="15.75" hidden="1" thickBot="1" x14ac:dyDescent="0.3">
      <c r="A591" s="443"/>
      <c r="B591" s="444"/>
      <c r="C591" s="445"/>
      <c r="D591" s="445"/>
      <c r="E591" s="147" t="s">
        <v>285</v>
      </c>
      <c r="F591" s="237">
        <v>0</v>
      </c>
      <c r="G591" s="237">
        <v>0</v>
      </c>
      <c r="H591" s="148">
        <f t="shared" si="811"/>
        <v>0</v>
      </c>
      <c r="I591" s="219" t="e">
        <f t="shared" si="812"/>
        <v>#DIV/0!</v>
      </c>
      <c r="J591" s="279">
        <v>0</v>
      </c>
      <c r="K591" s="279">
        <v>0</v>
      </c>
      <c r="L591" s="278">
        <f t="shared" si="813"/>
        <v>0</v>
      </c>
      <c r="M591" s="219" t="e">
        <f t="shared" si="814"/>
        <v>#DIV/0!</v>
      </c>
      <c r="N591" s="446"/>
      <c r="O591" s="279">
        <v>0</v>
      </c>
      <c r="P591" s="279">
        <v>0</v>
      </c>
      <c r="Q591" s="278">
        <f t="shared" si="815"/>
        <v>0</v>
      </c>
      <c r="R591" s="219" t="e">
        <f t="shared" si="816"/>
        <v>#DIV/0!</v>
      </c>
      <c r="S591" s="440"/>
      <c r="T591" s="421"/>
      <c r="U591" s="279">
        <v>0</v>
      </c>
      <c r="V591" s="279">
        <v>0</v>
      </c>
      <c r="W591" s="149">
        <f t="shared" si="817"/>
        <v>0</v>
      </c>
      <c r="X591" s="424"/>
    </row>
    <row r="592" spans="1:24" ht="15.75" hidden="1" thickBot="1" x14ac:dyDescent="0.3">
      <c r="A592" s="443"/>
      <c r="B592" s="444"/>
      <c r="C592" s="445"/>
      <c r="D592" s="445"/>
      <c r="E592" s="147" t="s">
        <v>286</v>
      </c>
      <c r="F592" s="237">
        <v>0</v>
      </c>
      <c r="G592" s="237">
        <v>0</v>
      </c>
      <c r="H592" s="148">
        <f t="shared" si="811"/>
        <v>0</v>
      </c>
      <c r="I592" s="219" t="e">
        <f t="shared" si="812"/>
        <v>#DIV/0!</v>
      </c>
      <c r="J592" s="279">
        <v>0</v>
      </c>
      <c r="K592" s="279">
        <v>0</v>
      </c>
      <c r="L592" s="278">
        <f t="shared" si="813"/>
        <v>0</v>
      </c>
      <c r="M592" s="219" t="e">
        <f t="shared" si="814"/>
        <v>#DIV/0!</v>
      </c>
      <c r="N592" s="446"/>
      <c r="O592" s="279">
        <v>0</v>
      </c>
      <c r="P592" s="279">
        <v>0</v>
      </c>
      <c r="Q592" s="278">
        <f t="shared" si="815"/>
        <v>0</v>
      </c>
      <c r="R592" s="219" t="e">
        <f t="shared" si="816"/>
        <v>#DIV/0!</v>
      </c>
      <c r="S592" s="440"/>
      <c r="T592" s="421"/>
      <c r="U592" s="279">
        <v>0</v>
      </c>
      <c r="V592" s="279">
        <v>0</v>
      </c>
      <c r="W592" s="149">
        <f>IFERROR(((V592/U592)*1),0)</f>
        <v>0</v>
      </c>
      <c r="X592" s="424"/>
    </row>
    <row r="593" spans="1:24" ht="15.75" hidden="1" thickBot="1" x14ac:dyDescent="0.3">
      <c r="A593" s="443"/>
      <c r="B593" s="444"/>
      <c r="C593" s="445"/>
      <c r="D593" s="445"/>
      <c r="E593" s="147" t="s">
        <v>287</v>
      </c>
      <c r="F593" s="237">
        <v>0</v>
      </c>
      <c r="G593" s="237">
        <v>0</v>
      </c>
      <c r="H593" s="148">
        <f t="shared" si="811"/>
        <v>0</v>
      </c>
      <c r="I593" s="219" t="e">
        <f t="shared" si="812"/>
        <v>#DIV/0!</v>
      </c>
      <c r="J593" s="279">
        <v>0</v>
      </c>
      <c r="K593" s="279">
        <v>0</v>
      </c>
      <c r="L593" s="278">
        <f t="shared" si="813"/>
        <v>0</v>
      </c>
      <c r="M593" s="219" t="e">
        <f t="shared" si="814"/>
        <v>#DIV/0!</v>
      </c>
      <c r="N593" s="446"/>
      <c r="O593" s="279">
        <v>0</v>
      </c>
      <c r="P593" s="279">
        <v>0</v>
      </c>
      <c r="Q593" s="278">
        <f t="shared" si="815"/>
        <v>0</v>
      </c>
      <c r="R593" s="219" t="e">
        <f t="shared" si="816"/>
        <v>#DIV/0!</v>
      </c>
      <c r="S593" s="440"/>
      <c r="T593" s="421"/>
      <c r="U593" s="279">
        <v>0</v>
      </c>
      <c r="V593" s="279">
        <v>0</v>
      </c>
      <c r="W593" s="149">
        <f>IFERROR(((V593/U593)*1),0)</f>
        <v>0</v>
      </c>
      <c r="X593" s="442"/>
    </row>
    <row r="594" spans="1:24" ht="15.75" hidden="1" thickBot="1" x14ac:dyDescent="0.3">
      <c r="A594" s="431" t="s">
        <v>288</v>
      </c>
      <c r="B594" s="432"/>
      <c r="C594" s="433"/>
      <c r="D594" s="275"/>
      <c r="E594" s="276"/>
      <c r="F594" s="240">
        <f>SUM(F589:F593)</f>
        <v>0</v>
      </c>
      <c r="G594" s="239">
        <f t="shared" ref="G594:H594" si="818">SUM(G589:G593)</f>
        <v>0</v>
      </c>
      <c r="H594" s="151">
        <f t="shared" si="818"/>
        <v>0</v>
      </c>
      <c r="I594" s="220">
        <v>1</v>
      </c>
      <c r="J594" s="206">
        <f t="shared" ref="J594:L594" si="819">SUM(J589:J593)</f>
        <v>0</v>
      </c>
      <c r="K594" s="206">
        <f t="shared" si="819"/>
        <v>0</v>
      </c>
      <c r="L594" s="206">
        <f t="shared" si="819"/>
        <v>0</v>
      </c>
      <c r="M594" s="220">
        <v>1</v>
      </c>
      <c r="N594" s="206">
        <f>N589</f>
        <v>0</v>
      </c>
      <c r="O594" s="206">
        <f t="shared" ref="O594:Q594" si="820">SUM(O589:O593)</f>
        <v>0</v>
      </c>
      <c r="P594" s="206">
        <f t="shared" si="820"/>
        <v>0</v>
      </c>
      <c r="Q594" s="206">
        <f t="shared" si="820"/>
        <v>0</v>
      </c>
      <c r="R594" s="220">
        <v>1</v>
      </c>
      <c r="S594" s="206">
        <f>S589</f>
        <v>0</v>
      </c>
      <c r="T594" s="216">
        <f>T589</f>
        <v>0</v>
      </c>
      <c r="U594" s="210">
        <f>SUM(U589:U593)</f>
        <v>0</v>
      </c>
      <c r="V594" s="211">
        <f>SUM(V589:V593)</f>
        <v>0</v>
      </c>
      <c r="W594" s="152">
        <f>IFERROR(((V594/U594)*1),0)</f>
        <v>0</v>
      </c>
      <c r="X594" s="303">
        <f>IFERROR(((1-(1-T594)*W594)*1),0)</f>
        <v>1</v>
      </c>
    </row>
    <row r="595" spans="1:24" ht="15.75" hidden="1" thickBot="1" x14ac:dyDescent="0.3">
      <c r="A595" s="443">
        <f>A589+1</f>
        <v>99</v>
      </c>
      <c r="B595" s="444"/>
      <c r="C595" s="445"/>
      <c r="D595" s="445"/>
      <c r="E595" s="147" t="s">
        <v>283</v>
      </c>
      <c r="F595" s="237">
        <v>0</v>
      </c>
      <c r="G595" s="237">
        <v>0</v>
      </c>
      <c r="H595" s="148">
        <f>F595+G595</f>
        <v>0</v>
      </c>
      <c r="I595" s="219" t="e">
        <f>H595/$H$600</f>
        <v>#DIV/0!</v>
      </c>
      <c r="J595" s="279">
        <v>0</v>
      </c>
      <c r="K595" s="279">
        <v>0</v>
      </c>
      <c r="L595" s="278">
        <f>J595+K595</f>
        <v>0</v>
      </c>
      <c r="M595" s="219" t="e">
        <f>L595/$L$600</f>
        <v>#DIV/0!</v>
      </c>
      <c r="N595" s="446">
        <v>0</v>
      </c>
      <c r="O595" s="279">
        <v>0</v>
      </c>
      <c r="P595" s="279">
        <v>0</v>
      </c>
      <c r="Q595" s="278">
        <f>O595+P595</f>
        <v>0</v>
      </c>
      <c r="R595" s="219" t="e">
        <f>Q595/$Q$600</f>
        <v>#DIV/0!</v>
      </c>
      <c r="S595" s="440">
        <f>N600-Q600</f>
        <v>0</v>
      </c>
      <c r="T595" s="421">
        <f>IFERROR((S595/N600),0)</f>
        <v>0</v>
      </c>
      <c r="U595" s="279">
        <v>0</v>
      </c>
      <c r="V595" s="279">
        <v>0</v>
      </c>
      <c r="W595" s="149">
        <f>IFERROR(((V595/U595)*1),0)</f>
        <v>0</v>
      </c>
      <c r="X595" s="422"/>
    </row>
    <row r="596" spans="1:24" ht="15.75" hidden="1" thickBot="1" x14ac:dyDescent="0.3">
      <c r="A596" s="443"/>
      <c r="B596" s="444"/>
      <c r="C596" s="445"/>
      <c r="D596" s="445"/>
      <c r="E596" s="147" t="s">
        <v>284</v>
      </c>
      <c r="F596" s="237">
        <v>0</v>
      </c>
      <c r="G596" s="237">
        <v>0</v>
      </c>
      <c r="H596" s="148">
        <f t="shared" ref="H596:H599" si="821">F596+G596</f>
        <v>0</v>
      </c>
      <c r="I596" s="219" t="e">
        <f t="shared" ref="I596:I599" si="822">H596/$H$600</f>
        <v>#DIV/0!</v>
      </c>
      <c r="J596" s="279">
        <v>0</v>
      </c>
      <c r="K596" s="279">
        <v>0</v>
      </c>
      <c r="L596" s="278">
        <f t="shared" ref="L596:L599" si="823">J596+K596</f>
        <v>0</v>
      </c>
      <c r="M596" s="219" t="e">
        <f t="shared" ref="M596:M599" si="824">L596/$L$600</f>
        <v>#DIV/0!</v>
      </c>
      <c r="N596" s="446"/>
      <c r="O596" s="279">
        <v>0</v>
      </c>
      <c r="P596" s="279">
        <v>0</v>
      </c>
      <c r="Q596" s="278">
        <f t="shared" ref="Q596:Q599" si="825">O596+P596</f>
        <v>0</v>
      </c>
      <c r="R596" s="219" t="e">
        <f t="shared" ref="R596:R599" si="826">Q596/$Q$600</f>
        <v>#DIV/0!</v>
      </c>
      <c r="S596" s="440"/>
      <c r="T596" s="421"/>
      <c r="U596" s="279">
        <v>0</v>
      </c>
      <c r="V596" s="279">
        <v>0</v>
      </c>
      <c r="W596" s="149">
        <f t="shared" ref="W596:W597" si="827">IFERROR(((V596/U596)*1),0)</f>
        <v>0</v>
      </c>
      <c r="X596" s="424"/>
    </row>
    <row r="597" spans="1:24" ht="15.75" hidden="1" thickBot="1" x14ac:dyDescent="0.3">
      <c r="A597" s="443"/>
      <c r="B597" s="444"/>
      <c r="C597" s="445"/>
      <c r="D597" s="445"/>
      <c r="E597" s="147" t="s">
        <v>285</v>
      </c>
      <c r="F597" s="237">
        <v>0</v>
      </c>
      <c r="G597" s="237">
        <v>0</v>
      </c>
      <c r="H597" s="148">
        <f t="shared" si="821"/>
        <v>0</v>
      </c>
      <c r="I597" s="219" t="e">
        <f t="shared" si="822"/>
        <v>#DIV/0!</v>
      </c>
      <c r="J597" s="279">
        <v>0</v>
      </c>
      <c r="K597" s="279">
        <v>0</v>
      </c>
      <c r="L597" s="278">
        <f t="shared" si="823"/>
        <v>0</v>
      </c>
      <c r="M597" s="219" t="e">
        <f t="shared" si="824"/>
        <v>#DIV/0!</v>
      </c>
      <c r="N597" s="446"/>
      <c r="O597" s="279">
        <v>0</v>
      </c>
      <c r="P597" s="279">
        <v>0</v>
      </c>
      <c r="Q597" s="278">
        <f t="shared" si="825"/>
        <v>0</v>
      </c>
      <c r="R597" s="219" t="e">
        <f t="shared" si="826"/>
        <v>#DIV/0!</v>
      </c>
      <c r="S597" s="440"/>
      <c r="T597" s="421"/>
      <c r="U597" s="279">
        <v>0</v>
      </c>
      <c r="V597" s="279">
        <v>0</v>
      </c>
      <c r="W597" s="149">
        <f t="shared" si="827"/>
        <v>0</v>
      </c>
      <c r="X597" s="424"/>
    </row>
    <row r="598" spans="1:24" ht="15.75" hidden="1" thickBot="1" x14ac:dyDescent="0.3">
      <c r="A598" s="443"/>
      <c r="B598" s="444"/>
      <c r="C598" s="445"/>
      <c r="D598" s="445"/>
      <c r="E598" s="147" t="s">
        <v>286</v>
      </c>
      <c r="F598" s="237">
        <v>0</v>
      </c>
      <c r="G598" s="237">
        <v>0</v>
      </c>
      <c r="H598" s="148">
        <f t="shared" si="821"/>
        <v>0</v>
      </c>
      <c r="I598" s="219" t="e">
        <f t="shared" si="822"/>
        <v>#DIV/0!</v>
      </c>
      <c r="J598" s="279">
        <v>0</v>
      </c>
      <c r="K598" s="279">
        <v>0</v>
      </c>
      <c r="L598" s="278">
        <f t="shared" si="823"/>
        <v>0</v>
      </c>
      <c r="M598" s="219" t="e">
        <f t="shared" si="824"/>
        <v>#DIV/0!</v>
      </c>
      <c r="N598" s="446"/>
      <c r="O598" s="279">
        <v>0</v>
      </c>
      <c r="P598" s="279">
        <v>0</v>
      </c>
      <c r="Q598" s="278">
        <f t="shared" si="825"/>
        <v>0</v>
      </c>
      <c r="R598" s="219" t="e">
        <f t="shared" si="826"/>
        <v>#DIV/0!</v>
      </c>
      <c r="S598" s="440"/>
      <c r="T598" s="421"/>
      <c r="U598" s="279">
        <v>0</v>
      </c>
      <c r="V598" s="279">
        <v>0</v>
      </c>
      <c r="W598" s="149">
        <f>IFERROR(((V598/U598)*1),0)</f>
        <v>0</v>
      </c>
      <c r="X598" s="424"/>
    </row>
    <row r="599" spans="1:24" ht="15.75" hidden="1" thickBot="1" x14ac:dyDescent="0.3">
      <c r="A599" s="443"/>
      <c r="B599" s="444"/>
      <c r="C599" s="445"/>
      <c r="D599" s="445"/>
      <c r="E599" s="147" t="s">
        <v>287</v>
      </c>
      <c r="F599" s="237">
        <v>0</v>
      </c>
      <c r="G599" s="237">
        <v>0</v>
      </c>
      <c r="H599" s="148">
        <f t="shared" si="821"/>
        <v>0</v>
      </c>
      <c r="I599" s="219" t="e">
        <f t="shared" si="822"/>
        <v>#DIV/0!</v>
      </c>
      <c r="J599" s="279">
        <v>0</v>
      </c>
      <c r="K599" s="279">
        <v>0</v>
      </c>
      <c r="L599" s="278">
        <f t="shared" si="823"/>
        <v>0</v>
      </c>
      <c r="M599" s="219" t="e">
        <f t="shared" si="824"/>
        <v>#DIV/0!</v>
      </c>
      <c r="N599" s="446"/>
      <c r="O599" s="279">
        <v>0</v>
      </c>
      <c r="P599" s="279">
        <v>0</v>
      </c>
      <c r="Q599" s="278">
        <f t="shared" si="825"/>
        <v>0</v>
      </c>
      <c r="R599" s="219" t="e">
        <f t="shared" si="826"/>
        <v>#DIV/0!</v>
      </c>
      <c r="S599" s="440"/>
      <c r="T599" s="421"/>
      <c r="U599" s="279">
        <v>0</v>
      </c>
      <c r="V599" s="279">
        <v>0</v>
      </c>
      <c r="W599" s="149">
        <f>IFERROR(((V599/U599)*1),0)</f>
        <v>0</v>
      </c>
      <c r="X599" s="442"/>
    </row>
    <row r="600" spans="1:24" ht="15.75" hidden="1" thickBot="1" x14ac:dyDescent="0.3">
      <c r="A600" s="431" t="s">
        <v>288</v>
      </c>
      <c r="B600" s="432"/>
      <c r="C600" s="433"/>
      <c r="D600" s="275"/>
      <c r="E600" s="276"/>
      <c r="F600" s="240">
        <f>SUM(F595:F599)</f>
        <v>0</v>
      </c>
      <c r="G600" s="239">
        <f t="shared" ref="G600:H600" si="828">SUM(G595:G599)</f>
        <v>0</v>
      </c>
      <c r="H600" s="151">
        <f t="shared" si="828"/>
        <v>0</v>
      </c>
      <c r="I600" s="220">
        <v>1</v>
      </c>
      <c r="J600" s="206">
        <f t="shared" ref="J600:L600" si="829">SUM(J595:J599)</f>
        <v>0</v>
      </c>
      <c r="K600" s="206">
        <f t="shared" si="829"/>
        <v>0</v>
      </c>
      <c r="L600" s="206">
        <f t="shared" si="829"/>
        <v>0</v>
      </c>
      <c r="M600" s="220">
        <v>1</v>
      </c>
      <c r="N600" s="206">
        <f>N595</f>
        <v>0</v>
      </c>
      <c r="O600" s="206">
        <f t="shared" ref="O600:Q600" si="830">SUM(O595:O599)</f>
        <v>0</v>
      </c>
      <c r="P600" s="206">
        <f t="shared" si="830"/>
        <v>0</v>
      </c>
      <c r="Q600" s="206">
        <f t="shared" si="830"/>
        <v>0</v>
      </c>
      <c r="R600" s="220">
        <v>1</v>
      </c>
      <c r="S600" s="206">
        <f>S595</f>
        <v>0</v>
      </c>
      <c r="T600" s="216">
        <f>T595</f>
        <v>0</v>
      </c>
      <c r="U600" s="210">
        <f>SUM(U595:U599)</f>
        <v>0</v>
      </c>
      <c r="V600" s="211">
        <f>SUM(V595:V599)</f>
        <v>0</v>
      </c>
      <c r="W600" s="152">
        <f>IFERROR(((V600/U600)*1),0)</f>
        <v>0</v>
      </c>
      <c r="X600" s="303">
        <f>IFERROR(((1-(1-T600)*W600)*1),0)</f>
        <v>1</v>
      </c>
    </row>
    <row r="601" spans="1:24" ht="15.75" hidden="1" thickBot="1" x14ac:dyDescent="0.3">
      <c r="A601" s="443">
        <f>A595+1</f>
        <v>100</v>
      </c>
      <c r="B601" s="444"/>
      <c r="C601" s="445"/>
      <c r="D601" s="445"/>
      <c r="E601" s="147" t="s">
        <v>283</v>
      </c>
      <c r="F601" s="237">
        <v>0</v>
      </c>
      <c r="G601" s="237">
        <v>0</v>
      </c>
      <c r="H601" s="148">
        <f>F601+G601</f>
        <v>0</v>
      </c>
      <c r="I601" s="219" t="e">
        <f>H601/$H$606</f>
        <v>#DIV/0!</v>
      </c>
      <c r="J601" s="279">
        <v>0</v>
      </c>
      <c r="K601" s="279">
        <v>0</v>
      </c>
      <c r="L601" s="278">
        <f>J601+K601</f>
        <v>0</v>
      </c>
      <c r="M601" s="219" t="e">
        <f>L601/$L$606</f>
        <v>#DIV/0!</v>
      </c>
      <c r="N601" s="446">
        <v>0</v>
      </c>
      <c r="O601" s="279">
        <v>0</v>
      </c>
      <c r="P601" s="279">
        <v>0</v>
      </c>
      <c r="Q601" s="278">
        <f>O601+P601</f>
        <v>0</v>
      </c>
      <c r="R601" s="219" t="e">
        <f>Q601/$Q$606</f>
        <v>#DIV/0!</v>
      </c>
      <c r="S601" s="440">
        <f>N606-Q606</f>
        <v>0</v>
      </c>
      <c r="T601" s="421">
        <f>IFERROR((S601/N606),0)</f>
        <v>0</v>
      </c>
      <c r="U601" s="279">
        <v>0</v>
      </c>
      <c r="V601" s="279">
        <v>0</v>
      </c>
      <c r="W601" s="149">
        <f>IFERROR(((V601/U601)*1),0)</f>
        <v>0</v>
      </c>
      <c r="X601" s="422"/>
    </row>
    <row r="602" spans="1:24" ht="15.75" hidden="1" thickBot="1" x14ac:dyDescent="0.3">
      <c r="A602" s="443"/>
      <c r="B602" s="444"/>
      <c r="C602" s="445"/>
      <c r="D602" s="445"/>
      <c r="E602" s="147" t="s">
        <v>284</v>
      </c>
      <c r="F602" s="237">
        <v>0</v>
      </c>
      <c r="G602" s="237">
        <v>0</v>
      </c>
      <c r="H602" s="148">
        <f t="shared" ref="H602:H605" si="831">F602+G602</f>
        <v>0</v>
      </c>
      <c r="I602" s="219" t="e">
        <f t="shared" ref="I602:I605" si="832">H602/$H$606</f>
        <v>#DIV/0!</v>
      </c>
      <c r="J602" s="279">
        <v>0</v>
      </c>
      <c r="K602" s="279">
        <v>0</v>
      </c>
      <c r="L602" s="278">
        <f t="shared" ref="L602:L605" si="833">J602+K602</f>
        <v>0</v>
      </c>
      <c r="M602" s="219" t="e">
        <f t="shared" ref="M602:M605" si="834">L602/$L$606</f>
        <v>#DIV/0!</v>
      </c>
      <c r="N602" s="446"/>
      <c r="O602" s="279">
        <v>0</v>
      </c>
      <c r="P602" s="279">
        <v>0</v>
      </c>
      <c r="Q602" s="278">
        <f t="shared" ref="Q602:Q605" si="835">O602+P602</f>
        <v>0</v>
      </c>
      <c r="R602" s="219" t="e">
        <f t="shared" ref="R602:R605" si="836">Q602/$Q$606</f>
        <v>#DIV/0!</v>
      </c>
      <c r="S602" s="440"/>
      <c r="T602" s="421"/>
      <c r="U602" s="279">
        <v>0</v>
      </c>
      <c r="V602" s="279">
        <v>0</v>
      </c>
      <c r="W602" s="149">
        <f t="shared" ref="W602:W603" si="837">IFERROR(((V602/U602)*1),0)</f>
        <v>0</v>
      </c>
      <c r="X602" s="424"/>
    </row>
    <row r="603" spans="1:24" ht="15.75" hidden="1" thickBot="1" x14ac:dyDescent="0.3">
      <c r="A603" s="443"/>
      <c r="B603" s="444"/>
      <c r="C603" s="445"/>
      <c r="D603" s="445"/>
      <c r="E603" s="147" t="s">
        <v>285</v>
      </c>
      <c r="F603" s="237">
        <v>0</v>
      </c>
      <c r="G603" s="237">
        <v>0</v>
      </c>
      <c r="H603" s="148">
        <f t="shared" si="831"/>
        <v>0</v>
      </c>
      <c r="I603" s="219" t="e">
        <f t="shared" si="832"/>
        <v>#DIV/0!</v>
      </c>
      <c r="J603" s="279">
        <v>0</v>
      </c>
      <c r="K603" s="279">
        <v>0</v>
      </c>
      <c r="L603" s="278">
        <f t="shared" si="833"/>
        <v>0</v>
      </c>
      <c r="M603" s="219" t="e">
        <f t="shared" si="834"/>
        <v>#DIV/0!</v>
      </c>
      <c r="N603" s="446"/>
      <c r="O603" s="279">
        <v>0</v>
      </c>
      <c r="P603" s="279">
        <v>0</v>
      </c>
      <c r="Q603" s="278">
        <f t="shared" si="835"/>
        <v>0</v>
      </c>
      <c r="R603" s="219" t="e">
        <f t="shared" si="836"/>
        <v>#DIV/0!</v>
      </c>
      <c r="S603" s="440"/>
      <c r="T603" s="421"/>
      <c r="U603" s="279">
        <v>0</v>
      </c>
      <c r="V603" s="279">
        <v>0</v>
      </c>
      <c r="W603" s="149">
        <f t="shared" si="837"/>
        <v>0</v>
      </c>
      <c r="X603" s="424"/>
    </row>
    <row r="604" spans="1:24" ht="15.75" hidden="1" thickBot="1" x14ac:dyDescent="0.3">
      <c r="A604" s="443"/>
      <c r="B604" s="444"/>
      <c r="C604" s="445"/>
      <c r="D604" s="445"/>
      <c r="E604" s="147" t="s">
        <v>286</v>
      </c>
      <c r="F604" s="237">
        <v>0</v>
      </c>
      <c r="G604" s="237">
        <v>0</v>
      </c>
      <c r="H604" s="148">
        <f t="shared" si="831"/>
        <v>0</v>
      </c>
      <c r="I604" s="219" t="e">
        <f t="shared" si="832"/>
        <v>#DIV/0!</v>
      </c>
      <c r="J604" s="279">
        <v>0</v>
      </c>
      <c r="K604" s="279">
        <v>0</v>
      </c>
      <c r="L604" s="278">
        <f t="shared" si="833"/>
        <v>0</v>
      </c>
      <c r="M604" s="219" t="e">
        <f t="shared" si="834"/>
        <v>#DIV/0!</v>
      </c>
      <c r="N604" s="446"/>
      <c r="O604" s="279">
        <v>0</v>
      </c>
      <c r="P604" s="279">
        <v>0</v>
      </c>
      <c r="Q604" s="278">
        <f t="shared" si="835"/>
        <v>0</v>
      </c>
      <c r="R604" s="219" t="e">
        <f t="shared" si="836"/>
        <v>#DIV/0!</v>
      </c>
      <c r="S604" s="440"/>
      <c r="T604" s="421"/>
      <c r="U604" s="279">
        <v>0</v>
      </c>
      <c r="V604" s="279">
        <v>0</v>
      </c>
      <c r="W604" s="149">
        <f>IFERROR(((V604/U604)*1),0)</f>
        <v>0</v>
      </c>
      <c r="X604" s="424"/>
    </row>
    <row r="605" spans="1:24" ht="15.75" hidden="1" thickBot="1" x14ac:dyDescent="0.3">
      <c r="A605" s="443"/>
      <c r="B605" s="444"/>
      <c r="C605" s="445"/>
      <c r="D605" s="445"/>
      <c r="E605" s="147" t="s">
        <v>287</v>
      </c>
      <c r="F605" s="237">
        <v>0</v>
      </c>
      <c r="G605" s="237">
        <v>0</v>
      </c>
      <c r="H605" s="148">
        <f t="shared" si="831"/>
        <v>0</v>
      </c>
      <c r="I605" s="219" t="e">
        <f t="shared" si="832"/>
        <v>#DIV/0!</v>
      </c>
      <c r="J605" s="279">
        <v>0</v>
      </c>
      <c r="K605" s="279">
        <v>0</v>
      </c>
      <c r="L605" s="278">
        <f t="shared" si="833"/>
        <v>0</v>
      </c>
      <c r="M605" s="219" t="e">
        <f t="shared" si="834"/>
        <v>#DIV/0!</v>
      </c>
      <c r="N605" s="446"/>
      <c r="O605" s="279">
        <v>0</v>
      </c>
      <c r="P605" s="279">
        <v>0</v>
      </c>
      <c r="Q605" s="278">
        <f t="shared" si="835"/>
        <v>0</v>
      </c>
      <c r="R605" s="219" t="e">
        <f t="shared" si="836"/>
        <v>#DIV/0!</v>
      </c>
      <c r="S605" s="440"/>
      <c r="T605" s="421"/>
      <c r="U605" s="279">
        <v>0</v>
      </c>
      <c r="V605" s="279">
        <v>0</v>
      </c>
      <c r="W605" s="149">
        <f>IFERROR(((V605/U605)*1),0)</f>
        <v>0</v>
      </c>
      <c r="X605" s="442"/>
    </row>
    <row r="606" spans="1:24" ht="15.75" hidden="1" thickBot="1" x14ac:dyDescent="0.3">
      <c r="A606" s="431" t="s">
        <v>288</v>
      </c>
      <c r="B606" s="432"/>
      <c r="C606" s="433"/>
      <c r="D606" s="275"/>
      <c r="E606" s="276"/>
      <c r="F606" s="240">
        <f>SUM(F601:F605)</f>
        <v>0</v>
      </c>
      <c r="G606" s="239">
        <f t="shared" ref="G606:H606" si="838">SUM(G601:G605)</f>
        <v>0</v>
      </c>
      <c r="H606" s="151">
        <f t="shared" si="838"/>
        <v>0</v>
      </c>
      <c r="I606" s="220">
        <v>1</v>
      </c>
      <c r="J606" s="206">
        <f t="shared" ref="J606:L606" si="839">SUM(J601:J605)</f>
        <v>0</v>
      </c>
      <c r="K606" s="206">
        <f t="shared" si="839"/>
        <v>0</v>
      </c>
      <c r="L606" s="206">
        <f t="shared" si="839"/>
        <v>0</v>
      </c>
      <c r="M606" s="220">
        <v>1</v>
      </c>
      <c r="N606" s="206">
        <f>N601</f>
        <v>0</v>
      </c>
      <c r="O606" s="206">
        <f t="shared" ref="O606:Q606" si="840">SUM(O601:O605)</f>
        <v>0</v>
      </c>
      <c r="P606" s="206">
        <f t="shared" si="840"/>
        <v>0</v>
      </c>
      <c r="Q606" s="206">
        <f t="shared" si="840"/>
        <v>0</v>
      </c>
      <c r="R606" s="220">
        <v>1</v>
      </c>
      <c r="S606" s="206">
        <f>S601</f>
        <v>0</v>
      </c>
      <c r="T606" s="216">
        <f>T601</f>
        <v>0</v>
      </c>
      <c r="U606" s="210">
        <f>SUM(U601:U605)</f>
        <v>0</v>
      </c>
      <c r="V606" s="211">
        <f>SUM(V601:V605)</f>
        <v>0</v>
      </c>
      <c r="W606" s="152">
        <f>IFERROR(((V606/U606)*1),0)</f>
        <v>0</v>
      </c>
      <c r="X606" s="303">
        <f>IFERROR(((1-(1-T606)*W606)*1),0)</f>
        <v>1</v>
      </c>
    </row>
    <row r="607" spans="1:24" ht="15.75" hidden="1" thickBot="1" x14ac:dyDescent="0.3">
      <c r="A607" s="443">
        <f>A601+1</f>
        <v>101</v>
      </c>
      <c r="B607" s="444"/>
      <c r="C607" s="445"/>
      <c r="D607" s="445"/>
      <c r="E607" s="147" t="s">
        <v>283</v>
      </c>
      <c r="F607" s="237">
        <v>0</v>
      </c>
      <c r="G607" s="237">
        <v>0</v>
      </c>
      <c r="H607" s="148">
        <f>F607+G607</f>
        <v>0</v>
      </c>
      <c r="I607" s="219" t="e">
        <f>H607/$H$612</f>
        <v>#DIV/0!</v>
      </c>
      <c r="J607" s="279">
        <v>0</v>
      </c>
      <c r="K607" s="279">
        <v>0</v>
      </c>
      <c r="L607" s="278">
        <f>J607+K607</f>
        <v>0</v>
      </c>
      <c r="M607" s="219" t="e">
        <f>L607/$L$612</f>
        <v>#DIV/0!</v>
      </c>
      <c r="N607" s="446">
        <v>0</v>
      </c>
      <c r="O607" s="279">
        <v>0</v>
      </c>
      <c r="P607" s="279">
        <v>0</v>
      </c>
      <c r="Q607" s="278">
        <f>O607+P607</f>
        <v>0</v>
      </c>
      <c r="R607" s="219" t="e">
        <f>Q607/$Q$612</f>
        <v>#DIV/0!</v>
      </c>
      <c r="S607" s="440">
        <f>N612-Q612</f>
        <v>0</v>
      </c>
      <c r="T607" s="421">
        <f>IFERROR((S607/N612),0)</f>
        <v>0</v>
      </c>
      <c r="U607" s="279">
        <v>0</v>
      </c>
      <c r="V607" s="279">
        <v>0</v>
      </c>
      <c r="W607" s="149">
        <f>IFERROR(((V607/U607)*1),0)</f>
        <v>0</v>
      </c>
      <c r="X607" s="422"/>
    </row>
    <row r="608" spans="1:24" ht="15.75" hidden="1" thickBot="1" x14ac:dyDescent="0.3">
      <c r="A608" s="443"/>
      <c r="B608" s="444"/>
      <c r="C608" s="445"/>
      <c r="D608" s="445"/>
      <c r="E608" s="147" t="s">
        <v>284</v>
      </c>
      <c r="F608" s="237">
        <v>0</v>
      </c>
      <c r="G608" s="237">
        <v>0</v>
      </c>
      <c r="H608" s="148">
        <f t="shared" ref="H608:H611" si="841">F608+G608</f>
        <v>0</v>
      </c>
      <c r="I608" s="219" t="e">
        <f t="shared" ref="I608:I611" si="842">H608/$H$612</f>
        <v>#DIV/0!</v>
      </c>
      <c r="J608" s="279">
        <v>0</v>
      </c>
      <c r="K608" s="279">
        <v>0</v>
      </c>
      <c r="L608" s="278">
        <f t="shared" ref="L608:L611" si="843">J608+K608</f>
        <v>0</v>
      </c>
      <c r="M608" s="219" t="e">
        <f t="shared" ref="M608:M611" si="844">L608/$L$612</f>
        <v>#DIV/0!</v>
      </c>
      <c r="N608" s="446"/>
      <c r="O608" s="279">
        <v>0</v>
      </c>
      <c r="P608" s="279">
        <v>0</v>
      </c>
      <c r="Q608" s="278">
        <f t="shared" ref="Q608:Q611" si="845">O608+P608</f>
        <v>0</v>
      </c>
      <c r="R608" s="219" t="e">
        <f t="shared" ref="R608:R611" si="846">Q608/$Q$612</f>
        <v>#DIV/0!</v>
      </c>
      <c r="S608" s="440"/>
      <c r="T608" s="421"/>
      <c r="U608" s="279">
        <v>0</v>
      </c>
      <c r="V608" s="279">
        <v>0</v>
      </c>
      <c r="W608" s="149">
        <f t="shared" ref="W608:W609" si="847">IFERROR(((V608/U608)*1),0)</f>
        <v>0</v>
      </c>
      <c r="X608" s="424"/>
    </row>
    <row r="609" spans="1:24" ht="15.75" hidden="1" thickBot="1" x14ac:dyDescent="0.3">
      <c r="A609" s="443"/>
      <c r="B609" s="444"/>
      <c r="C609" s="445"/>
      <c r="D609" s="445"/>
      <c r="E609" s="147" t="s">
        <v>285</v>
      </c>
      <c r="F609" s="237">
        <v>0</v>
      </c>
      <c r="G609" s="237">
        <v>0</v>
      </c>
      <c r="H609" s="148">
        <f t="shared" si="841"/>
        <v>0</v>
      </c>
      <c r="I609" s="219" t="e">
        <f t="shared" si="842"/>
        <v>#DIV/0!</v>
      </c>
      <c r="J609" s="279">
        <v>0</v>
      </c>
      <c r="K609" s="279">
        <v>0</v>
      </c>
      <c r="L609" s="278">
        <f t="shared" si="843"/>
        <v>0</v>
      </c>
      <c r="M609" s="219" t="e">
        <f t="shared" si="844"/>
        <v>#DIV/0!</v>
      </c>
      <c r="N609" s="446"/>
      <c r="O609" s="279">
        <v>0</v>
      </c>
      <c r="P609" s="279">
        <v>0</v>
      </c>
      <c r="Q609" s="278">
        <f t="shared" si="845"/>
        <v>0</v>
      </c>
      <c r="R609" s="219" t="e">
        <f t="shared" si="846"/>
        <v>#DIV/0!</v>
      </c>
      <c r="S609" s="440"/>
      <c r="T609" s="421"/>
      <c r="U609" s="279">
        <v>0</v>
      </c>
      <c r="V609" s="279">
        <v>0</v>
      </c>
      <c r="W609" s="149">
        <f t="shared" si="847"/>
        <v>0</v>
      </c>
      <c r="X609" s="424"/>
    </row>
    <row r="610" spans="1:24" ht="15.75" hidden="1" thickBot="1" x14ac:dyDescent="0.3">
      <c r="A610" s="443"/>
      <c r="B610" s="444"/>
      <c r="C610" s="445"/>
      <c r="D610" s="445"/>
      <c r="E610" s="147" t="s">
        <v>286</v>
      </c>
      <c r="F610" s="237">
        <v>0</v>
      </c>
      <c r="G610" s="237">
        <v>0</v>
      </c>
      <c r="H610" s="148">
        <f t="shared" si="841"/>
        <v>0</v>
      </c>
      <c r="I610" s="219" t="e">
        <f t="shared" si="842"/>
        <v>#DIV/0!</v>
      </c>
      <c r="J610" s="279">
        <v>0</v>
      </c>
      <c r="K610" s="279">
        <v>0</v>
      </c>
      <c r="L610" s="278">
        <f t="shared" si="843"/>
        <v>0</v>
      </c>
      <c r="M610" s="219" t="e">
        <f t="shared" si="844"/>
        <v>#DIV/0!</v>
      </c>
      <c r="N610" s="446"/>
      <c r="O610" s="279">
        <v>0</v>
      </c>
      <c r="P610" s="279">
        <v>0</v>
      </c>
      <c r="Q610" s="278">
        <f t="shared" si="845"/>
        <v>0</v>
      </c>
      <c r="R610" s="219" t="e">
        <f t="shared" si="846"/>
        <v>#DIV/0!</v>
      </c>
      <c r="S610" s="440"/>
      <c r="T610" s="421"/>
      <c r="U610" s="279">
        <v>0</v>
      </c>
      <c r="V610" s="279">
        <v>0</v>
      </c>
      <c r="W610" s="149">
        <f>IFERROR(((V610/U610)*1),0)</f>
        <v>0</v>
      </c>
      <c r="X610" s="424"/>
    </row>
    <row r="611" spans="1:24" ht="15.75" hidden="1" thickBot="1" x14ac:dyDescent="0.3">
      <c r="A611" s="443"/>
      <c r="B611" s="444"/>
      <c r="C611" s="445"/>
      <c r="D611" s="445"/>
      <c r="E611" s="147" t="s">
        <v>287</v>
      </c>
      <c r="F611" s="237">
        <v>0</v>
      </c>
      <c r="G611" s="237">
        <v>0</v>
      </c>
      <c r="H611" s="148">
        <f t="shared" si="841"/>
        <v>0</v>
      </c>
      <c r="I611" s="219" t="e">
        <f t="shared" si="842"/>
        <v>#DIV/0!</v>
      </c>
      <c r="J611" s="279">
        <v>0</v>
      </c>
      <c r="K611" s="279">
        <v>0</v>
      </c>
      <c r="L611" s="278">
        <f t="shared" si="843"/>
        <v>0</v>
      </c>
      <c r="M611" s="219" t="e">
        <f t="shared" si="844"/>
        <v>#DIV/0!</v>
      </c>
      <c r="N611" s="446"/>
      <c r="O611" s="279">
        <v>0</v>
      </c>
      <c r="P611" s="279">
        <v>0</v>
      </c>
      <c r="Q611" s="278">
        <f t="shared" si="845"/>
        <v>0</v>
      </c>
      <c r="R611" s="219" t="e">
        <f t="shared" si="846"/>
        <v>#DIV/0!</v>
      </c>
      <c r="S611" s="440"/>
      <c r="T611" s="421"/>
      <c r="U611" s="279">
        <v>0</v>
      </c>
      <c r="V611" s="279">
        <v>0</v>
      </c>
      <c r="W611" s="149">
        <f>IFERROR(((V611/U611)*1),0)</f>
        <v>0</v>
      </c>
      <c r="X611" s="442"/>
    </row>
    <row r="612" spans="1:24" ht="15.75" hidden="1" thickBot="1" x14ac:dyDescent="0.3">
      <c r="A612" s="431" t="s">
        <v>288</v>
      </c>
      <c r="B612" s="432"/>
      <c r="C612" s="433"/>
      <c r="D612" s="275"/>
      <c r="E612" s="276"/>
      <c r="F612" s="240">
        <f>SUM(F607:F611)</f>
        <v>0</v>
      </c>
      <c r="G612" s="239">
        <f t="shared" ref="G612:H612" si="848">SUM(G607:G611)</f>
        <v>0</v>
      </c>
      <c r="H612" s="151">
        <f t="shared" si="848"/>
        <v>0</v>
      </c>
      <c r="I612" s="220">
        <v>1</v>
      </c>
      <c r="J612" s="206">
        <f t="shared" ref="J612:L612" si="849">SUM(J607:J611)</f>
        <v>0</v>
      </c>
      <c r="K612" s="206">
        <f t="shared" si="849"/>
        <v>0</v>
      </c>
      <c r="L612" s="206">
        <f t="shared" si="849"/>
        <v>0</v>
      </c>
      <c r="M612" s="220">
        <v>1</v>
      </c>
      <c r="N612" s="206">
        <f>N607</f>
        <v>0</v>
      </c>
      <c r="O612" s="206">
        <f t="shared" ref="O612:Q612" si="850">SUM(O607:O611)</f>
        <v>0</v>
      </c>
      <c r="P612" s="206">
        <f t="shared" si="850"/>
        <v>0</v>
      </c>
      <c r="Q612" s="206">
        <f t="shared" si="850"/>
        <v>0</v>
      </c>
      <c r="R612" s="220">
        <v>1</v>
      </c>
      <c r="S612" s="206">
        <f>S607</f>
        <v>0</v>
      </c>
      <c r="T612" s="216">
        <f>T607</f>
        <v>0</v>
      </c>
      <c r="U612" s="210">
        <f>SUM(U607:U611)</f>
        <v>0</v>
      </c>
      <c r="V612" s="211">
        <f>SUM(V607:V611)</f>
        <v>0</v>
      </c>
      <c r="W612" s="152">
        <f>IFERROR(((V612/U612)*1),0)</f>
        <v>0</v>
      </c>
      <c r="X612" s="303">
        <f>IFERROR(((1-(1-T612)*W612)*1),0)</f>
        <v>1</v>
      </c>
    </row>
    <row r="613" spans="1:24" ht="15.75" hidden="1" thickBot="1" x14ac:dyDescent="0.3">
      <c r="A613" s="443">
        <f>A607+1</f>
        <v>102</v>
      </c>
      <c r="B613" s="444"/>
      <c r="C613" s="445"/>
      <c r="D613" s="445"/>
      <c r="E613" s="147" t="s">
        <v>283</v>
      </c>
      <c r="F613" s="237">
        <v>0</v>
      </c>
      <c r="G613" s="237">
        <v>0</v>
      </c>
      <c r="H613" s="148">
        <f>F613+G613</f>
        <v>0</v>
      </c>
      <c r="I613" s="219" t="e">
        <f>H613/$H$618</f>
        <v>#DIV/0!</v>
      </c>
      <c r="J613" s="279">
        <v>0</v>
      </c>
      <c r="K613" s="279">
        <v>0</v>
      </c>
      <c r="L613" s="278">
        <f>J613+K613</f>
        <v>0</v>
      </c>
      <c r="M613" s="219" t="e">
        <f>L613/$L$618</f>
        <v>#DIV/0!</v>
      </c>
      <c r="N613" s="446">
        <v>0</v>
      </c>
      <c r="O613" s="279">
        <v>0</v>
      </c>
      <c r="P613" s="279">
        <v>0</v>
      </c>
      <c r="Q613" s="278">
        <f>O613+P613</f>
        <v>0</v>
      </c>
      <c r="R613" s="219" t="e">
        <f>Q613/$Q$618</f>
        <v>#DIV/0!</v>
      </c>
      <c r="S613" s="440">
        <f>N618-Q618</f>
        <v>0</v>
      </c>
      <c r="T613" s="421">
        <f>IFERROR((S613/N618),0)</f>
        <v>0</v>
      </c>
      <c r="U613" s="279">
        <v>0</v>
      </c>
      <c r="V613" s="279">
        <v>0</v>
      </c>
      <c r="W613" s="149">
        <f>IFERROR(((V613/U613)*1),0)</f>
        <v>0</v>
      </c>
      <c r="X613" s="422"/>
    </row>
    <row r="614" spans="1:24" ht="15.75" hidden="1" thickBot="1" x14ac:dyDescent="0.3">
      <c r="A614" s="443"/>
      <c r="B614" s="444"/>
      <c r="C614" s="445"/>
      <c r="D614" s="445"/>
      <c r="E614" s="147" t="s">
        <v>284</v>
      </c>
      <c r="F614" s="237">
        <v>0</v>
      </c>
      <c r="G614" s="237">
        <v>0</v>
      </c>
      <c r="H614" s="148">
        <f t="shared" ref="H614:H617" si="851">F614+G614</f>
        <v>0</v>
      </c>
      <c r="I614" s="219" t="e">
        <f t="shared" ref="I614:I617" si="852">H614/$H$618</f>
        <v>#DIV/0!</v>
      </c>
      <c r="J614" s="279">
        <v>0</v>
      </c>
      <c r="K614" s="279">
        <v>0</v>
      </c>
      <c r="L614" s="278">
        <f t="shared" ref="L614:L617" si="853">J614+K614</f>
        <v>0</v>
      </c>
      <c r="M614" s="219" t="e">
        <f t="shared" ref="M614:M617" si="854">L614/$L$618</f>
        <v>#DIV/0!</v>
      </c>
      <c r="N614" s="446"/>
      <c r="O614" s="279">
        <v>0</v>
      </c>
      <c r="P614" s="279">
        <v>0</v>
      </c>
      <c r="Q614" s="278">
        <f t="shared" ref="Q614:Q617" si="855">O614+P614</f>
        <v>0</v>
      </c>
      <c r="R614" s="219" t="e">
        <f t="shared" ref="R614:R617" si="856">Q614/$Q$618</f>
        <v>#DIV/0!</v>
      </c>
      <c r="S614" s="440"/>
      <c r="T614" s="421"/>
      <c r="U614" s="279">
        <v>0</v>
      </c>
      <c r="V614" s="279">
        <v>0</v>
      </c>
      <c r="W614" s="149">
        <f t="shared" ref="W614:W615" si="857">IFERROR(((V614/U614)*1),0)</f>
        <v>0</v>
      </c>
      <c r="X614" s="424"/>
    </row>
    <row r="615" spans="1:24" ht="15.75" hidden="1" thickBot="1" x14ac:dyDescent="0.3">
      <c r="A615" s="443"/>
      <c r="B615" s="444"/>
      <c r="C615" s="445"/>
      <c r="D615" s="445"/>
      <c r="E615" s="147" t="s">
        <v>285</v>
      </c>
      <c r="F615" s="237">
        <v>0</v>
      </c>
      <c r="G615" s="237">
        <v>0</v>
      </c>
      <c r="H615" s="148">
        <f t="shared" si="851"/>
        <v>0</v>
      </c>
      <c r="I615" s="219" t="e">
        <f t="shared" si="852"/>
        <v>#DIV/0!</v>
      </c>
      <c r="J615" s="279">
        <v>0</v>
      </c>
      <c r="K615" s="279">
        <v>0</v>
      </c>
      <c r="L615" s="278">
        <f t="shared" si="853"/>
        <v>0</v>
      </c>
      <c r="M615" s="219" t="e">
        <f t="shared" si="854"/>
        <v>#DIV/0!</v>
      </c>
      <c r="N615" s="446"/>
      <c r="O615" s="279">
        <v>0</v>
      </c>
      <c r="P615" s="279">
        <v>0</v>
      </c>
      <c r="Q615" s="278">
        <f t="shared" si="855"/>
        <v>0</v>
      </c>
      <c r="R615" s="219" t="e">
        <f t="shared" si="856"/>
        <v>#DIV/0!</v>
      </c>
      <c r="S615" s="440"/>
      <c r="T615" s="421"/>
      <c r="U615" s="279">
        <v>0</v>
      </c>
      <c r="V615" s="279">
        <v>0</v>
      </c>
      <c r="W615" s="149">
        <f t="shared" si="857"/>
        <v>0</v>
      </c>
      <c r="X615" s="424"/>
    </row>
    <row r="616" spans="1:24" ht="15.75" hidden="1" thickBot="1" x14ac:dyDescent="0.3">
      <c r="A616" s="443"/>
      <c r="B616" s="444"/>
      <c r="C616" s="445"/>
      <c r="D616" s="445"/>
      <c r="E616" s="147" t="s">
        <v>286</v>
      </c>
      <c r="F616" s="237">
        <v>0</v>
      </c>
      <c r="G616" s="237">
        <v>0</v>
      </c>
      <c r="H616" s="148">
        <f t="shared" si="851"/>
        <v>0</v>
      </c>
      <c r="I616" s="219" t="e">
        <f t="shared" si="852"/>
        <v>#DIV/0!</v>
      </c>
      <c r="J616" s="279">
        <v>0</v>
      </c>
      <c r="K616" s="279">
        <v>0</v>
      </c>
      <c r="L616" s="278">
        <f t="shared" si="853"/>
        <v>0</v>
      </c>
      <c r="M616" s="219" t="e">
        <f t="shared" si="854"/>
        <v>#DIV/0!</v>
      </c>
      <c r="N616" s="446"/>
      <c r="O616" s="279">
        <v>0</v>
      </c>
      <c r="P616" s="279">
        <v>0</v>
      </c>
      <c r="Q616" s="278">
        <f t="shared" si="855"/>
        <v>0</v>
      </c>
      <c r="R616" s="219" t="e">
        <f t="shared" si="856"/>
        <v>#DIV/0!</v>
      </c>
      <c r="S616" s="440"/>
      <c r="T616" s="421"/>
      <c r="U616" s="279">
        <v>0</v>
      </c>
      <c r="V616" s="279">
        <v>0</v>
      </c>
      <c r="W616" s="149">
        <f>IFERROR(((V616/U616)*1),0)</f>
        <v>0</v>
      </c>
      <c r="X616" s="424"/>
    </row>
    <row r="617" spans="1:24" ht="15.75" hidden="1" thickBot="1" x14ac:dyDescent="0.3">
      <c r="A617" s="443"/>
      <c r="B617" s="444"/>
      <c r="C617" s="445"/>
      <c r="D617" s="445"/>
      <c r="E617" s="147" t="s">
        <v>287</v>
      </c>
      <c r="F617" s="237">
        <v>0</v>
      </c>
      <c r="G617" s="237">
        <v>0</v>
      </c>
      <c r="H617" s="148">
        <f t="shared" si="851"/>
        <v>0</v>
      </c>
      <c r="I617" s="219" t="e">
        <f t="shared" si="852"/>
        <v>#DIV/0!</v>
      </c>
      <c r="J617" s="279">
        <v>0</v>
      </c>
      <c r="K617" s="279">
        <v>0</v>
      </c>
      <c r="L617" s="278">
        <f t="shared" si="853"/>
        <v>0</v>
      </c>
      <c r="M617" s="219" t="e">
        <f t="shared" si="854"/>
        <v>#DIV/0!</v>
      </c>
      <c r="N617" s="446"/>
      <c r="O617" s="279">
        <v>0</v>
      </c>
      <c r="P617" s="279">
        <v>0</v>
      </c>
      <c r="Q617" s="278">
        <f t="shared" si="855"/>
        <v>0</v>
      </c>
      <c r="R617" s="219" t="e">
        <f t="shared" si="856"/>
        <v>#DIV/0!</v>
      </c>
      <c r="S617" s="440"/>
      <c r="T617" s="421"/>
      <c r="U617" s="279">
        <v>0</v>
      </c>
      <c r="V617" s="279">
        <v>0</v>
      </c>
      <c r="W617" s="149">
        <f>IFERROR(((V617/U617)*1),0)</f>
        <v>0</v>
      </c>
      <c r="X617" s="442"/>
    </row>
    <row r="618" spans="1:24" ht="15.75" hidden="1" thickBot="1" x14ac:dyDescent="0.3">
      <c r="A618" s="431" t="s">
        <v>288</v>
      </c>
      <c r="B618" s="432"/>
      <c r="C618" s="433"/>
      <c r="D618" s="275"/>
      <c r="E618" s="276"/>
      <c r="F618" s="240">
        <f>SUM(F613:F617)</f>
        <v>0</v>
      </c>
      <c r="G618" s="239">
        <f t="shared" ref="G618:H618" si="858">SUM(G613:G617)</f>
        <v>0</v>
      </c>
      <c r="H618" s="151">
        <f t="shared" si="858"/>
        <v>0</v>
      </c>
      <c r="I618" s="220">
        <v>1</v>
      </c>
      <c r="J618" s="206">
        <f t="shared" ref="J618:L618" si="859">SUM(J613:J617)</f>
        <v>0</v>
      </c>
      <c r="K618" s="206">
        <f t="shared" si="859"/>
        <v>0</v>
      </c>
      <c r="L618" s="206">
        <f t="shared" si="859"/>
        <v>0</v>
      </c>
      <c r="M618" s="220">
        <v>1</v>
      </c>
      <c r="N618" s="206">
        <f>N613</f>
        <v>0</v>
      </c>
      <c r="O618" s="206">
        <f t="shared" ref="O618:Q618" si="860">SUM(O613:O617)</f>
        <v>0</v>
      </c>
      <c r="P618" s="206">
        <f t="shared" si="860"/>
        <v>0</v>
      </c>
      <c r="Q618" s="206">
        <f t="shared" si="860"/>
        <v>0</v>
      </c>
      <c r="R618" s="220">
        <v>1</v>
      </c>
      <c r="S618" s="206">
        <f>S613</f>
        <v>0</v>
      </c>
      <c r="T618" s="216">
        <f>T613</f>
        <v>0</v>
      </c>
      <c r="U618" s="210">
        <f>SUM(U613:U617)</f>
        <v>0</v>
      </c>
      <c r="V618" s="211">
        <f>SUM(V613:V617)</f>
        <v>0</v>
      </c>
      <c r="W618" s="152">
        <f>IFERROR(((V618/U618)*1),0)</f>
        <v>0</v>
      </c>
      <c r="X618" s="303">
        <f>IFERROR(((1-(1-T618)*W618)*1),0)</f>
        <v>1</v>
      </c>
    </row>
    <row r="619" spans="1:24" ht="15.75" hidden="1" thickBot="1" x14ac:dyDescent="0.3">
      <c r="A619" s="443">
        <f>A613+1</f>
        <v>103</v>
      </c>
      <c r="B619" s="444"/>
      <c r="C619" s="445"/>
      <c r="D619" s="445"/>
      <c r="E619" s="147" t="s">
        <v>283</v>
      </c>
      <c r="F619" s="237">
        <v>0</v>
      </c>
      <c r="G619" s="237">
        <v>0</v>
      </c>
      <c r="H619" s="148">
        <f>F619+G619</f>
        <v>0</v>
      </c>
      <c r="I619" s="219" t="e">
        <f>H619/$H$624</f>
        <v>#DIV/0!</v>
      </c>
      <c r="J619" s="279">
        <v>0</v>
      </c>
      <c r="K619" s="279">
        <v>0</v>
      </c>
      <c r="L619" s="278">
        <f>J619+K619</f>
        <v>0</v>
      </c>
      <c r="M619" s="219" t="e">
        <f>L619/$L$624</f>
        <v>#DIV/0!</v>
      </c>
      <c r="N619" s="446">
        <v>0</v>
      </c>
      <c r="O619" s="279">
        <v>0</v>
      </c>
      <c r="P619" s="279">
        <v>0</v>
      </c>
      <c r="Q619" s="278">
        <f>O619+P619</f>
        <v>0</v>
      </c>
      <c r="R619" s="219" t="e">
        <f>Q619/$Q$624</f>
        <v>#DIV/0!</v>
      </c>
      <c r="S619" s="440">
        <f>N624-Q624</f>
        <v>0</v>
      </c>
      <c r="T619" s="421">
        <f>IFERROR((S619/N624),0)</f>
        <v>0</v>
      </c>
      <c r="U619" s="279">
        <v>0</v>
      </c>
      <c r="V619" s="279">
        <v>0</v>
      </c>
      <c r="W619" s="149">
        <f>IFERROR(((V619/U619)*1),0)</f>
        <v>0</v>
      </c>
      <c r="X619" s="422"/>
    </row>
    <row r="620" spans="1:24" ht="15.75" hidden="1" thickBot="1" x14ac:dyDescent="0.3">
      <c r="A620" s="443"/>
      <c r="B620" s="444"/>
      <c r="C620" s="445"/>
      <c r="D620" s="445"/>
      <c r="E620" s="147" t="s">
        <v>284</v>
      </c>
      <c r="F620" s="237">
        <v>0</v>
      </c>
      <c r="G620" s="237">
        <v>0</v>
      </c>
      <c r="H620" s="148">
        <f t="shared" ref="H620:H623" si="861">F620+G620</f>
        <v>0</v>
      </c>
      <c r="I620" s="219" t="e">
        <f t="shared" ref="I620:I623" si="862">H620/$H$624</f>
        <v>#DIV/0!</v>
      </c>
      <c r="J620" s="279">
        <v>0</v>
      </c>
      <c r="K620" s="279">
        <v>0</v>
      </c>
      <c r="L620" s="278">
        <f t="shared" ref="L620:L623" si="863">J620+K620</f>
        <v>0</v>
      </c>
      <c r="M620" s="219" t="e">
        <f t="shared" ref="M620:M623" si="864">L620/$L$624</f>
        <v>#DIV/0!</v>
      </c>
      <c r="N620" s="446"/>
      <c r="O620" s="279">
        <v>0</v>
      </c>
      <c r="P620" s="279">
        <v>0</v>
      </c>
      <c r="Q620" s="278">
        <f t="shared" ref="Q620:Q623" si="865">O620+P620</f>
        <v>0</v>
      </c>
      <c r="R620" s="219" t="e">
        <f t="shared" ref="R620:R623" si="866">Q620/$Q$624</f>
        <v>#DIV/0!</v>
      </c>
      <c r="S620" s="440"/>
      <c r="T620" s="421"/>
      <c r="U620" s="279">
        <v>0</v>
      </c>
      <c r="V620" s="279">
        <v>0</v>
      </c>
      <c r="W620" s="149">
        <f t="shared" ref="W620:W621" si="867">IFERROR(((V620/U620)*1),0)</f>
        <v>0</v>
      </c>
      <c r="X620" s="424"/>
    </row>
    <row r="621" spans="1:24" ht="15.75" hidden="1" thickBot="1" x14ac:dyDescent="0.3">
      <c r="A621" s="443"/>
      <c r="B621" s="444"/>
      <c r="C621" s="445"/>
      <c r="D621" s="445"/>
      <c r="E621" s="147" t="s">
        <v>285</v>
      </c>
      <c r="F621" s="237">
        <v>0</v>
      </c>
      <c r="G621" s="237">
        <v>0</v>
      </c>
      <c r="H621" s="148">
        <f t="shared" si="861"/>
        <v>0</v>
      </c>
      <c r="I621" s="219" t="e">
        <f t="shared" si="862"/>
        <v>#DIV/0!</v>
      </c>
      <c r="J621" s="279">
        <v>0</v>
      </c>
      <c r="K621" s="279">
        <v>0</v>
      </c>
      <c r="L621" s="278">
        <f t="shared" si="863"/>
        <v>0</v>
      </c>
      <c r="M621" s="219" t="e">
        <f t="shared" si="864"/>
        <v>#DIV/0!</v>
      </c>
      <c r="N621" s="446"/>
      <c r="O621" s="279">
        <v>0</v>
      </c>
      <c r="P621" s="279">
        <v>0</v>
      </c>
      <c r="Q621" s="278">
        <f t="shared" si="865"/>
        <v>0</v>
      </c>
      <c r="R621" s="219" t="e">
        <f t="shared" si="866"/>
        <v>#DIV/0!</v>
      </c>
      <c r="S621" s="440"/>
      <c r="T621" s="421"/>
      <c r="U621" s="279">
        <v>0</v>
      </c>
      <c r="V621" s="279">
        <v>0</v>
      </c>
      <c r="W621" s="149">
        <f t="shared" si="867"/>
        <v>0</v>
      </c>
      <c r="X621" s="424"/>
    </row>
    <row r="622" spans="1:24" ht="15.75" hidden="1" thickBot="1" x14ac:dyDescent="0.3">
      <c r="A622" s="443"/>
      <c r="B622" s="444"/>
      <c r="C622" s="445"/>
      <c r="D622" s="445"/>
      <c r="E622" s="147" t="s">
        <v>286</v>
      </c>
      <c r="F622" s="237">
        <v>0</v>
      </c>
      <c r="G622" s="237">
        <v>0</v>
      </c>
      <c r="H622" s="148">
        <f t="shared" si="861"/>
        <v>0</v>
      </c>
      <c r="I622" s="219" t="e">
        <f t="shared" si="862"/>
        <v>#DIV/0!</v>
      </c>
      <c r="J622" s="279">
        <v>0</v>
      </c>
      <c r="K622" s="279">
        <v>0</v>
      </c>
      <c r="L622" s="278">
        <f t="shared" si="863"/>
        <v>0</v>
      </c>
      <c r="M622" s="219" t="e">
        <f t="shared" si="864"/>
        <v>#DIV/0!</v>
      </c>
      <c r="N622" s="446"/>
      <c r="O622" s="279">
        <v>0</v>
      </c>
      <c r="P622" s="279">
        <v>0</v>
      </c>
      <c r="Q622" s="278">
        <f t="shared" si="865"/>
        <v>0</v>
      </c>
      <c r="R622" s="219" t="e">
        <f t="shared" si="866"/>
        <v>#DIV/0!</v>
      </c>
      <c r="S622" s="440"/>
      <c r="T622" s="421"/>
      <c r="U622" s="279">
        <v>0</v>
      </c>
      <c r="V622" s="279">
        <v>0</v>
      </c>
      <c r="W622" s="149">
        <f>IFERROR(((V622/U622)*1),0)</f>
        <v>0</v>
      </c>
      <c r="X622" s="424"/>
    </row>
    <row r="623" spans="1:24" ht="15.75" hidden="1" thickBot="1" x14ac:dyDescent="0.3">
      <c r="A623" s="443"/>
      <c r="B623" s="444"/>
      <c r="C623" s="445"/>
      <c r="D623" s="445"/>
      <c r="E623" s="147" t="s">
        <v>287</v>
      </c>
      <c r="F623" s="237">
        <v>0</v>
      </c>
      <c r="G623" s="237">
        <v>0</v>
      </c>
      <c r="H623" s="148">
        <f t="shared" si="861"/>
        <v>0</v>
      </c>
      <c r="I623" s="219" t="e">
        <f t="shared" si="862"/>
        <v>#DIV/0!</v>
      </c>
      <c r="J623" s="279">
        <v>0</v>
      </c>
      <c r="K623" s="279">
        <v>0</v>
      </c>
      <c r="L623" s="278">
        <f t="shared" si="863"/>
        <v>0</v>
      </c>
      <c r="M623" s="219" t="e">
        <f t="shared" si="864"/>
        <v>#DIV/0!</v>
      </c>
      <c r="N623" s="446"/>
      <c r="O623" s="279">
        <v>0</v>
      </c>
      <c r="P623" s="279">
        <v>0</v>
      </c>
      <c r="Q623" s="278">
        <f t="shared" si="865"/>
        <v>0</v>
      </c>
      <c r="R623" s="219" t="e">
        <f t="shared" si="866"/>
        <v>#DIV/0!</v>
      </c>
      <c r="S623" s="440"/>
      <c r="T623" s="421"/>
      <c r="U623" s="279">
        <v>0</v>
      </c>
      <c r="V623" s="279">
        <v>0</v>
      </c>
      <c r="W623" s="149">
        <f>IFERROR(((V623/U623)*1),0)</f>
        <v>0</v>
      </c>
      <c r="X623" s="442"/>
    </row>
    <row r="624" spans="1:24" ht="15.75" hidden="1" thickBot="1" x14ac:dyDescent="0.3">
      <c r="A624" s="431" t="s">
        <v>288</v>
      </c>
      <c r="B624" s="432"/>
      <c r="C624" s="433"/>
      <c r="D624" s="275"/>
      <c r="E624" s="276"/>
      <c r="F624" s="240">
        <f>SUM(F619:F623)</f>
        <v>0</v>
      </c>
      <c r="G624" s="239">
        <f t="shared" ref="G624:H624" si="868">SUM(G619:G623)</f>
        <v>0</v>
      </c>
      <c r="H624" s="151">
        <f t="shared" si="868"/>
        <v>0</v>
      </c>
      <c r="I624" s="220">
        <v>1</v>
      </c>
      <c r="J624" s="206">
        <f t="shared" ref="J624:L624" si="869">SUM(J619:J623)</f>
        <v>0</v>
      </c>
      <c r="K624" s="206">
        <f t="shared" si="869"/>
        <v>0</v>
      </c>
      <c r="L624" s="206">
        <f t="shared" si="869"/>
        <v>0</v>
      </c>
      <c r="M624" s="220">
        <v>1</v>
      </c>
      <c r="N624" s="206">
        <f>N619</f>
        <v>0</v>
      </c>
      <c r="O624" s="206">
        <f t="shared" ref="O624:Q624" si="870">SUM(O619:O623)</f>
        <v>0</v>
      </c>
      <c r="P624" s="206">
        <f t="shared" si="870"/>
        <v>0</v>
      </c>
      <c r="Q624" s="206">
        <f t="shared" si="870"/>
        <v>0</v>
      </c>
      <c r="R624" s="220">
        <v>1</v>
      </c>
      <c r="S624" s="206">
        <f>S619</f>
        <v>0</v>
      </c>
      <c r="T624" s="216">
        <f>T619</f>
        <v>0</v>
      </c>
      <c r="U624" s="210">
        <f>SUM(U619:U623)</f>
        <v>0</v>
      </c>
      <c r="V624" s="211">
        <f>SUM(V619:V623)</f>
        <v>0</v>
      </c>
      <c r="W624" s="152">
        <f>IFERROR(((V624/U624)*1),0)</f>
        <v>0</v>
      </c>
      <c r="X624" s="303">
        <f>IFERROR(((1-(1-T624)*W624)*1),0)</f>
        <v>1</v>
      </c>
    </row>
    <row r="625" spans="1:24" ht="15.75" hidden="1" thickBot="1" x14ac:dyDescent="0.3">
      <c r="A625" s="443">
        <f>A619+1</f>
        <v>104</v>
      </c>
      <c r="B625" s="444"/>
      <c r="C625" s="445"/>
      <c r="D625" s="445"/>
      <c r="E625" s="147" t="s">
        <v>283</v>
      </c>
      <c r="F625" s="237">
        <v>0</v>
      </c>
      <c r="G625" s="237">
        <v>0</v>
      </c>
      <c r="H625" s="148">
        <f>F625+G625</f>
        <v>0</v>
      </c>
      <c r="I625" s="219" t="e">
        <f>H625/$H$630</f>
        <v>#DIV/0!</v>
      </c>
      <c r="J625" s="279">
        <v>0</v>
      </c>
      <c r="K625" s="279">
        <v>0</v>
      </c>
      <c r="L625" s="278">
        <f>J625+K625</f>
        <v>0</v>
      </c>
      <c r="M625" s="219" t="e">
        <f>L625/$L$630</f>
        <v>#DIV/0!</v>
      </c>
      <c r="N625" s="446">
        <v>0</v>
      </c>
      <c r="O625" s="279">
        <v>0</v>
      </c>
      <c r="P625" s="279">
        <v>0</v>
      </c>
      <c r="Q625" s="278">
        <f>O625+P625</f>
        <v>0</v>
      </c>
      <c r="R625" s="219" t="e">
        <f>Q625/$Q$630</f>
        <v>#DIV/0!</v>
      </c>
      <c r="S625" s="440">
        <f>N630-Q630</f>
        <v>0</v>
      </c>
      <c r="T625" s="421">
        <f>IFERROR((S625/N630),0)</f>
        <v>0</v>
      </c>
      <c r="U625" s="279">
        <v>0</v>
      </c>
      <c r="V625" s="279">
        <v>0</v>
      </c>
      <c r="W625" s="149">
        <f>IFERROR(((V625/U625)*1),0)</f>
        <v>0</v>
      </c>
      <c r="X625" s="422"/>
    </row>
    <row r="626" spans="1:24" ht="15.75" hidden="1" thickBot="1" x14ac:dyDescent="0.3">
      <c r="A626" s="443"/>
      <c r="B626" s="444"/>
      <c r="C626" s="445"/>
      <c r="D626" s="445"/>
      <c r="E626" s="147" t="s">
        <v>284</v>
      </c>
      <c r="F626" s="237">
        <v>0</v>
      </c>
      <c r="G626" s="237">
        <v>0</v>
      </c>
      <c r="H626" s="148">
        <f t="shared" ref="H626:H629" si="871">F626+G626</f>
        <v>0</v>
      </c>
      <c r="I626" s="219" t="e">
        <f t="shared" ref="I626:I629" si="872">H626/$H$630</f>
        <v>#DIV/0!</v>
      </c>
      <c r="J626" s="279">
        <v>0</v>
      </c>
      <c r="K626" s="279">
        <v>0</v>
      </c>
      <c r="L626" s="278">
        <f t="shared" ref="L626:L629" si="873">J626+K626</f>
        <v>0</v>
      </c>
      <c r="M626" s="219" t="e">
        <f t="shared" ref="M626:M629" si="874">L626/$L$630</f>
        <v>#DIV/0!</v>
      </c>
      <c r="N626" s="446"/>
      <c r="O626" s="279">
        <v>0</v>
      </c>
      <c r="P626" s="279">
        <v>0</v>
      </c>
      <c r="Q626" s="278">
        <f t="shared" ref="Q626:Q629" si="875">O626+P626</f>
        <v>0</v>
      </c>
      <c r="R626" s="219" t="e">
        <f t="shared" ref="R626:R629" si="876">Q626/$Q$630</f>
        <v>#DIV/0!</v>
      </c>
      <c r="S626" s="440"/>
      <c r="T626" s="421"/>
      <c r="U626" s="279">
        <v>0</v>
      </c>
      <c r="V626" s="279">
        <v>0</v>
      </c>
      <c r="W626" s="149">
        <f t="shared" ref="W626:W627" si="877">IFERROR(((V626/U626)*1),0)</f>
        <v>0</v>
      </c>
      <c r="X626" s="424"/>
    </row>
    <row r="627" spans="1:24" ht="15.75" hidden="1" thickBot="1" x14ac:dyDescent="0.3">
      <c r="A627" s="443"/>
      <c r="B627" s="444"/>
      <c r="C627" s="445"/>
      <c r="D627" s="445"/>
      <c r="E627" s="147" t="s">
        <v>285</v>
      </c>
      <c r="F627" s="237">
        <v>0</v>
      </c>
      <c r="G627" s="237">
        <v>0</v>
      </c>
      <c r="H627" s="148">
        <f t="shared" si="871"/>
        <v>0</v>
      </c>
      <c r="I627" s="219" t="e">
        <f t="shared" si="872"/>
        <v>#DIV/0!</v>
      </c>
      <c r="J627" s="279">
        <v>0</v>
      </c>
      <c r="K627" s="279">
        <v>0</v>
      </c>
      <c r="L627" s="278">
        <f t="shared" si="873"/>
        <v>0</v>
      </c>
      <c r="M627" s="219" t="e">
        <f t="shared" si="874"/>
        <v>#DIV/0!</v>
      </c>
      <c r="N627" s="446"/>
      <c r="O627" s="279">
        <v>0</v>
      </c>
      <c r="P627" s="279">
        <v>0</v>
      </c>
      <c r="Q627" s="278">
        <f t="shared" si="875"/>
        <v>0</v>
      </c>
      <c r="R627" s="219" t="e">
        <f t="shared" si="876"/>
        <v>#DIV/0!</v>
      </c>
      <c r="S627" s="440"/>
      <c r="T627" s="421"/>
      <c r="U627" s="279">
        <v>0</v>
      </c>
      <c r="V627" s="279">
        <v>0</v>
      </c>
      <c r="W627" s="149">
        <f t="shared" si="877"/>
        <v>0</v>
      </c>
      <c r="X627" s="424"/>
    </row>
    <row r="628" spans="1:24" ht="15.75" hidden="1" thickBot="1" x14ac:dyDescent="0.3">
      <c r="A628" s="443"/>
      <c r="B628" s="444"/>
      <c r="C628" s="445"/>
      <c r="D628" s="445"/>
      <c r="E628" s="147" t="s">
        <v>286</v>
      </c>
      <c r="F628" s="237">
        <v>0</v>
      </c>
      <c r="G628" s="237">
        <v>0</v>
      </c>
      <c r="H628" s="148">
        <f t="shared" si="871"/>
        <v>0</v>
      </c>
      <c r="I628" s="219" t="e">
        <f t="shared" si="872"/>
        <v>#DIV/0!</v>
      </c>
      <c r="J628" s="279">
        <v>0</v>
      </c>
      <c r="K628" s="279">
        <v>0</v>
      </c>
      <c r="L628" s="278">
        <f t="shared" si="873"/>
        <v>0</v>
      </c>
      <c r="M628" s="219" t="e">
        <f t="shared" si="874"/>
        <v>#DIV/0!</v>
      </c>
      <c r="N628" s="446"/>
      <c r="O628" s="279">
        <v>0</v>
      </c>
      <c r="P628" s="279">
        <v>0</v>
      </c>
      <c r="Q628" s="278">
        <f t="shared" si="875"/>
        <v>0</v>
      </c>
      <c r="R628" s="219" t="e">
        <f t="shared" si="876"/>
        <v>#DIV/0!</v>
      </c>
      <c r="S628" s="440"/>
      <c r="T628" s="421"/>
      <c r="U628" s="279">
        <v>0</v>
      </c>
      <c r="V628" s="279">
        <v>0</v>
      </c>
      <c r="W628" s="149">
        <f>IFERROR(((V628/U628)*1),0)</f>
        <v>0</v>
      </c>
      <c r="X628" s="424"/>
    </row>
    <row r="629" spans="1:24" ht="15.75" hidden="1" thickBot="1" x14ac:dyDescent="0.3">
      <c r="A629" s="443"/>
      <c r="B629" s="444"/>
      <c r="C629" s="445"/>
      <c r="D629" s="445"/>
      <c r="E629" s="147" t="s">
        <v>287</v>
      </c>
      <c r="F629" s="237">
        <v>0</v>
      </c>
      <c r="G629" s="237">
        <v>0</v>
      </c>
      <c r="H629" s="148">
        <f t="shared" si="871"/>
        <v>0</v>
      </c>
      <c r="I629" s="219" t="e">
        <f t="shared" si="872"/>
        <v>#DIV/0!</v>
      </c>
      <c r="J629" s="279">
        <v>0</v>
      </c>
      <c r="K629" s="279">
        <v>0</v>
      </c>
      <c r="L629" s="278">
        <f t="shared" si="873"/>
        <v>0</v>
      </c>
      <c r="M629" s="219" t="e">
        <f t="shared" si="874"/>
        <v>#DIV/0!</v>
      </c>
      <c r="N629" s="446"/>
      <c r="O629" s="279">
        <v>0</v>
      </c>
      <c r="P629" s="279">
        <v>0</v>
      </c>
      <c r="Q629" s="278">
        <f t="shared" si="875"/>
        <v>0</v>
      </c>
      <c r="R629" s="219" t="e">
        <f t="shared" si="876"/>
        <v>#DIV/0!</v>
      </c>
      <c r="S629" s="440"/>
      <c r="T629" s="421"/>
      <c r="U629" s="279">
        <v>0</v>
      </c>
      <c r="V629" s="279">
        <v>0</v>
      </c>
      <c r="W629" s="149">
        <f>IFERROR(((V629/U629)*1),0)</f>
        <v>0</v>
      </c>
      <c r="X629" s="442"/>
    </row>
    <row r="630" spans="1:24" ht="15.75" hidden="1" thickBot="1" x14ac:dyDescent="0.3">
      <c r="A630" s="431" t="s">
        <v>288</v>
      </c>
      <c r="B630" s="432"/>
      <c r="C630" s="433"/>
      <c r="D630" s="275"/>
      <c r="E630" s="276"/>
      <c r="F630" s="240">
        <f>SUM(F625:F629)</f>
        <v>0</v>
      </c>
      <c r="G630" s="239">
        <f t="shared" ref="G630:H630" si="878">SUM(G625:G629)</f>
        <v>0</v>
      </c>
      <c r="H630" s="151">
        <f t="shared" si="878"/>
        <v>0</v>
      </c>
      <c r="I630" s="220">
        <v>1</v>
      </c>
      <c r="J630" s="206">
        <f t="shared" ref="J630:L630" si="879">SUM(J625:J629)</f>
        <v>0</v>
      </c>
      <c r="K630" s="206">
        <f t="shared" si="879"/>
        <v>0</v>
      </c>
      <c r="L630" s="206">
        <f t="shared" si="879"/>
        <v>0</v>
      </c>
      <c r="M630" s="220">
        <v>1</v>
      </c>
      <c r="N630" s="206">
        <f>N625</f>
        <v>0</v>
      </c>
      <c r="O630" s="206">
        <f t="shared" ref="O630:Q630" si="880">SUM(O625:O629)</f>
        <v>0</v>
      </c>
      <c r="P630" s="206">
        <f t="shared" si="880"/>
        <v>0</v>
      </c>
      <c r="Q630" s="206">
        <f t="shared" si="880"/>
        <v>0</v>
      </c>
      <c r="R630" s="220">
        <v>1</v>
      </c>
      <c r="S630" s="206">
        <f>S625</f>
        <v>0</v>
      </c>
      <c r="T630" s="216">
        <f>T625</f>
        <v>0</v>
      </c>
      <c r="U630" s="210">
        <f>SUM(U625:U629)</f>
        <v>0</v>
      </c>
      <c r="V630" s="211">
        <f>SUM(V625:V629)</f>
        <v>0</v>
      </c>
      <c r="W630" s="152">
        <f>IFERROR(((V630/U630)*1),0)</f>
        <v>0</v>
      </c>
      <c r="X630" s="303">
        <f>IFERROR(((1-(1-T630)*W630)*1),0)</f>
        <v>1</v>
      </c>
    </row>
    <row r="631" spans="1:24" ht="15.75" hidden="1" thickBot="1" x14ac:dyDescent="0.3">
      <c r="A631" s="443">
        <f>A625+1</f>
        <v>105</v>
      </c>
      <c r="B631" s="444"/>
      <c r="C631" s="445"/>
      <c r="D631" s="445"/>
      <c r="E631" s="147" t="s">
        <v>283</v>
      </c>
      <c r="F631" s="237">
        <v>0</v>
      </c>
      <c r="G631" s="237">
        <v>0</v>
      </c>
      <c r="H631" s="148">
        <f>F631+G631</f>
        <v>0</v>
      </c>
      <c r="I631" s="219" t="e">
        <f>H631/$H$636</f>
        <v>#DIV/0!</v>
      </c>
      <c r="J631" s="279">
        <v>0</v>
      </c>
      <c r="K631" s="279">
        <v>0</v>
      </c>
      <c r="L631" s="278">
        <f>J631+K631</f>
        <v>0</v>
      </c>
      <c r="M631" s="219" t="e">
        <f>L631/$L$636</f>
        <v>#DIV/0!</v>
      </c>
      <c r="N631" s="446">
        <v>0</v>
      </c>
      <c r="O631" s="279">
        <v>0</v>
      </c>
      <c r="P631" s="279">
        <v>0</v>
      </c>
      <c r="Q631" s="278">
        <f>O631+P631</f>
        <v>0</v>
      </c>
      <c r="R631" s="219" t="e">
        <f>Q631/$Q$636</f>
        <v>#DIV/0!</v>
      </c>
      <c r="S631" s="440">
        <f>N636-Q636</f>
        <v>0</v>
      </c>
      <c r="T631" s="421">
        <f>IFERROR((S631/N636),0)</f>
        <v>0</v>
      </c>
      <c r="U631" s="279">
        <v>0</v>
      </c>
      <c r="V631" s="279">
        <v>0</v>
      </c>
      <c r="W631" s="149">
        <f>IFERROR(((V631/U631)*1),0)</f>
        <v>0</v>
      </c>
      <c r="X631" s="422"/>
    </row>
    <row r="632" spans="1:24" ht="15.75" hidden="1" thickBot="1" x14ac:dyDescent="0.3">
      <c r="A632" s="443"/>
      <c r="B632" s="444"/>
      <c r="C632" s="445"/>
      <c r="D632" s="445"/>
      <c r="E632" s="147" t="s">
        <v>284</v>
      </c>
      <c r="F632" s="237">
        <v>0</v>
      </c>
      <c r="G632" s="237">
        <v>0</v>
      </c>
      <c r="H632" s="148">
        <f t="shared" ref="H632:H635" si="881">F632+G632</f>
        <v>0</v>
      </c>
      <c r="I632" s="219" t="e">
        <f t="shared" ref="I632:I635" si="882">H632/$H$636</f>
        <v>#DIV/0!</v>
      </c>
      <c r="J632" s="279">
        <v>0</v>
      </c>
      <c r="K632" s="279">
        <v>0</v>
      </c>
      <c r="L632" s="278">
        <f t="shared" ref="L632:L635" si="883">J632+K632</f>
        <v>0</v>
      </c>
      <c r="M632" s="219" t="e">
        <f t="shared" ref="M632:M635" si="884">L632/$L$636</f>
        <v>#DIV/0!</v>
      </c>
      <c r="N632" s="446"/>
      <c r="O632" s="279">
        <v>0</v>
      </c>
      <c r="P632" s="279">
        <v>0</v>
      </c>
      <c r="Q632" s="278">
        <f t="shared" ref="Q632:Q635" si="885">O632+P632</f>
        <v>0</v>
      </c>
      <c r="R632" s="219" t="e">
        <f t="shared" ref="R632:R635" si="886">Q632/$Q$636</f>
        <v>#DIV/0!</v>
      </c>
      <c r="S632" s="440"/>
      <c r="T632" s="421"/>
      <c r="U632" s="279">
        <v>0</v>
      </c>
      <c r="V632" s="279">
        <v>0</v>
      </c>
      <c r="W632" s="149">
        <f t="shared" ref="W632:W633" si="887">IFERROR(((V632/U632)*1),0)</f>
        <v>0</v>
      </c>
      <c r="X632" s="424"/>
    </row>
    <row r="633" spans="1:24" ht="15.75" hidden="1" thickBot="1" x14ac:dyDescent="0.3">
      <c r="A633" s="443"/>
      <c r="B633" s="444"/>
      <c r="C633" s="445"/>
      <c r="D633" s="445"/>
      <c r="E633" s="147" t="s">
        <v>285</v>
      </c>
      <c r="F633" s="237">
        <v>0</v>
      </c>
      <c r="G633" s="237">
        <v>0</v>
      </c>
      <c r="H633" s="148">
        <f t="shared" si="881"/>
        <v>0</v>
      </c>
      <c r="I633" s="219" t="e">
        <f t="shared" si="882"/>
        <v>#DIV/0!</v>
      </c>
      <c r="J633" s="279">
        <v>0</v>
      </c>
      <c r="K633" s="279">
        <v>0</v>
      </c>
      <c r="L633" s="278">
        <f t="shared" si="883"/>
        <v>0</v>
      </c>
      <c r="M633" s="219" t="e">
        <f t="shared" si="884"/>
        <v>#DIV/0!</v>
      </c>
      <c r="N633" s="446"/>
      <c r="O633" s="279">
        <v>0</v>
      </c>
      <c r="P633" s="279">
        <v>0</v>
      </c>
      <c r="Q633" s="278">
        <f t="shared" si="885"/>
        <v>0</v>
      </c>
      <c r="R633" s="219" t="e">
        <f t="shared" si="886"/>
        <v>#DIV/0!</v>
      </c>
      <c r="S633" s="440"/>
      <c r="T633" s="421"/>
      <c r="U633" s="279">
        <v>0</v>
      </c>
      <c r="V633" s="279">
        <v>0</v>
      </c>
      <c r="W633" s="149">
        <f t="shared" si="887"/>
        <v>0</v>
      </c>
      <c r="X633" s="424"/>
    </row>
    <row r="634" spans="1:24" ht="15.75" hidden="1" thickBot="1" x14ac:dyDescent="0.3">
      <c r="A634" s="443"/>
      <c r="B634" s="444"/>
      <c r="C634" s="445"/>
      <c r="D634" s="445"/>
      <c r="E634" s="147" t="s">
        <v>286</v>
      </c>
      <c r="F634" s="237">
        <v>0</v>
      </c>
      <c r="G634" s="237">
        <v>0</v>
      </c>
      <c r="H634" s="148">
        <f t="shared" si="881"/>
        <v>0</v>
      </c>
      <c r="I634" s="219" t="e">
        <f t="shared" si="882"/>
        <v>#DIV/0!</v>
      </c>
      <c r="J634" s="279">
        <v>0</v>
      </c>
      <c r="K634" s="279">
        <v>0</v>
      </c>
      <c r="L634" s="278">
        <f t="shared" si="883"/>
        <v>0</v>
      </c>
      <c r="M634" s="219" t="e">
        <f t="shared" si="884"/>
        <v>#DIV/0!</v>
      </c>
      <c r="N634" s="446"/>
      <c r="O634" s="279">
        <v>0</v>
      </c>
      <c r="P634" s="279">
        <v>0</v>
      </c>
      <c r="Q634" s="278">
        <f t="shared" si="885"/>
        <v>0</v>
      </c>
      <c r="R634" s="219" t="e">
        <f t="shared" si="886"/>
        <v>#DIV/0!</v>
      </c>
      <c r="S634" s="440"/>
      <c r="T634" s="421"/>
      <c r="U634" s="279">
        <v>0</v>
      </c>
      <c r="V634" s="279">
        <v>0</v>
      </c>
      <c r="W634" s="149">
        <f>IFERROR(((V634/U634)*1),0)</f>
        <v>0</v>
      </c>
      <c r="X634" s="424"/>
    </row>
    <row r="635" spans="1:24" ht="15.75" hidden="1" thickBot="1" x14ac:dyDescent="0.3">
      <c r="A635" s="443"/>
      <c r="B635" s="444"/>
      <c r="C635" s="445"/>
      <c r="D635" s="445"/>
      <c r="E635" s="147" t="s">
        <v>287</v>
      </c>
      <c r="F635" s="237">
        <v>0</v>
      </c>
      <c r="G635" s="237">
        <v>0</v>
      </c>
      <c r="H635" s="148">
        <f t="shared" si="881"/>
        <v>0</v>
      </c>
      <c r="I635" s="219" t="e">
        <f t="shared" si="882"/>
        <v>#DIV/0!</v>
      </c>
      <c r="J635" s="279">
        <v>0</v>
      </c>
      <c r="K635" s="279">
        <v>0</v>
      </c>
      <c r="L635" s="278">
        <f t="shared" si="883"/>
        <v>0</v>
      </c>
      <c r="M635" s="219" t="e">
        <f t="shared" si="884"/>
        <v>#DIV/0!</v>
      </c>
      <c r="N635" s="446"/>
      <c r="O635" s="279">
        <v>0</v>
      </c>
      <c r="P635" s="279">
        <v>0</v>
      </c>
      <c r="Q635" s="278">
        <f t="shared" si="885"/>
        <v>0</v>
      </c>
      <c r="R635" s="219" t="e">
        <f t="shared" si="886"/>
        <v>#DIV/0!</v>
      </c>
      <c r="S635" s="440"/>
      <c r="T635" s="421"/>
      <c r="U635" s="279">
        <v>0</v>
      </c>
      <c r="V635" s="279">
        <v>0</v>
      </c>
      <c r="W635" s="149">
        <f>IFERROR(((V635/U635)*1),0)</f>
        <v>0</v>
      </c>
      <c r="X635" s="442"/>
    </row>
    <row r="636" spans="1:24" ht="15.75" hidden="1" thickBot="1" x14ac:dyDescent="0.3">
      <c r="A636" s="431" t="s">
        <v>288</v>
      </c>
      <c r="B636" s="432"/>
      <c r="C636" s="433"/>
      <c r="D636" s="275"/>
      <c r="E636" s="276"/>
      <c r="F636" s="240">
        <f>SUM(F631:F635)</f>
        <v>0</v>
      </c>
      <c r="G636" s="239">
        <f t="shared" ref="G636:H636" si="888">SUM(G631:G635)</f>
        <v>0</v>
      </c>
      <c r="H636" s="151">
        <f t="shared" si="888"/>
        <v>0</v>
      </c>
      <c r="I636" s="220">
        <v>1</v>
      </c>
      <c r="J636" s="206">
        <f t="shared" ref="J636:L636" si="889">SUM(J631:J635)</f>
        <v>0</v>
      </c>
      <c r="K636" s="206">
        <f t="shared" si="889"/>
        <v>0</v>
      </c>
      <c r="L636" s="206">
        <f t="shared" si="889"/>
        <v>0</v>
      </c>
      <c r="M636" s="220">
        <v>1</v>
      </c>
      <c r="N636" s="206">
        <f>N631</f>
        <v>0</v>
      </c>
      <c r="O636" s="206">
        <f t="shared" ref="O636:Q636" si="890">SUM(O631:O635)</f>
        <v>0</v>
      </c>
      <c r="P636" s="206">
        <f t="shared" si="890"/>
        <v>0</v>
      </c>
      <c r="Q636" s="206">
        <f t="shared" si="890"/>
        <v>0</v>
      </c>
      <c r="R636" s="220">
        <v>1</v>
      </c>
      <c r="S636" s="206">
        <f>S631</f>
        <v>0</v>
      </c>
      <c r="T636" s="216">
        <f>T631</f>
        <v>0</v>
      </c>
      <c r="U636" s="210">
        <f>SUM(U631:U635)</f>
        <v>0</v>
      </c>
      <c r="V636" s="211">
        <f>SUM(V631:V635)</f>
        <v>0</v>
      </c>
      <c r="W636" s="152">
        <f>IFERROR(((V636/U636)*1),0)</f>
        <v>0</v>
      </c>
      <c r="X636" s="303">
        <f>IFERROR(((1-(1-T636)*W636)*1),0)</f>
        <v>1</v>
      </c>
    </row>
    <row r="637" spans="1:24" ht="15.75" hidden="1" thickBot="1" x14ac:dyDescent="0.3">
      <c r="A637" s="443">
        <f>A631+1</f>
        <v>106</v>
      </c>
      <c r="B637" s="444"/>
      <c r="C637" s="445"/>
      <c r="D637" s="445"/>
      <c r="E637" s="147" t="s">
        <v>283</v>
      </c>
      <c r="F637" s="237">
        <v>0</v>
      </c>
      <c r="G637" s="237">
        <v>0</v>
      </c>
      <c r="H637" s="148">
        <f>F637+G637</f>
        <v>0</v>
      </c>
      <c r="I637" s="219" t="e">
        <f>H637/$H$642</f>
        <v>#DIV/0!</v>
      </c>
      <c r="J637" s="279">
        <v>0</v>
      </c>
      <c r="K637" s="279">
        <v>0</v>
      </c>
      <c r="L637" s="278">
        <f>J637+K637</f>
        <v>0</v>
      </c>
      <c r="M637" s="219" t="e">
        <f>L637/$L$642</f>
        <v>#DIV/0!</v>
      </c>
      <c r="N637" s="446">
        <v>0</v>
      </c>
      <c r="O637" s="279">
        <v>0</v>
      </c>
      <c r="P637" s="279">
        <v>0</v>
      </c>
      <c r="Q637" s="278">
        <f>O637+P637</f>
        <v>0</v>
      </c>
      <c r="R637" s="219" t="e">
        <f>Q637/$Q$642</f>
        <v>#DIV/0!</v>
      </c>
      <c r="S637" s="440">
        <f>N642-Q642</f>
        <v>0</v>
      </c>
      <c r="T637" s="421">
        <f>IFERROR((S637/N642),0)</f>
        <v>0</v>
      </c>
      <c r="U637" s="279">
        <v>0</v>
      </c>
      <c r="V637" s="279">
        <v>0</v>
      </c>
      <c r="W637" s="149">
        <f>IFERROR(((V637/U637)*1),0)</f>
        <v>0</v>
      </c>
      <c r="X637" s="422"/>
    </row>
    <row r="638" spans="1:24" ht="15.75" hidden="1" thickBot="1" x14ac:dyDescent="0.3">
      <c r="A638" s="443"/>
      <c r="B638" s="444"/>
      <c r="C638" s="445"/>
      <c r="D638" s="445"/>
      <c r="E638" s="147" t="s">
        <v>284</v>
      </c>
      <c r="F638" s="237">
        <v>0</v>
      </c>
      <c r="G638" s="237">
        <v>0</v>
      </c>
      <c r="H638" s="148">
        <f t="shared" ref="H638:H641" si="891">F638+G638</f>
        <v>0</v>
      </c>
      <c r="I638" s="219" t="e">
        <f t="shared" ref="I638:I641" si="892">H638/$H$642</f>
        <v>#DIV/0!</v>
      </c>
      <c r="J638" s="279">
        <v>0</v>
      </c>
      <c r="K638" s="279">
        <v>0</v>
      </c>
      <c r="L638" s="278">
        <f t="shared" ref="L638:L641" si="893">J638+K638</f>
        <v>0</v>
      </c>
      <c r="M638" s="219" t="e">
        <f t="shared" ref="M638:M641" si="894">L638/$L$642</f>
        <v>#DIV/0!</v>
      </c>
      <c r="N638" s="446"/>
      <c r="O638" s="279">
        <v>0</v>
      </c>
      <c r="P638" s="279">
        <v>0</v>
      </c>
      <c r="Q638" s="278">
        <f t="shared" ref="Q638:Q641" si="895">O638+P638</f>
        <v>0</v>
      </c>
      <c r="R638" s="219" t="e">
        <f t="shared" ref="R638:R641" si="896">Q638/$Q$642</f>
        <v>#DIV/0!</v>
      </c>
      <c r="S638" s="440"/>
      <c r="T638" s="421"/>
      <c r="U638" s="279">
        <v>0</v>
      </c>
      <c r="V638" s="279">
        <v>0</v>
      </c>
      <c r="W638" s="149">
        <f t="shared" ref="W638:W639" si="897">IFERROR(((V638/U638)*1),0)</f>
        <v>0</v>
      </c>
      <c r="X638" s="424"/>
    </row>
    <row r="639" spans="1:24" ht="15.75" hidden="1" thickBot="1" x14ac:dyDescent="0.3">
      <c r="A639" s="443"/>
      <c r="B639" s="444"/>
      <c r="C639" s="445"/>
      <c r="D639" s="445"/>
      <c r="E639" s="147" t="s">
        <v>285</v>
      </c>
      <c r="F639" s="237">
        <v>0</v>
      </c>
      <c r="G639" s="237">
        <v>0</v>
      </c>
      <c r="H639" s="148">
        <f t="shared" si="891"/>
        <v>0</v>
      </c>
      <c r="I639" s="219" t="e">
        <f t="shared" si="892"/>
        <v>#DIV/0!</v>
      </c>
      <c r="J639" s="279">
        <v>0</v>
      </c>
      <c r="K639" s="279">
        <v>0</v>
      </c>
      <c r="L639" s="278">
        <f t="shared" si="893"/>
        <v>0</v>
      </c>
      <c r="M639" s="219" t="e">
        <f t="shared" si="894"/>
        <v>#DIV/0!</v>
      </c>
      <c r="N639" s="446"/>
      <c r="O639" s="279">
        <v>0</v>
      </c>
      <c r="P639" s="279">
        <v>0</v>
      </c>
      <c r="Q639" s="278">
        <f t="shared" si="895"/>
        <v>0</v>
      </c>
      <c r="R639" s="219" t="e">
        <f t="shared" si="896"/>
        <v>#DIV/0!</v>
      </c>
      <c r="S639" s="440"/>
      <c r="T639" s="421"/>
      <c r="U639" s="279">
        <v>0</v>
      </c>
      <c r="V639" s="279">
        <v>0</v>
      </c>
      <c r="W639" s="149">
        <f t="shared" si="897"/>
        <v>0</v>
      </c>
      <c r="X639" s="424"/>
    </row>
    <row r="640" spans="1:24" ht="15.75" hidden="1" thickBot="1" x14ac:dyDescent="0.3">
      <c r="A640" s="443"/>
      <c r="B640" s="444"/>
      <c r="C640" s="445"/>
      <c r="D640" s="445"/>
      <c r="E640" s="147" t="s">
        <v>286</v>
      </c>
      <c r="F640" s="237">
        <v>0</v>
      </c>
      <c r="G640" s="237">
        <v>0</v>
      </c>
      <c r="H640" s="148">
        <f t="shared" si="891"/>
        <v>0</v>
      </c>
      <c r="I640" s="219" t="e">
        <f t="shared" si="892"/>
        <v>#DIV/0!</v>
      </c>
      <c r="J640" s="279">
        <v>0</v>
      </c>
      <c r="K640" s="279">
        <v>0</v>
      </c>
      <c r="L640" s="278">
        <f t="shared" si="893"/>
        <v>0</v>
      </c>
      <c r="M640" s="219" t="e">
        <f t="shared" si="894"/>
        <v>#DIV/0!</v>
      </c>
      <c r="N640" s="446"/>
      <c r="O640" s="279">
        <v>0</v>
      </c>
      <c r="P640" s="279">
        <v>0</v>
      </c>
      <c r="Q640" s="278">
        <f t="shared" si="895"/>
        <v>0</v>
      </c>
      <c r="R640" s="219" t="e">
        <f t="shared" si="896"/>
        <v>#DIV/0!</v>
      </c>
      <c r="S640" s="440"/>
      <c r="T640" s="421"/>
      <c r="U640" s="279">
        <v>0</v>
      </c>
      <c r="V640" s="279">
        <v>0</v>
      </c>
      <c r="W640" s="149">
        <f>IFERROR(((V640/U640)*1),0)</f>
        <v>0</v>
      </c>
      <c r="X640" s="424"/>
    </row>
    <row r="641" spans="1:24" ht="15.75" hidden="1" thickBot="1" x14ac:dyDescent="0.3">
      <c r="A641" s="443"/>
      <c r="B641" s="444"/>
      <c r="C641" s="445"/>
      <c r="D641" s="445"/>
      <c r="E641" s="147" t="s">
        <v>287</v>
      </c>
      <c r="F641" s="237">
        <v>0</v>
      </c>
      <c r="G641" s="237">
        <v>0</v>
      </c>
      <c r="H641" s="148">
        <f t="shared" si="891"/>
        <v>0</v>
      </c>
      <c r="I641" s="219" t="e">
        <f t="shared" si="892"/>
        <v>#DIV/0!</v>
      </c>
      <c r="J641" s="279">
        <v>0</v>
      </c>
      <c r="K641" s="279">
        <v>0</v>
      </c>
      <c r="L641" s="278">
        <f t="shared" si="893"/>
        <v>0</v>
      </c>
      <c r="M641" s="219" t="e">
        <f t="shared" si="894"/>
        <v>#DIV/0!</v>
      </c>
      <c r="N641" s="446"/>
      <c r="O641" s="279">
        <v>0</v>
      </c>
      <c r="P641" s="279">
        <v>0</v>
      </c>
      <c r="Q641" s="278">
        <f t="shared" si="895"/>
        <v>0</v>
      </c>
      <c r="R641" s="219" t="e">
        <f t="shared" si="896"/>
        <v>#DIV/0!</v>
      </c>
      <c r="S641" s="440"/>
      <c r="T641" s="421"/>
      <c r="U641" s="279">
        <v>0</v>
      </c>
      <c r="V641" s="279">
        <v>0</v>
      </c>
      <c r="W641" s="149">
        <f>IFERROR(((V641/U641)*1),0)</f>
        <v>0</v>
      </c>
      <c r="X641" s="442"/>
    </row>
    <row r="642" spans="1:24" ht="15.75" hidden="1" thickBot="1" x14ac:dyDescent="0.3">
      <c r="A642" s="431" t="s">
        <v>288</v>
      </c>
      <c r="B642" s="432"/>
      <c r="C642" s="433"/>
      <c r="D642" s="275"/>
      <c r="E642" s="276"/>
      <c r="F642" s="240">
        <f>SUM(F637:F641)</f>
        <v>0</v>
      </c>
      <c r="G642" s="239">
        <f t="shared" ref="G642:H642" si="898">SUM(G637:G641)</f>
        <v>0</v>
      </c>
      <c r="H642" s="151">
        <f t="shared" si="898"/>
        <v>0</v>
      </c>
      <c r="I642" s="220">
        <v>1</v>
      </c>
      <c r="J642" s="206">
        <f t="shared" ref="J642:L642" si="899">SUM(J637:J641)</f>
        <v>0</v>
      </c>
      <c r="K642" s="206">
        <f t="shared" si="899"/>
        <v>0</v>
      </c>
      <c r="L642" s="206">
        <f t="shared" si="899"/>
        <v>0</v>
      </c>
      <c r="M642" s="220">
        <v>1</v>
      </c>
      <c r="N642" s="206">
        <f>N637</f>
        <v>0</v>
      </c>
      <c r="O642" s="206">
        <f t="shared" ref="O642:Q642" si="900">SUM(O637:O641)</f>
        <v>0</v>
      </c>
      <c r="P642" s="206">
        <f t="shared" si="900"/>
        <v>0</v>
      </c>
      <c r="Q642" s="206">
        <f t="shared" si="900"/>
        <v>0</v>
      </c>
      <c r="R642" s="220">
        <v>1</v>
      </c>
      <c r="S642" s="206">
        <f>S637</f>
        <v>0</v>
      </c>
      <c r="T642" s="216">
        <f>T637</f>
        <v>0</v>
      </c>
      <c r="U642" s="210">
        <f>SUM(U637:U641)</f>
        <v>0</v>
      </c>
      <c r="V642" s="211">
        <f>SUM(V637:V641)</f>
        <v>0</v>
      </c>
      <c r="W642" s="152">
        <f>IFERROR(((V642/U642)*1),0)</f>
        <v>0</v>
      </c>
      <c r="X642" s="303">
        <f>IFERROR(((1-(1-T642)*W642)*1),0)</f>
        <v>1</v>
      </c>
    </row>
    <row r="643" spans="1:24" ht="15.75" hidden="1" thickBot="1" x14ac:dyDescent="0.3">
      <c r="A643" s="443">
        <f>A637+1</f>
        <v>107</v>
      </c>
      <c r="B643" s="444"/>
      <c r="C643" s="445"/>
      <c r="D643" s="445"/>
      <c r="E643" s="147" t="s">
        <v>283</v>
      </c>
      <c r="F643" s="237">
        <v>0</v>
      </c>
      <c r="G643" s="237">
        <v>0</v>
      </c>
      <c r="H643" s="148">
        <f>F643+G643</f>
        <v>0</v>
      </c>
      <c r="I643" s="219" t="e">
        <f>H643/$H$648</f>
        <v>#DIV/0!</v>
      </c>
      <c r="J643" s="279">
        <v>0</v>
      </c>
      <c r="K643" s="279">
        <v>0</v>
      </c>
      <c r="L643" s="278">
        <f>J643+K643</f>
        <v>0</v>
      </c>
      <c r="M643" s="219" t="e">
        <f>L643/$L$648</f>
        <v>#DIV/0!</v>
      </c>
      <c r="N643" s="446">
        <v>0</v>
      </c>
      <c r="O643" s="279">
        <v>0</v>
      </c>
      <c r="P643" s="279">
        <v>0</v>
      </c>
      <c r="Q643" s="278">
        <f>O643+P643</f>
        <v>0</v>
      </c>
      <c r="R643" s="219" t="e">
        <f>Q643/$Q$648</f>
        <v>#DIV/0!</v>
      </c>
      <c r="S643" s="440">
        <f>N648-Q648</f>
        <v>0</v>
      </c>
      <c r="T643" s="421">
        <f>IFERROR((S643/N648),0)</f>
        <v>0</v>
      </c>
      <c r="U643" s="279">
        <v>0</v>
      </c>
      <c r="V643" s="279">
        <v>0</v>
      </c>
      <c r="W643" s="149">
        <f>IFERROR(((V643/U643)*1),0)</f>
        <v>0</v>
      </c>
      <c r="X643" s="422"/>
    </row>
    <row r="644" spans="1:24" ht="15.75" hidden="1" thickBot="1" x14ac:dyDescent="0.3">
      <c r="A644" s="443"/>
      <c r="B644" s="444"/>
      <c r="C644" s="445"/>
      <c r="D644" s="445"/>
      <c r="E644" s="147" t="s">
        <v>284</v>
      </c>
      <c r="F644" s="237">
        <v>0</v>
      </c>
      <c r="G644" s="237">
        <v>0</v>
      </c>
      <c r="H644" s="148">
        <f t="shared" ref="H644:H647" si="901">F644+G644</f>
        <v>0</v>
      </c>
      <c r="I644" s="219" t="e">
        <f t="shared" ref="I644:I647" si="902">H644/$H$648</f>
        <v>#DIV/0!</v>
      </c>
      <c r="J644" s="279">
        <v>0</v>
      </c>
      <c r="K644" s="279">
        <v>0</v>
      </c>
      <c r="L644" s="278">
        <f t="shared" ref="L644:L647" si="903">J644+K644</f>
        <v>0</v>
      </c>
      <c r="M644" s="219" t="e">
        <f t="shared" ref="M644:M647" si="904">L644/$L$648</f>
        <v>#DIV/0!</v>
      </c>
      <c r="N644" s="446"/>
      <c r="O644" s="279">
        <v>0</v>
      </c>
      <c r="P644" s="279">
        <v>0</v>
      </c>
      <c r="Q644" s="278">
        <f t="shared" ref="Q644:Q647" si="905">O644+P644</f>
        <v>0</v>
      </c>
      <c r="R644" s="219" t="e">
        <f t="shared" ref="R644:R647" si="906">Q644/$Q$648</f>
        <v>#DIV/0!</v>
      </c>
      <c r="S644" s="440"/>
      <c r="T644" s="421"/>
      <c r="U644" s="279">
        <v>0</v>
      </c>
      <c r="V644" s="279">
        <v>0</v>
      </c>
      <c r="W644" s="149">
        <f t="shared" ref="W644:W645" si="907">IFERROR(((V644/U644)*1),0)</f>
        <v>0</v>
      </c>
      <c r="X644" s="424"/>
    </row>
    <row r="645" spans="1:24" ht="15.75" hidden="1" thickBot="1" x14ac:dyDescent="0.3">
      <c r="A645" s="443"/>
      <c r="B645" s="444"/>
      <c r="C645" s="445"/>
      <c r="D645" s="445"/>
      <c r="E645" s="147" t="s">
        <v>285</v>
      </c>
      <c r="F645" s="237">
        <v>0</v>
      </c>
      <c r="G645" s="237">
        <v>0</v>
      </c>
      <c r="H645" s="148">
        <f t="shared" si="901"/>
        <v>0</v>
      </c>
      <c r="I645" s="219" t="e">
        <f t="shared" si="902"/>
        <v>#DIV/0!</v>
      </c>
      <c r="J645" s="279">
        <v>0</v>
      </c>
      <c r="K645" s="279">
        <v>0</v>
      </c>
      <c r="L645" s="278">
        <f t="shared" si="903"/>
        <v>0</v>
      </c>
      <c r="M645" s="219" t="e">
        <f t="shared" si="904"/>
        <v>#DIV/0!</v>
      </c>
      <c r="N645" s="446"/>
      <c r="O645" s="279">
        <v>0</v>
      </c>
      <c r="P645" s="279">
        <v>0</v>
      </c>
      <c r="Q645" s="278">
        <f t="shared" si="905"/>
        <v>0</v>
      </c>
      <c r="R645" s="219" t="e">
        <f t="shared" si="906"/>
        <v>#DIV/0!</v>
      </c>
      <c r="S645" s="440"/>
      <c r="T645" s="421"/>
      <c r="U645" s="279">
        <v>0</v>
      </c>
      <c r="V645" s="279">
        <v>0</v>
      </c>
      <c r="W645" s="149">
        <f t="shared" si="907"/>
        <v>0</v>
      </c>
      <c r="X645" s="424"/>
    </row>
    <row r="646" spans="1:24" ht="15.75" hidden="1" thickBot="1" x14ac:dyDescent="0.3">
      <c r="A646" s="443"/>
      <c r="B646" s="444"/>
      <c r="C646" s="445"/>
      <c r="D646" s="445"/>
      <c r="E646" s="147" t="s">
        <v>286</v>
      </c>
      <c r="F646" s="237">
        <v>0</v>
      </c>
      <c r="G646" s="237">
        <v>0</v>
      </c>
      <c r="H646" s="148">
        <f t="shared" si="901"/>
        <v>0</v>
      </c>
      <c r="I646" s="219" t="e">
        <f t="shared" si="902"/>
        <v>#DIV/0!</v>
      </c>
      <c r="J646" s="279">
        <v>0</v>
      </c>
      <c r="K646" s="279">
        <v>0</v>
      </c>
      <c r="L646" s="278">
        <f t="shared" si="903"/>
        <v>0</v>
      </c>
      <c r="M646" s="219" t="e">
        <f t="shared" si="904"/>
        <v>#DIV/0!</v>
      </c>
      <c r="N646" s="446"/>
      <c r="O646" s="279">
        <v>0</v>
      </c>
      <c r="P646" s="279">
        <v>0</v>
      </c>
      <c r="Q646" s="278">
        <f t="shared" si="905"/>
        <v>0</v>
      </c>
      <c r="R646" s="219" t="e">
        <f t="shared" si="906"/>
        <v>#DIV/0!</v>
      </c>
      <c r="S646" s="440"/>
      <c r="T646" s="421"/>
      <c r="U646" s="279">
        <v>0</v>
      </c>
      <c r="V646" s="279">
        <v>0</v>
      </c>
      <c r="W646" s="149">
        <f>IFERROR(((V646/U646)*1),0)</f>
        <v>0</v>
      </c>
      <c r="X646" s="424"/>
    </row>
    <row r="647" spans="1:24" ht="15.75" hidden="1" thickBot="1" x14ac:dyDescent="0.3">
      <c r="A647" s="443"/>
      <c r="B647" s="444"/>
      <c r="C647" s="445"/>
      <c r="D647" s="445"/>
      <c r="E647" s="147" t="s">
        <v>287</v>
      </c>
      <c r="F647" s="237">
        <v>0</v>
      </c>
      <c r="G647" s="237">
        <v>0</v>
      </c>
      <c r="H647" s="148">
        <f t="shared" si="901"/>
        <v>0</v>
      </c>
      <c r="I647" s="219" t="e">
        <f t="shared" si="902"/>
        <v>#DIV/0!</v>
      </c>
      <c r="J647" s="279">
        <v>0</v>
      </c>
      <c r="K647" s="279">
        <v>0</v>
      </c>
      <c r="L647" s="278">
        <f t="shared" si="903"/>
        <v>0</v>
      </c>
      <c r="M647" s="219" t="e">
        <f t="shared" si="904"/>
        <v>#DIV/0!</v>
      </c>
      <c r="N647" s="446"/>
      <c r="O647" s="279">
        <v>0</v>
      </c>
      <c r="P647" s="279">
        <v>0</v>
      </c>
      <c r="Q647" s="278">
        <f t="shared" si="905"/>
        <v>0</v>
      </c>
      <c r="R647" s="219" t="e">
        <f t="shared" si="906"/>
        <v>#DIV/0!</v>
      </c>
      <c r="S647" s="440"/>
      <c r="T647" s="421"/>
      <c r="U647" s="279">
        <v>0</v>
      </c>
      <c r="V647" s="279">
        <v>0</v>
      </c>
      <c r="W647" s="149">
        <f>IFERROR(((V647/U647)*1),0)</f>
        <v>0</v>
      </c>
      <c r="X647" s="442"/>
    </row>
    <row r="648" spans="1:24" ht="15.75" hidden="1" thickBot="1" x14ac:dyDescent="0.3">
      <c r="A648" s="431" t="s">
        <v>288</v>
      </c>
      <c r="B648" s="432"/>
      <c r="C648" s="433"/>
      <c r="D648" s="275"/>
      <c r="E648" s="276"/>
      <c r="F648" s="240">
        <f>SUM(F643:F647)</f>
        <v>0</v>
      </c>
      <c r="G648" s="239">
        <f t="shared" ref="G648:H648" si="908">SUM(G643:G647)</f>
        <v>0</v>
      </c>
      <c r="H648" s="151">
        <f t="shared" si="908"/>
        <v>0</v>
      </c>
      <c r="I648" s="220">
        <v>1</v>
      </c>
      <c r="J648" s="206">
        <f t="shared" ref="J648:L648" si="909">SUM(J643:J647)</f>
        <v>0</v>
      </c>
      <c r="K648" s="206">
        <f t="shared" si="909"/>
        <v>0</v>
      </c>
      <c r="L648" s="206">
        <f t="shared" si="909"/>
        <v>0</v>
      </c>
      <c r="M648" s="220">
        <v>1</v>
      </c>
      <c r="N648" s="206">
        <f>N643</f>
        <v>0</v>
      </c>
      <c r="O648" s="206">
        <f t="shared" ref="O648:Q648" si="910">SUM(O643:O647)</f>
        <v>0</v>
      </c>
      <c r="P648" s="206">
        <f t="shared" si="910"/>
        <v>0</v>
      </c>
      <c r="Q648" s="206">
        <f t="shared" si="910"/>
        <v>0</v>
      </c>
      <c r="R648" s="220">
        <v>1</v>
      </c>
      <c r="S648" s="206">
        <f>S643</f>
        <v>0</v>
      </c>
      <c r="T648" s="216">
        <f>T643</f>
        <v>0</v>
      </c>
      <c r="U648" s="210">
        <f>SUM(U643:U647)</f>
        <v>0</v>
      </c>
      <c r="V648" s="211">
        <f>SUM(V643:V647)</f>
        <v>0</v>
      </c>
      <c r="W648" s="152">
        <f>IFERROR(((V648/U648)*1),0)</f>
        <v>0</v>
      </c>
      <c r="X648" s="303">
        <f>IFERROR(((1-(1-T648)*W648)*1),0)</f>
        <v>1</v>
      </c>
    </row>
    <row r="649" spans="1:24" ht="15.75" hidden="1" thickBot="1" x14ac:dyDescent="0.3">
      <c r="A649" s="443">
        <f>A643+1</f>
        <v>108</v>
      </c>
      <c r="B649" s="444"/>
      <c r="C649" s="445"/>
      <c r="D649" s="445"/>
      <c r="E649" s="147" t="s">
        <v>283</v>
      </c>
      <c r="F649" s="237">
        <v>0</v>
      </c>
      <c r="G649" s="237">
        <v>0</v>
      </c>
      <c r="H649" s="148">
        <f>F649+G649</f>
        <v>0</v>
      </c>
      <c r="I649" s="219" t="e">
        <f>H649/$H$654</f>
        <v>#DIV/0!</v>
      </c>
      <c r="J649" s="279">
        <v>0</v>
      </c>
      <c r="K649" s="279">
        <v>0</v>
      </c>
      <c r="L649" s="278">
        <f>J649+K649</f>
        <v>0</v>
      </c>
      <c r="M649" s="219" t="e">
        <f>L649/$L$654</f>
        <v>#DIV/0!</v>
      </c>
      <c r="N649" s="446">
        <v>0</v>
      </c>
      <c r="O649" s="279">
        <v>0</v>
      </c>
      <c r="P649" s="279">
        <v>0</v>
      </c>
      <c r="Q649" s="278">
        <f>O649+P649</f>
        <v>0</v>
      </c>
      <c r="R649" s="219" t="e">
        <f>Q649/$Q$654</f>
        <v>#DIV/0!</v>
      </c>
      <c r="S649" s="440">
        <f>N654-Q654</f>
        <v>0</v>
      </c>
      <c r="T649" s="421">
        <f>IFERROR((S649/N654),0)</f>
        <v>0</v>
      </c>
      <c r="U649" s="279">
        <v>0</v>
      </c>
      <c r="V649" s="279">
        <v>0</v>
      </c>
      <c r="W649" s="149">
        <f>IFERROR(((V649/U649)*1),0)</f>
        <v>0</v>
      </c>
      <c r="X649" s="422"/>
    </row>
    <row r="650" spans="1:24" ht="15.75" hidden="1" thickBot="1" x14ac:dyDescent="0.3">
      <c r="A650" s="443"/>
      <c r="B650" s="444"/>
      <c r="C650" s="445"/>
      <c r="D650" s="445"/>
      <c r="E650" s="147" t="s">
        <v>284</v>
      </c>
      <c r="F650" s="237">
        <v>0</v>
      </c>
      <c r="G650" s="237">
        <v>0</v>
      </c>
      <c r="H650" s="148">
        <f t="shared" ref="H650:H653" si="911">F650+G650</f>
        <v>0</v>
      </c>
      <c r="I650" s="219" t="e">
        <f t="shared" ref="I650:I653" si="912">H650/$H$654</f>
        <v>#DIV/0!</v>
      </c>
      <c r="J650" s="279">
        <v>0</v>
      </c>
      <c r="K650" s="279">
        <v>0</v>
      </c>
      <c r="L650" s="278">
        <f t="shared" ref="L650:L653" si="913">J650+K650</f>
        <v>0</v>
      </c>
      <c r="M650" s="219" t="e">
        <f t="shared" ref="M650:M653" si="914">L650/$L$654</f>
        <v>#DIV/0!</v>
      </c>
      <c r="N650" s="446"/>
      <c r="O650" s="279">
        <v>0</v>
      </c>
      <c r="P650" s="279">
        <v>0</v>
      </c>
      <c r="Q650" s="278">
        <f t="shared" ref="Q650:Q653" si="915">O650+P650</f>
        <v>0</v>
      </c>
      <c r="R650" s="219" t="e">
        <f t="shared" ref="R650:R653" si="916">Q650/$Q$654</f>
        <v>#DIV/0!</v>
      </c>
      <c r="S650" s="440"/>
      <c r="T650" s="421"/>
      <c r="U650" s="279">
        <v>0</v>
      </c>
      <c r="V650" s="279">
        <v>0</v>
      </c>
      <c r="W650" s="149">
        <f t="shared" ref="W650:W651" si="917">IFERROR(((V650/U650)*1),0)</f>
        <v>0</v>
      </c>
      <c r="X650" s="424"/>
    </row>
    <row r="651" spans="1:24" ht="15.75" hidden="1" thickBot="1" x14ac:dyDescent="0.3">
      <c r="A651" s="443"/>
      <c r="B651" s="444"/>
      <c r="C651" s="445"/>
      <c r="D651" s="445"/>
      <c r="E651" s="147" t="s">
        <v>285</v>
      </c>
      <c r="F651" s="237">
        <v>0</v>
      </c>
      <c r="G651" s="237">
        <v>0</v>
      </c>
      <c r="H651" s="148">
        <f t="shared" si="911"/>
        <v>0</v>
      </c>
      <c r="I651" s="219" t="e">
        <f t="shared" si="912"/>
        <v>#DIV/0!</v>
      </c>
      <c r="J651" s="279">
        <v>0</v>
      </c>
      <c r="K651" s="279">
        <v>0</v>
      </c>
      <c r="L651" s="278">
        <f t="shared" si="913"/>
        <v>0</v>
      </c>
      <c r="M651" s="219" t="e">
        <f t="shared" si="914"/>
        <v>#DIV/0!</v>
      </c>
      <c r="N651" s="446"/>
      <c r="O651" s="279">
        <v>0</v>
      </c>
      <c r="P651" s="279">
        <v>0</v>
      </c>
      <c r="Q651" s="278">
        <f t="shared" si="915"/>
        <v>0</v>
      </c>
      <c r="R651" s="219" t="e">
        <f t="shared" si="916"/>
        <v>#DIV/0!</v>
      </c>
      <c r="S651" s="440"/>
      <c r="T651" s="421"/>
      <c r="U651" s="279">
        <v>0</v>
      </c>
      <c r="V651" s="279">
        <v>0</v>
      </c>
      <c r="W651" s="149">
        <f t="shared" si="917"/>
        <v>0</v>
      </c>
      <c r="X651" s="424"/>
    </row>
    <row r="652" spans="1:24" ht="15.75" hidden="1" thickBot="1" x14ac:dyDescent="0.3">
      <c r="A652" s="443"/>
      <c r="B652" s="444"/>
      <c r="C652" s="445"/>
      <c r="D652" s="445"/>
      <c r="E652" s="147" t="s">
        <v>286</v>
      </c>
      <c r="F652" s="237">
        <v>0</v>
      </c>
      <c r="G652" s="237">
        <v>0</v>
      </c>
      <c r="H652" s="148">
        <f t="shared" si="911"/>
        <v>0</v>
      </c>
      <c r="I652" s="219" t="e">
        <f t="shared" si="912"/>
        <v>#DIV/0!</v>
      </c>
      <c r="J652" s="279">
        <v>0</v>
      </c>
      <c r="K652" s="279">
        <v>0</v>
      </c>
      <c r="L652" s="278">
        <f t="shared" si="913"/>
        <v>0</v>
      </c>
      <c r="M652" s="219" t="e">
        <f t="shared" si="914"/>
        <v>#DIV/0!</v>
      </c>
      <c r="N652" s="446"/>
      <c r="O652" s="279">
        <v>0</v>
      </c>
      <c r="P652" s="279">
        <v>0</v>
      </c>
      <c r="Q652" s="278">
        <f t="shared" si="915"/>
        <v>0</v>
      </c>
      <c r="R652" s="219" t="e">
        <f t="shared" si="916"/>
        <v>#DIV/0!</v>
      </c>
      <c r="S652" s="440"/>
      <c r="T652" s="421"/>
      <c r="U652" s="279">
        <v>0</v>
      </c>
      <c r="V652" s="279">
        <v>0</v>
      </c>
      <c r="W652" s="149">
        <f>IFERROR(((V652/U652)*1),0)</f>
        <v>0</v>
      </c>
      <c r="X652" s="424"/>
    </row>
    <row r="653" spans="1:24" ht="15.75" hidden="1" thickBot="1" x14ac:dyDescent="0.3">
      <c r="A653" s="443"/>
      <c r="B653" s="444"/>
      <c r="C653" s="445"/>
      <c r="D653" s="445"/>
      <c r="E653" s="147" t="s">
        <v>287</v>
      </c>
      <c r="F653" s="237">
        <v>0</v>
      </c>
      <c r="G653" s="237">
        <v>0</v>
      </c>
      <c r="H653" s="148">
        <f t="shared" si="911"/>
        <v>0</v>
      </c>
      <c r="I653" s="219" t="e">
        <f t="shared" si="912"/>
        <v>#DIV/0!</v>
      </c>
      <c r="J653" s="279">
        <v>0</v>
      </c>
      <c r="K653" s="279">
        <v>0</v>
      </c>
      <c r="L653" s="278">
        <f t="shared" si="913"/>
        <v>0</v>
      </c>
      <c r="M653" s="219" t="e">
        <f t="shared" si="914"/>
        <v>#DIV/0!</v>
      </c>
      <c r="N653" s="446"/>
      <c r="O653" s="279">
        <v>0</v>
      </c>
      <c r="P653" s="279">
        <v>0</v>
      </c>
      <c r="Q653" s="278">
        <f t="shared" si="915"/>
        <v>0</v>
      </c>
      <c r="R653" s="219" t="e">
        <f t="shared" si="916"/>
        <v>#DIV/0!</v>
      </c>
      <c r="S653" s="440"/>
      <c r="T653" s="421"/>
      <c r="U653" s="279">
        <v>0</v>
      </c>
      <c r="V653" s="279">
        <v>0</v>
      </c>
      <c r="W653" s="149">
        <f>IFERROR(((V653/U653)*1),0)</f>
        <v>0</v>
      </c>
      <c r="X653" s="442"/>
    </row>
    <row r="654" spans="1:24" ht="15.75" hidden="1" thickBot="1" x14ac:dyDescent="0.3">
      <c r="A654" s="431" t="s">
        <v>288</v>
      </c>
      <c r="B654" s="432"/>
      <c r="C654" s="433"/>
      <c r="D654" s="275"/>
      <c r="E654" s="276"/>
      <c r="F654" s="240">
        <f>SUM(F649:F653)</f>
        <v>0</v>
      </c>
      <c r="G654" s="239">
        <f t="shared" ref="G654:H654" si="918">SUM(G649:G653)</f>
        <v>0</v>
      </c>
      <c r="H654" s="151">
        <f t="shared" si="918"/>
        <v>0</v>
      </c>
      <c r="I654" s="220">
        <v>1</v>
      </c>
      <c r="J654" s="206">
        <f t="shared" ref="J654:L654" si="919">SUM(J649:J653)</f>
        <v>0</v>
      </c>
      <c r="K654" s="206">
        <f t="shared" si="919"/>
        <v>0</v>
      </c>
      <c r="L654" s="206">
        <f t="shared" si="919"/>
        <v>0</v>
      </c>
      <c r="M654" s="220">
        <v>1</v>
      </c>
      <c r="N654" s="206">
        <f>N649</f>
        <v>0</v>
      </c>
      <c r="O654" s="206">
        <f t="shared" ref="O654:Q654" si="920">SUM(O649:O653)</f>
        <v>0</v>
      </c>
      <c r="P654" s="206">
        <f t="shared" si="920"/>
        <v>0</v>
      </c>
      <c r="Q654" s="206">
        <f t="shared" si="920"/>
        <v>0</v>
      </c>
      <c r="R654" s="220">
        <v>1</v>
      </c>
      <c r="S654" s="206">
        <f>S649</f>
        <v>0</v>
      </c>
      <c r="T654" s="216">
        <f>T649</f>
        <v>0</v>
      </c>
      <c r="U654" s="210">
        <f>SUM(U649:U653)</f>
        <v>0</v>
      </c>
      <c r="V654" s="211">
        <f>SUM(V649:V653)</f>
        <v>0</v>
      </c>
      <c r="W654" s="152">
        <f>IFERROR(((V654/U654)*1),0)</f>
        <v>0</v>
      </c>
      <c r="X654" s="303">
        <f>IFERROR(((1-(1-T654)*W654)*1),0)</f>
        <v>1</v>
      </c>
    </row>
    <row r="655" spans="1:24" ht="15.75" hidden="1" thickBot="1" x14ac:dyDescent="0.3">
      <c r="A655" s="443">
        <f>A649+1</f>
        <v>109</v>
      </c>
      <c r="B655" s="444"/>
      <c r="C655" s="445"/>
      <c r="D655" s="445"/>
      <c r="E655" s="147" t="s">
        <v>283</v>
      </c>
      <c r="F655" s="237">
        <v>0</v>
      </c>
      <c r="G655" s="237">
        <v>0</v>
      </c>
      <c r="H655" s="148">
        <f>F655+G655</f>
        <v>0</v>
      </c>
      <c r="I655" s="219" t="e">
        <f>H655/$H$660</f>
        <v>#DIV/0!</v>
      </c>
      <c r="J655" s="279">
        <v>0</v>
      </c>
      <c r="K655" s="279">
        <v>0</v>
      </c>
      <c r="L655" s="278">
        <f>J655+K655</f>
        <v>0</v>
      </c>
      <c r="M655" s="219" t="e">
        <f>L655/$L$660</f>
        <v>#DIV/0!</v>
      </c>
      <c r="N655" s="446">
        <v>0</v>
      </c>
      <c r="O655" s="279">
        <v>0</v>
      </c>
      <c r="P655" s="279">
        <v>0</v>
      </c>
      <c r="Q655" s="278">
        <f>O655+P655</f>
        <v>0</v>
      </c>
      <c r="R655" s="219" t="e">
        <f>Q655/$Q$660</f>
        <v>#DIV/0!</v>
      </c>
      <c r="S655" s="440">
        <f>N660-Q660</f>
        <v>0</v>
      </c>
      <c r="T655" s="421">
        <f>IFERROR((S655/N660),0)</f>
        <v>0</v>
      </c>
      <c r="U655" s="279">
        <v>0</v>
      </c>
      <c r="V655" s="279">
        <v>0</v>
      </c>
      <c r="W655" s="149">
        <f>IFERROR(((V655/U655)*1),0)</f>
        <v>0</v>
      </c>
      <c r="X655" s="422"/>
    </row>
    <row r="656" spans="1:24" ht="15.75" hidden="1" thickBot="1" x14ac:dyDescent="0.3">
      <c r="A656" s="443"/>
      <c r="B656" s="444"/>
      <c r="C656" s="445"/>
      <c r="D656" s="445"/>
      <c r="E656" s="147" t="s">
        <v>284</v>
      </c>
      <c r="F656" s="237">
        <v>0</v>
      </c>
      <c r="G656" s="237">
        <v>0</v>
      </c>
      <c r="H656" s="148">
        <f t="shared" ref="H656:H659" si="921">F656+G656</f>
        <v>0</v>
      </c>
      <c r="I656" s="219" t="e">
        <f t="shared" ref="I656:I659" si="922">H656/$H$660</f>
        <v>#DIV/0!</v>
      </c>
      <c r="J656" s="279">
        <v>0</v>
      </c>
      <c r="K656" s="279">
        <v>0</v>
      </c>
      <c r="L656" s="278">
        <f t="shared" ref="L656:L659" si="923">J656+K656</f>
        <v>0</v>
      </c>
      <c r="M656" s="219" t="e">
        <f t="shared" ref="M656:M659" si="924">L656/$L$660</f>
        <v>#DIV/0!</v>
      </c>
      <c r="N656" s="446"/>
      <c r="O656" s="279">
        <v>0</v>
      </c>
      <c r="P656" s="279">
        <v>0</v>
      </c>
      <c r="Q656" s="278">
        <f t="shared" ref="Q656:Q659" si="925">O656+P656</f>
        <v>0</v>
      </c>
      <c r="R656" s="219" t="e">
        <f t="shared" ref="R656:R659" si="926">Q656/$Q$660</f>
        <v>#DIV/0!</v>
      </c>
      <c r="S656" s="440"/>
      <c r="T656" s="421"/>
      <c r="U656" s="279">
        <v>0</v>
      </c>
      <c r="V656" s="279">
        <v>0</v>
      </c>
      <c r="W656" s="149">
        <f t="shared" ref="W656:W657" si="927">IFERROR(((V656/U656)*1),0)</f>
        <v>0</v>
      </c>
      <c r="X656" s="424"/>
    </row>
    <row r="657" spans="1:24" ht="15.75" hidden="1" thickBot="1" x14ac:dyDescent="0.3">
      <c r="A657" s="443"/>
      <c r="B657" s="444"/>
      <c r="C657" s="445"/>
      <c r="D657" s="445"/>
      <c r="E657" s="147" t="s">
        <v>285</v>
      </c>
      <c r="F657" s="237">
        <v>0</v>
      </c>
      <c r="G657" s="237">
        <v>0</v>
      </c>
      <c r="H657" s="148">
        <f t="shared" si="921"/>
        <v>0</v>
      </c>
      <c r="I657" s="219" t="e">
        <f t="shared" si="922"/>
        <v>#DIV/0!</v>
      </c>
      <c r="J657" s="279">
        <v>0</v>
      </c>
      <c r="K657" s="279">
        <v>0</v>
      </c>
      <c r="L657" s="278">
        <f t="shared" si="923"/>
        <v>0</v>
      </c>
      <c r="M657" s="219" t="e">
        <f t="shared" si="924"/>
        <v>#DIV/0!</v>
      </c>
      <c r="N657" s="446"/>
      <c r="O657" s="279">
        <v>0</v>
      </c>
      <c r="P657" s="279">
        <v>0</v>
      </c>
      <c r="Q657" s="278">
        <f t="shared" si="925"/>
        <v>0</v>
      </c>
      <c r="R657" s="219" t="e">
        <f t="shared" si="926"/>
        <v>#DIV/0!</v>
      </c>
      <c r="S657" s="440"/>
      <c r="T657" s="421"/>
      <c r="U657" s="279">
        <v>0</v>
      </c>
      <c r="V657" s="279">
        <v>0</v>
      </c>
      <c r="W657" s="149">
        <f t="shared" si="927"/>
        <v>0</v>
      </c>
      <c r="X657" s="424"/>
    </row>
    <row r="658" spans="1:24" ht="15.75" hidden="1" thickBot="1" x14ac:dyDescent="0.3">
      <c r="A658" s="443"/>
      <c r="B658" s="444"/>
      <c r="C658" s="445"/>
      <c r="D658" s="445"/>
      <c r="E658" s="147" t="s">
        <v>286</v>
      </c>
      <c r="F658" s="237">
        <v>0</v>
      </c>
      <c r="G658" s="237">
        <v>0</v>
      </c>
      <c r="H658" s="148">
        <f t="shared" si="921"/>
        <v>0</v>
      </c>
      <c r="I658" s="219" t="e">
        <f t="shared" si="922"/>
        <v>#DIV/0!</v>
      </c>
      <c r="J658" s="279">
        <v>0</v>
      </c>
      <c r="K658" s="279">
        <v>0</v>
      </c>
      <c r="L658" s="278">
        <f t="shared" si="923"/>
        <v>0</v>
      </c>
      <c r="M658" s="219" t="e">
        <f t="shared" si="924"/>
        <v>#DIV/0!</v>
      </c>
      <c r="N658" s="446"/>
      <c r="O658" s="279">
        <v>0</v>
      </c>
      <c r="P658" s="279">
        <v>0</v>
      </c>
      <c r="Q658" s="278">
        <f t="shared" si="925"/>
        <v>0</v>
      </c>
      <c r="R658" s="219" t="e">
        <f t="shared" si="926"/>
        <v>#DIV/0!</v>
      </c>
      <c r="S658" s="440"/>
      <c r="T658" s="421"/>
      <c r="U658" s="279">
        <v>0</v>
      </c>
      <c r="V658" s="279">
        <v>0</v>
      </c>
      <c r="W658" s="149">
        <f>IFERROR(((V658/U658)*1),0)</f>
        <v>0</v>
      </c>
      <c r="X658" s="424"/>
    </row>
    <row r="659" spans="1:24" ht="15.75" hidden="1" thickBot="1" x14ac:dyDescent="0.3">
      <c r="A659" s="443"/>
      <c r="B659" s="444"/>
      <c r="C659" s="445"/>
      <c r="D659" s="445"/>
      <c r="E659" s="147" t="s">
        <v>287</v>
      </c>
      <c r="F659" s="237">
        <v>0</v>
      </c>
      <c r="G659" s="237">
        <v>0</v>
      </c>
      <c r="H659" s="148">
        <f t="shared" si="921"/>
        <v>0</v>
      </c>
      <c r="I659" s="219" t="e">
        <f t="shared" si="922"/>
        <v>#DIV/0!</v>
      </c>
      <c r="J659" s="279">
        <v>0</v>
      </c>
      <c r="K659" s="279">
        <v>0</v>
      </c>
      <c r="L659" s="278">
        <f t="shared" si="923"/>
        <v>0</v>
      </c>
      <c r="M659" s="219" t="e">
        <f t="shared" si="924"/>
        <v>#DIV/0!</v>
      </c>
      <c r="N659" s="446"/>
      <c r="O659" s="279">
        <v>0</v>
      </c>
      <c r="P659" s="279">
        <v>0</v>
      </c>
      <c r="Q659" s="278">
        <f t="shared" si="925"/>
        <v>0</v>
      </c>
      <c r="R659" s="219" t="e">
        <f t="shared" si="926"/>
        <v>#DIV/0!</v>
      </c>
      <c r="S659" s="440"/>
      <c r="T659" s="421"/>
      <c r="U659" s="279">
        <v>0</v>
      </c>
      <c r="V659" s="279">
        <v>0</v>
      </c>
      <c r="W659" s="149">
        <f>IFERROR(((V659/U659)*1),0)</f>
        <v>0</v>
      </c>
      <c r="X659" s="442"/>
    </row>
    <row r="660" spans="1:24" ht="15.75" hidden="1" thickBot="1" x14ac:dyDescent="0.3">
      <c r="A660" s="431" t="s">
        <v>288</v>
      </c>
      <c r="B660" s="432"/>
      <c r="C660" s="433"/>
      <c r="D660" s="275"/>
      <c r="E660" s="276"/>
      <c r="F660" s="240">
        <f>SUM(F655:F659)</f>
        <v>0</v>
      </c>
      <c r="G660" s="239">
        <f t="shared" ref="G660:H660" si="928">SUM(G655:G659)</f>
        <v>0</v>
      </c>
      <c r="H660" s="151">
        <f t="shared" si="928"/>
        <v>0</v>
      </c>
      <c r="I660" s="220">
        <v>1</v>
      </c>
      <c r="J660" s="206">
        <f t="shared" ref="J660:L660" si="929">SUM(J655:J659)</f>
        <v>0</v>
      </c>
      <c r="K660" s="206">
        <f t="shared" si="929"/>
        <v>0</v>
      </c>
      <c r="L660" s="206">
        <f t="shared" si="929"/>
        <v>0</v>
      </c>
      <c r="M660" s="220">
        <v>1</v>
      </c>
      <c r="N660" s="206">
        <f>N655</f>
        <v>0</v>
      </c>
      <c r="O660" s="206">
        <f t="shared" ref="O660:Q660" si="930">SUM(O655:O659)</f>
        <v>0</v>
      </c>
      <c r="P660" s="206">
        <f t="shared" si="930"/>
        <v>0</v>
      </c>
      <c r="Q660" s="206">
        <f t="shared" si="930"/>
        <v>0</v>
      </c>
      <c r="R660" s="220">
        <v>1</v>
      </c>
      <c r="S660" s="206">
        <f>S655</f>
        <v>0</v>
      </c>
      <c r="T660" s="216">
        <f>T655</f>
        <v>0</v>
      </c>
      <c r="U660" s="210">
        <f>SUM(U655:U659)</f>
        <v>0</v>
      </c>
      <c r="V660" s="211">
        <f>SUM(V655:V659)</f>
        <v>0</v>
      </c>
      <c r="W660" s="152">
        <f>IFERROR(((V660/U660)*1),0)</f>
        <v>0</v>
      </c>
      <c r="X660" s="303">
        <f>IFERROR(((1-(1-T660)*W660)*1),0)</f>
        <v>1</v>
      </c>
    </row>
    <row r="661" spans="1:24" ht="15.75" hidden="1" thickBot="1" x14ac:dyDescent="0.3">
      <c r="A661" s="443">
        <f>A655+1</f>
        <v>110</v>
      </c>
      <c r="B661" s="444"/>
      <c r="C661" s="445"/>
      <c r="D661" s="445"/>
      <c r="E661" s="147" t="s">
        <v>283</v>
      </c>
      <c r="F661" s="237">
        <v>0</v>
      </c>
      <c r="G661" s="237">
        <v>0</v>
      </c>
      <c r="H661" s="148">
        <f>F661+G661</f>
        <v>0</v>
      </c>
      <c r="I661" s="219" t="e">
        <f>H661/$H$666</f>
        <v>#DIV/0!</v>
      </c>
      <c r="J661" s="279">
        <v>0</v>
      </c>
      <c r="K661" s="279">
        <v>0</v>
      </c>
      <c r="L661" s="278">
        <f>J661+K661</f>
        <v>0</v>
      </c>
      <c r="M661" s="219" t="e">
        <f>L661/$L$666</f>
        <v>#DIV/0!</v>
      </c>
      <c r="N661" s="446">
        <v>0</v>
      </c>
      <c r="O661" s="279">
        <v>0</v>
      </c>
      <c r="P661" s="279">
        <v>0</v>
      </c>
      <c r="Q661" s="278">
        <f>O661+P661</f>
        <v>0</v>
      </c>
      <c r="R661" s="219" t="e">
        <f>Q661/$Q$666</f>
        <v>#DIV/0!</v>
      </c>
      <c r="S661" s="440">
        <f>N666-Q666</f>
        <v>0</v>
      </c>
      <c r="T661" s="421">
        <f>IFERROR((S661/N666),0)</f>
        <v>0</v>
      </c>
      <c r="U661" s="279">
        <v>0</v>
      </c>
      <c r="V661" s="279">
        <v>0</v>
      </c>
      <c r="W661" s="149">
        <f>IFERROR(((V661/U661)*1),0)</f>
        <v>0</v>
      </c>
      <c r="X661" s="422"/>
    </row>
    <row r="662" spans="1:24" ht="15.75" hidden="1" thickBot="1" x14ac:dyDescent="0.3">
      <c r="A662" s="443"/>
      <c r="B662" s="444"/>
      <c r="C662" s="445"/>
      <c r="D662" s="445"/>
      <c r="E662" s="147" t="s">
        <v>284</v>
      </c>
      <c r="F662" s="237">
        <v>0</v>
      </c>
      <c r="G662" s="237">
        <v>0</v>
      </c>
      <c r="H662" s="148">
        <f t="shared" ref="H662:H665" si="931">F662+G662</f>
        <v>0</v>
      </c>
      <c r="I662" s="219" t="e">
        <f t="shared" ref="I662:I665" si="932">H662/$H$666</f>
        <v>#DIV/0!</v>
      </c>
      <c r="J662" s="279">
        <v>0</v>
      </c>
      <c r="K662" s="279">
        <v>0</v>
      </c>
      <c r="L662" s="278">
        <f t="shared" ref="L662:L665" si="933">J662+K662</f>
        <v>0</v>
      </c>
      <c r="M662" s="219" t="e">
        <f t="shared" ref="M662:M665" si="934">L662/$L$666</f>
        <v>#DIV/0!</v>
      </c>
      <c r="N662" s="446"/>
      <c r="O662" s="279">
        <v>0</v>
      </c>
      <c r="P662" s="279">
        <v>0</v>
      </c>
      <c r="Q662" s="278">
        <f t="shared" ref="Q662:Q665" si="935">O662+P662</f>
        <v>0</v>
      </c>
      <c r="R662" s="219" t="e">
        <f t="shared" ref="R662:R665" si="936">Q662/$Q$666</f>
        <v>#DIV/0!</v>
      </c>
      <c r="S662" s="440"/>
      <c r="T662" s="421"/>
      <c r="U662" s="279">
        <v>0</v>
      </c>
      <c r="V662" s="279">
        <v>0</v>
      </c>
      <c r="W662" s="149">
        <f t="shared" ref="W662:W663" si="937">IFERROR(((V662/U662)*1),0)</f>
        <v>0</v>
      </c>
      <c r="X662" s="424"/>
    </row>
    <row r="663" spans="1:24" ht="15.75" hidden="1" thickBot="1" x14ac:dyDescent="0.3">
      <c r="A663" s="443"/>
      <c r="B663" s="444"/>
      <c r="C663" s="445"/>
      <c r="D663" s="445"/>
      <c r="E663" s="147" t="s">
        <v>285</v>
      </c>
      <c r="F663" s="237">
        <v>0</v>
      </c>
      <c r="G663" s="237">
        <v>0</v>
      </c>
      <c r="H663" s="148">
        <f t="shared" si="931"/>
        <v>0</v>
      </c>
      <c r="I663" s="219" t="e">
        <f t="shared" si="932"/>
        <v>#DIV/0!</v>
      </c>
      <c r="J663" s="279">
        <v>0</v>
      </c>
      <c r="K663" s="279">
        <v>0</v>
      </c>
      <c r="L663" s="278">
        <f t="shared" si="933"/>
        <v>0</v>
      </c>
      <c r="M663" s="219" t="e">
        <f t="shared" si="934"/>
        <v>#DIV/0!</v>
      </c>
      <c r="N663" s="446"/>
      <c r="O663" s="279">
        <v>0</v>
      </c>
      <c r="P663" s="279">
        <v>0</v>
      </c>
      <c r="Q663" s="278">
        <f t="shared" si="935"/>
        <v>0</v>
      </c>
      <c r="R663" s="219" t="e">
        <f t="shared" si="936"/>
        <v>#DIV/0!</v>
      </c>
      <c r="S663" s="440"/>
      <c r="T663" s="421"/>
      <c r="U663" s="279">
        <v>0</v>
      </c>
      <c r="V663" s="279">
        <v>0</v>
      </c>
      <c r="W663" s="149">
        <f t="shared" si="937"/>
        <v>0</v>
      </c>
      <c r="X663" s="424"/>
    </row>
    <row r="664" spans="1:24" ht="15.75" hidden="1" thickBot="1" x14ac:dyDescent="0.3">
      <c r="A664" s="443"/>
      <c r="B664" s="444"/>
      <c r="C664" s="445"/>
      <c r="D664" s="445"/>
      <c r="E664" s="147" t="s">
        <v>286</v>
      </c>
      <c r="F664" s="237">
        <v>0</v>
      </c>
      <c r="G664" s="237">
        <v>0</v>
      </c>
      <c r="H664" s="148">
        <f t="shared" si="931"/>
        <v>0</v>
      </c>
      <c r="I664" s="219" t="e">
        <f t="shared" si="932"/>
        <v>#DIV/0!</v>
      </c>
      <c r="J664" s="279">
        <v>0</v>
      </c>
      <c r="K664" s="279">
        <v>0</v>
      </c>
      <c r="L664" s="278">
        <f t="shared" si="933"/>
        <v>0</v>
      </c>
      <c r="M664" s="219" t="e">
        <f t="shared" si="934"/>
        <v>#DIV/0!</v>
      </c>
      <c r="N664" s="446"/>
      <c r="O664" s="279">
        <v>0</v>
      </c>
      <c r="P664" s="279">
        <v>0</v>
      </c>
      <c r="Q664" s="278">
        <f t="shared" si="935"/>
        <v>0</v>
      </c>
      <c r="R664" s="219" t="e">
        <f t="shared" si="936"/>
        <v>#DIV/0!</v>
      </c>
      <c r="S664" s="440"/>
      <c r="T664" s="421"/>
      <c r="U664" s="279">
        <v>0</v>
      </c>
      <c r="V664" s="279">
        <v>0</v>
      </c>
      <c r="W664" s="149">
        <f>IFERROR(((V664/U664)*1),0)</f>
        <v>0</v>
      </c>
      <c r="X664" s="424"/>
    </row>
    <row r="665" spans="1:24" ht="15.75" hidden="1" thickBot="1" x14ac:dyDescent="0.3">
      <c r="A665" s="443"/>
      <c r="B665" s="444"/>
      <c r="C665" s="445"/>
      <c r="D665" s="445"/>
      <c r="E665" s="147" t="s">
        <v>287</v>
      </c>
      <c r="F665" s="237">
        <v>0</v>
      </c>
      <c r="G665" s="237">
        <v>0</v>
      </c>
      <c r="H665" s="148">
        <f t="shared" si="931"/>
        <v>0</v>
      </c>
      <c r="I665" s="219" t="e">
        <f t="shared" si="932"/>
        <v>#DIV/0!</v>
      </c>
      <c r="J665" s="279">
        <v>0</v>
      </c>
      <c r="K665" s="279">
        <v>0</v>
      </c>
      <c r="L665" s="278">
        <f t="shared" si="933"/>
        <v>0</v>
      </c>
      <c r="M665" s="219" t="e">
        <f t="shared" si="934"/>
        <v>#DIV/0!</v>
      </c>
      <c r="N665" s="446"/>
      <c r="O665" s="279">
        <v>0</v>
      </c>
      <c r="P665" s="279">
        <v>0</v>
      </c>
      <c r="Q665" s="278">
        <f t="shared" si="935"/>
        <v>0</v>
      </c>
      <c r="R665" s="219" t="e">
        <f t="shared" si="936"/>
        <v>#DIV/0!</v>
      </c>
      <c r="S665" s="440"/>
      <c r="T665" s="421"/>
      <c r="U665" s="279">
        <v>0</v>
      </c>
      <c r="V665" s="279">
        <v>0</v>
      </c>
      <c r="W665" s="149">
        <f>IFERROR(((V665/U665)*1),0)</f>
        <v>0</v>
      </c>
      <c r="X665" s="442"/>
    </row>
    <row r="666" spans="1:24" ht="15.75" hidden="1" thickBot="1" x14ac:dyDescent="0.3">
      <c r="A666" s="431" t="s">
        <v>288</v>
      </c>
      <c r="B666" s="432"/>
      <c r="C666" s="433"/>
      <c r="D666" s="275"/>
      <c r="E666" s="276"/>
      <c r="F666" s="240">
        <f>SUM(F661:F665)</f>
        <v>0</v>
      </c>
      <c r="G666" s="239">
        <f t="shared" ref="G666:H666" si="938">SUM(G661:G665)</f>
        <v>0</v>
      </c>
      <c r="H666" s="151">
        <f t="shared" si="938"/>
        <v>0</v>
      </c>
      <c r="I666" s="220">
        <v>1</v>
      </c>
      <c r="J666" s="206">
        <f t="shared" ref="J666:L666" si="939">SUM(J661:J665)</f>
        <v>0</v>
      </c>
      <c r="K666" s="206">
        <f t="shared" si="939"/>
        <v>0</v>
      </c>
      <c r="L666" s="206">
        <f t="shared" si="939"/>
        <v>0</v>
      </c>
      <c r="M666" s="220">
        <v>1</v>
      </c>
      <c r="N666" s="206">
        <f>N661</f>
        <v>0</v>
      </c>
      <c r="O666" s="206">
        <f t="shared" ref="O666:Q666" si="940">SUM(O661:O665)</f>
        <v>0</v>
      </c>
      <c r="P666" s="206">
        <f t="shared" si="940"/>
        <v>0</v>
      </c>
      <c r="Q666" s="206">
        <f t="shared" si="940"/>
        <v>0</v>
      </c>
      <c r="R666" s="220">
        <v>1</v>
      </c>
      <c r="S666" s="206">
        <f>S661</f>
        <v>0</v>
      </c>
      <c r="T666" s="216">
        <f>T661</f>
        <v>0</v>
      </c>
      <c r="U666" s="210">
        <f>SUM(U661:U665)</f>
        <v>0</v>
      </c>
      <c r="V666" s="211">
        <f>SUM(V661:V665)</f>
        <v>0</v>
      </c>
      <c r="W666" s="152">
        <f>IFERROR(((V666/U666)*1),0)</f>
        <v>0</v>
      </c>
      <c r="X666" s="303">
        <f>IFERROR(((1-(1-T666)*W666)*1),0)</f>
        <v>1</v>
      </c>
    </row>
    <row r="667" spans="1:24" ht="15.75" thickBot="1" x14ac:dyDescent="0.3">
      <c r="A667" s="434">
        <v>76</v>
      </c>
      <c r="B667" s="436" t="s">
        <v>20</v>
      </c>
      <c r="C667" s="436"/>
      <c r="D667" s="437" t="s">
        <v>485</v>
      </c>
      <c r="E667" s="153" t="s">
        <v>283</v>
      </c>
      <c r="F667" s="241">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1784024</v>
      </c>
      <c r="G667" s="241">
        <f t="shared" si="941"/>
        <v>1784</v>
      </c>
      <c r="H667" s="154">
        <f t="shared" si="941"/>
        <v>1785808</v>
      </c>
      <c r="I667" s="221">
        <f>IFERROR((H667/$H$672),0)</f>
        <v>0.90479343817432978</v>
      </c>
      <c r="J667" s="277">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1961.23</v>
      </c>
      <c r="K667" s="277">
        <f t="shared" si="942"/>
        <v>1.2280000000000002</v>
      </c>
      <c r="L667" s="277">
        <f t="shared" si="942"/>
        <v>1962.4580000000003</v>
      </c>
      <c r="M667" s="221">
        <f>IFERROR((L667/$L$672),0)</f>
        <v>0.52682587663017511</v>
      </c>
      <c r="N667" s="439">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2142.3910000000001</v>
      </c>
      <c r="O667" s="277">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534.85199999999998</v>
      </c>
      <c r="P667" s="277">
        <f t="shared" si="943"/>
        <v>8.7479999999999993</v>
      </c>
      <c r="Q667" s="277">
        <f t="shared" si="943"/>
        <v>543.59999999999991</v>
      </c>
      <c r="R667" s="221">
        <f>IFERROR((Q667/$Q$672),0)</f>
        <v>0.29970971823647624</v>
      </c>
      <c r="S667" s="439">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328.63600000000008</v>
      </c>
      <c r="T667" s="420">
        <f>IFERROR((S672/N672),0)</f>
        <v>0.15339683559163572</v>
      </c>
      <c r="U667" s="277">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256.46580000000006</v>
      </c>
      <c r="V667" s="212">
        <f t="shared" si="944"/>
        <v>217.85039999999998</v>
      </c>
      <c r="W667" s="155">
        <f>IFERROR(((V667/U667)*1),0)</f>
        <v>0.84943255591973643</v>
      </c>
      <c r="X667" s="423"/>
    </row>
    <row r="668" spans="1:24" ht="15.75" thickBot="1" x14ac:dyDescent="0.3">
      <c r="A668" s="434"/>
      <c r="B668" s="436"/>
      <c r="C668" s="436"/>
      <c r="D668" s="438"/>
      <c r="E668" s="153" t="s">
        <v>284</v>
      </c>
      <c r="F668" s="241">
        <f t="shared" si="941"/>
        <v>25813</v>
      </c>
      <c r="G668" s="241">
        <f t="shared" si="941"/>
        <v>1043</v>
      </c>
      <c r="H668" s="154">
        <f t="shared" si="941"/>
        <v>26856</v>
      </c>
      <c r="I668" s="221">
        <f>IFERROR((H668/$H$672),0)</f>
        <v>1.3606800157469224E-2</v>
      </c>
      <c r="J668" s="277">
        <f t="shared" si="942"/>
        <v>136.39700000000002</v>
      </c>
      <c r="K668" s="277">
        <f t="shared" si="942"/>
        <v>4.758</v>
      </c>
      <c r="L668" s="277">
        <f t="shared" si="942"/>
        <v>141.155</v>
      </c>
      <c r="M668" s="221">
        <f>IFERROR((L668/$L$672),0)</f>
        <v>3.789334936886922E-2</v>
      </c>
      <c r="N668" s="440"/>
      <c r="O668" s="277">
        <f t="shared" si="943"/>
        <v>25.764000000000003</v>
      </c>
      <c r="P668" s="277">
        <f t="shared" si="943"/>
        <v>3.81</v>
      </c>
      <c r="Q668" s="277">
        <f t="shared" si="943"/>
        <v>29.574000000000002</v>
      </c>
      <c r="R668" s="221">
        <f>IFERROR((Q668/$Q$672),0)</f>
        <v>1.6305399571606975E-2</v>
      </c>
      <c r="S668" s="440"/>
      <c r="T668" s="421"/>
      <c r="U668" s="277">
        <f t="shared" si="944"/>
        <v>6.0732000000000008</v>
      </c>
      <c r="V668" s="212">
        <f t="shared" si="944"/>
        <v>3.0391999999999997</v>
      </c>
      <c r="W668" s="155">
        <f t="shared" ref="W668:W672" si="945">IFERROR(((V668/U668)*1),0)</f>
        <v>0.5004281103866165</v>
      </c>
      <c r="X668" s="424"/>
    </row>
    <row r="669" spans="1:24" ht="15.75" thickBot="1" x14ac:dyDescent="0.3">
      <c r="A669" s="434"/>
      <c r="B669" s="436"/>
      <c r="C669" s="436"/>
      <c r="D669" s="438"/>
      <c r="E669" s="153" t="s">
        <v>285</v>
      </c>
      <c r="F669" s="241">
        <f t="shared" si="941"/>
        <v>126407</v>
      </c>
      <c r="G669" s="241">
        <f t="shared" si="941"/>
        <v>30</v>
      </c>
      <c r="H669" s="154">
        <f t="shared" si="941"/>
        <v>126437</v>
      </c>
      <c r="I669" s="221">
        <f>IFERROR((H669/$H$672),0)</f>
        <v>6.4060284164057804E-2</v>
      </c>
      <c r="J669" s="277">
        <f t="shared" si="942"/>
        <v>440.495</v>
      </c>
      <c r="K669" s="277">
        <f t="shared" si="942"/>
        <v>0.10500000000000001</v>
      </c>
      <c r="L669" s="277">
        <f t="shared" si="942"/>
        <v>440.6</v>
      </c>
      <c r="M669" s="221">
        <f>IFERROR((L669/$L$672),0)</f>
        <v>0.11827997401384138</v>
      </c>
      <c r="N669" s="440"/>
      <c r="O669" s="277">
        <f t="shared" si="943"/>
        <v>148.07999999999998</v>
      </c>
      <c r="P669" s="277">
        <f t="shared" si="943"/>
        <v>1.7569999999999999</v>
      </c>
      <c r="Q669" s="277">
        <f t="shared" si="943"/>
        <v>149.83699999999999</v>
      </c>
      <c r="R669" s="221">
        <f>IFERROR((Q669/$Q$672),0)</f>
        <v>8.261148832119003E-2</v>
      </c>
      <c r="S669" s="440"/>
      <c r="T669" s="421"/>
      <c r="U669" s="277">
        <f t="shared" si="944"/>
        <v>113.53609999999999</v>
      </c>
      <c r="V669" s="212">
        <f t="shared" si="944"/>
        <v>102.79479999999998</v>
      </c>
      <c r="W669" s="155">
        <f t="shared" si="945"/>
        <v>0.90539308642801708</v>
      </c>
      <c r="X669" s="424"/>
    </row>
    <row r="670" spans="1:24" ht="15.75" thickBot="1" x14ac:dyDescent="0.3">
      <c r="A670" s="434"/>
      <c r="B670" s="436"/>
      <c r="C670" s="436"/>
      <c r="D670" s="438"/>
      <c r="E670" s="153" t="s">
        <v>286</v>
      </c>
      <c r="F670" s="241">
        <f t="shared" si="941"/>
        <v>576</v>
      </c>
      <c r="G670" s="241">
        <f t="shared" si="941"/>
        <v>0</v>
      </c>
      <c r="H670" s="154">
        <f t="shared" si="941"/>
        <v>576</v>
      </c>
      <c r="I670" s="221">
        <f>IFERROR((H670/$H$672),0)</f>
        <v>2.918348559242729E-4</v>
      </c>
      <c r="J670" s="277">
        <f t="shared" si="942"/>
        <v>829.61200000000008</v>
      </c>
      <c r="K670" s="277">
        <f t="shared" si="942"/>
        <v>0</v>
      </c>
      <c r="L670" s="277">
        <f t="shared" si="942"/>
        <v>829.61200000000008</v>
      </c>
      <c r="M670" s="221">
        <f>IFERROR((L670/$L$672),0)</f>
        <v>0.22271104358050609</v>
      </c>
      <c r="N670" s="440"/>
      <c r="O670" s="277">
        <f t="shared" si="943"/>
        <v>863.28399999999988</v>
      </c>
      <c r="P670" s="277">
        <f t="shared" si="943"/>
        <v>0</v>
      </c>
      <c r="Q670" s="277">
        <f t="shared" si="943"/>
        <v>863.28399999999988</v>
      </c>
      <c r="R670" s="221">
        <f>IFERROR((Q670/$Q$672),0)</f>
        <v>0.47596505591990101</v>
      </c>
      <c r="S670" s="440"/>
      <c r="T670" s="421"/>
      <c r="U670" s="277">
        <f t="shared" si="944"/>
        <v>560.08169999999996</v>
      </c>
      <c r="V670" s="212">
        <f t="shared" si="944"/>
        <v>566.27879999999993</v>
      </c>
      <c r="W670" s="155">
        <f t="shared" si="945"/>
        <v>1.0110646357486774</v>
      </c>
      <c r="X670" s="424"/>
    </row>
    <row r="671" spans="1:24" ht="15.75" thickBot="1" x14ac:dyDescent="0.3">
      <c r="A671" s="435"/>
      <c r="B671" s="437"/>
      <c r="C671" s="437"/>
      <c r="D671" s="438"/>
      <c r="E671" s="304" t="s">
        <v>287</v>
      </c>
      <c r="F671" s="305">
        <f t="shared" si="941"/>
        <v>32793</v>
      </c>
      <c r="G671" s="305">
        <f t="shared" si="941"/>
        <v>1249</v>
      </c>
      <c r="H671" s="306">
        <f t="shared" si="941"/>
        <v>34042</v>
      </c>
      <c r="I671" s="273">
        <f>IFERROR((H671/$H$672),0)</f>
        <v>1.724764264821892E-2</v>
      </c>
      <c r="J671" s="307">
        <f t="shared" si="942"/>
        <v>346.45399999999989</v>
      </c>
      <c r="K671" s="307">
        <f t="shared" si="942"/>
        <v>4.7810000000000006</v>
      </c>
      <c r="L671" s="307">
        <f t="shared" si="942"/>
        <v>351.23499999999996</v>
      </c>
      <c r="M671" s="273">
        <f>IFERROR((L671/$L$672),0)</f>
        <v>9.4289756406608194E-2</v>
      </c>
      <c r="N671" s="441"/>
      <c r="O671" s="307">
        <f t="shared" si="943"/>
        <v>216.65999999999997</v>
      </c>
      <c r="P671" s="307">
        <f t="shared" si="943"/>
        <v>10.799999999999997</v>
      </c>
      <c r="Q671" s="307">
        <f t="shared" si="943"/>
        <v>227.46</v>
      </c>
      <c r="R671" s="273">
        <f>IFERROR((Q671/$Q$672),0)</f>
        <v>0.12540833795082579</v>
      </c>
      <c r="S671" s="441"/>
      <c r="T671" s="422"/>
      <c r="U671" s="307">
        <f t="shared" si="944"/>
        <v>141.47790000000001</v>
      </c>
      <c r="V671" s="308">
        <f t="shared" si="944"/>
        <v>122.96399999999998</v>
      </c>
      <c r="W671" s="149">
        <f t="shared" si="945"/>
        <v>0.86913927899693155</v>
      </c>
      <c r="X671" s="424"/>
    </row>
    <row r="672" spans="1:24" ht="15.75" thickBot="1" x14ac:dyDescent="0.3">
      <c r="A672" s="309">
        <v>77</v>
      </c>
      <c r="B672" s="425" t="s">
        <v>289</v>
      </c>
      <c r="C672" s="426"/>
      <c r="D672" s="310"/>
      <c r="E672" s="311"/>
      <c r="F672" s="239">
        <f>SUM(F667:F671)</f>
        <v>1969613</v>
      </c>
      <c r="G672" s="239">
        <f>SUM(G667:G671)</f>
        <v>4106</v>
      </c>
      <c r="H672" s="151">
        <f>SUM(H667:H671)</f>
        <v>1973719</v>
      </c>
      <c r="I672" s="220">
        <v>1</v>
      </c>
      <c r="J672" s="206">
        <f>SUM(J667:J671)</f>
        <v>3714.1879999999996</v>
      </c>
      <c r="K672" s="206">
        <f t="shared" ref="K672:L672" si="946">SUM(K667:K671)</f>
        <v>10.872000000000002</v>
      </c>
      <c r="L672" s="206">
        <f t="shared" si="946"/>
        <v>3725.0600000000004</v>
      </c>
      <c r="M672" s="220">
        <v>1</v>
      </c>
      <c r="N672" s="207">
        <f>N667</f>
        <v>2142.3910000000001</v>
      </c>
      <c r="O672" s="206">
        <f t="shared" ref="O672:P672" si="947">SUM(O667:O671)</f>
        <v>1788.6399999999999</v>
      </c>
      <c r="P672" s="206">
        <f t="shared" si="947"/>
        <v>25.114999999999995</v>
      </c>
      <c r="Q672" s="206">
        <f t="shared" ref="Q672" si="948">SUM(Q667:Q671)</f>
        <v>1813.7549999999997</v>
      </c>
      <c r="R672" s="220">
        <v>1</v>
      </c>
      <c r="S672" s="207">
        <f>S667</f>
        <v>328.63600000000008</v>
      </c>
      <c r="T672" s="214">
        <f>T667</f>
        <v>0.15339683559163572</v>
      </c>
      <c r="U672" s="211">
        <f>SUM(U667:U671)</f>
        <v>1077.6347000000001</v>
      </c>
      <c r="V672" s="213">
        <f>SUM(V667:V671)</f>
        <v>1012.9271999999999</v>
      </c>
      <c r="W672" s="152">
        <f t="shared" si="945"/>
        <v>0.93995414215967599</v>
      </c>
      <c r="X672" s="216">
        <f>IFERROR(((1-(1-T672)*W672)*1),0)</f>
        <v>0.2042318488488688</v>
      </c>
    </row>
    <row r="673" spans="1:24" x14ac:dyDescent="0.25">
      <c r="A673" s="427" t="s">
        <v>290</v>
      </c>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row>
    <row r="674" spans="1:24" ht="15.75" thickBot="1" x14ac:dyDescent="0.3"/>
    <row r="675" spans="1:24" ht="60" x14ac:dyDescent="0.25">
      <c r="A675" s="156" t="s">
        <v>235</v>
      </c>
      <c r="B675" s="428" t="s">
        <v>236</v>
      </c>
      <c r="C675" s="429"/>
      <c r="D675" s="429"/>
      <c r="E675" s="430"/>
      <c r="F675" s="157"/>
      <c r="G675" s="157"/>
      <c r="H675" s="157"/>
      <c r="I675" s="157"/>
      <c r="J675" s="157"/>
      <c r="K675" s="157"/>
      <c r="L675" s="157"/>
      <c r="M675" s="157"/>
    </row>
    <row r="676" spans="1:24" x14ac:dyDescent="0.25">
      <c r="A676" s="158"/>
      <c r="B676" s="412" t="s">
        <v>291</v>
      </c>
      <c r="C676" s="413"/>
      <c r="D676" s="413"/>
      <c r="E676" s="414"/>
      <c r="F676" s="157"/>
      <c r="G676" s="157"/>
      <c r="H676" s="157"/>
      <c r="I676" s="157"/>
      <c r="J676" s="157"/>
      <c r="K676" s="157"/>
      <c r="L676" s="157"/>
      <c r="M676" s="157"/>
    </row>
    <row r="677" spans="1:24" x14ac:dyDescent="0.25">
      <c r="A677" s="159"/>
      <c r="B677" s="412" t="s">
        <v>292</v>
      </c>
      <c r="C677" s="413"/>
      <c r="D677" s="413"/>
      <c r="E677" s="414"/>
      <c r="F677" s="157"/>
      <c r="G677" s="157"/>
      <c r="H677" s="157"/>
      <c r="I677" s="157"/>
      <c r="J677" s="157"/>
      <c r="K677" s="157"/>
      <c r="L677" s="157"/>
      <c r="M677" s="157"/>
    </row>
    <row r="678" spans="1:24" x14ac:dyDescent="0.25">
      <c r="A678" s="160">
        <v>0</v>
      </c>
      <c r="B678" s="412" t="s">
        <v>241</v>
      </c>
      <c r="C678" s="413"/>
      <c r="D678" s="413"/>
      <c r="E678" s="414"/>
      <c r="F678" s="157"/>
      <c r="G678" s="157"/>
      <c r="H678" s="157"/>
      <c r="I678" s="157"/>
      <c r="J678" s="157"/>
      <c r="K678" s="157"/>
      <c r="L678" s="157"/>
      <c r="M678" s="157"/>
    </row>
    <row r="679" spans="1:24" ht="15.75" thickBot="1" x14ac:dyDescent="0.3">
      <c r="A679" s="161"/>
      <c r="B679" s="415" t="s">
        <v>243</v>
      </c>
      <c r="C679" s="416"/>
      <c r="D679" s="416"/>
      <c r="E679" s="417"/>
      <c r="F679" s="162"/>
      <c r="G679" s="162"/>
      <c r="H679" s="162"/>
      <c r="I679" s="162"/>
      <c r="J679" s="162"/>
      <c r="K679" s="162"/>
      <c r="L679" s="162"/>
      <c r="M679" s="157"/>
    </row>
    <row r="680" spans="1:24" x14ac:dyDescent="0.25">
      <c r="A680" s="418" t="s">
        <v>244</v>
      </c>
      <c r="B680" s="418"/>
      <c r="C680" s="418"/>
      <c r="D680" s="418"/>
      <c r="E680" s="418"/>
      <c r="F680" s="418"/>
      <c r="G680" s="418"/>
      <c r="H680" s="418"/>
      <c r="I680" s="418"/>
      <c r="J680" s="418"/>
      <c r="K680" s="418"/>
      <c r="L680" s="418"/>
      <c r="M680" s="418"/>
      <c r="N680" s="418"/>
      <c r="O680" s="418"/>
      <c r="P680" s="418"/>
      <c r="Q680" s="418"/>
      <c r="R680" s="418"/>
      <c r="S680" s="418"/>
      <c r="T680" s="418"/>
      <c r="U680" s="418"/>
      <c r="V680" s="418"/>
      <c r="W680" s="418"/>
      <c r="X680" s="418"/>
    </row>
    <row r="681" spans="1:24" x14ac:dyDescent="0.25">
      <c r="A681" s="418"/>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row>
    <row r="682" spans="1:24" x14ac:dyDescent="0.25">
      <c r="A682" s="103" t="s">
        <v>245</v>
      </c>
      <c r="B682" s="163"/>
      <c r="C682" s="163"/>
      <c r="D682" s="163"/>
      <c r="E682" s="419"/>
      <c r="F682" s="419"/>
      <c r="G682" s="419"/>
      <c r="H682" s="419"/>
      <c r="I682" s="419"/>
      <c r="J682" s="419"/>
      <c r="K682" s="419"/>
      <c r="L682" s="419"/>
      <c r="M682" s="419"/>
      <c r="N682" s="419"/>
      <c r="O682" s="419"/>
      <c r="P682" s="419"/>
      <c r="Q682" s="419"/>
      <c r="R682" s="419"/>
      <c r="S682" s="419"/>
      <c r="T682" s="363" t="s">
        <v>246</v>
      </c>
      <c r="U682" s="363"/>
      <c r="V682" s="409"/>
      <c r="W682" s="409"/>
      <c r="X682" s="409"/>
    </row>
    <row r="683" spans="1:24" x14ac:dyDescent="0.25">
      <c r="A683" s="98"/>
      <c r="B683" s="90"/>
      <c r="C683" s="99"/>
      <c r="D683" s="99"/>
      <c r="E683" s="419"/>
      <c r="F683" s="419"/>
      <c r="G683" s="419"/>
      <c r="H683" s="419"/>
      <c r="I683" s="419"/>
      <c r="J683" s="419"/>
      <c r="K683" s="419"/>
      <c r="L683" s="419"/>
      <c r="M683" s="419"/>
      <c r="N683" s="419"/>
      <c r="O683" s="419"/>
      <c r="P683" s="419"/>
      <c r="Q683" s="419"/>
      <c r="R683" s="419"/>
      <c r="S683" s="419"/>
      <c r="T683" s="363" t="s">
        <v>293</v>
      </c>
      <c r="U683" s="363"/>
      <c r="V683" s="363"/>
      <c r="W683" s="409"/>
      <c r="X683" s="409"/>
    </row>
    <row r="684" spans="1:24" x14ac:dyDescent="0.25">
      <c r="A684" s="98"/>
      <c r="B684" s="90"/>
      <c r="C684" s="99"/>
      <c r="D684" s="99"/>
      <c r="E684" s="419"/>
      <c r="F684" s="419"/>
      <c r="G684" s="419"/>
      <c r="H684" s="419"/>
      <c r="I684" s="419"/>
      <c r="J684" s="419"/>
      <c r="K684" s="419"/>
      <c r="L684" s="419"/>
      <c r="M684" s="419"/>
      <c r="N684" s="419"/>
      <c r="O684" s="419"/>
      <c r="P684" s="419"/>
      <c r="Q684" s="419"/>
      <c r="R684" s="419"/>
      <c r="S684" s="419"/>
      <c r="T684" s="363" t="s">
        <v>249</v>
      </c>
      <c r="U684" s="363"/>
      <c r="V684" s="363"/>
      <c r="W684" s="409"/>
      <c r="X684" s="409"/>
    </row>
    <row r="685" spans="1:24" x14ac:dyDescent="0.25">
      <c r="A685" s="410" t="s">
        <v>294</v>
      </c>
      <c r="B685" s="410"/>
      <c r="C685" s="410"/>
      <c r="D685" s="410"/>
      <c r="E685" s="410"/>
      <c r="F685" s="409"/>
      <c r="G685" s="409"/>
      <c r="H685" s="409"/>
      <c r="I685" s="409"/>
      <c r="J685" s="409"/>
      <c r="K685" s="409"/>
      <c r="L685" s="409"/>
      <c r="M685" s="409"/>
      <c r="N685" s="409"/>
      <c r="O685" s="409"/>
      <c r="P685" s="409"/>
      <c r="Q685" s="409"/>
      <c r="R685" s="409"/>
      <c r="S685" s="409"/>
    </row>
    <row r="687" spans="1:24" x14ac:dyDescent="0.25">
      <c r="A687" s="410" t="s">
        <v>250</v>
      </c>
      <c r="B687" s="410"/>
      <c r="C687" s="410"/>
      <c r="D687" s="410"/>
      <c r="E687" s="410"/>
      <c r="F687" s="408"/>
      <c r="G687" s="408"/>
      <c r="H687" s="408"/>
      <c r="I687" s="408"/>
      <c r="J687" s="408"/>
      <c r="K687" s="408"/>
      <c r="L687" s="408"/>
      <c r="M687" s="408"/>
      <c r="N687" s="408"/>
      <c r="O687" s="408"/>
      <c r="P687" s="408"/>
      <c r="Q687" s="408"/>
      <c r="R687" s="408"/>
      <c r="S687" s="408"/>
    </row>
    <row r="688" spans="1:24" x14ac:dyDescent="0.25">
      <c r="A688" s="410" t="s">
        <v>251</v>
      </c>
      <c r="B688" s="410"/>
      <c r="C688" s="410"/>
      <c r="D688" s="411"/>
      <c r="E688" s="411"/>
      <c r="F688" s="411"/>
      <c r="G688" s="411"/>
      <c r="H688" s="411"/>
      <c r="I688" s="411"/>
      <c r="J688" s="411"/>
      <c r="K688" s="411"/>
      <c r="L688" s="411"/>
      <c r="M688" s="411"/>
      <c r="N688" s="411"/>
      <c r="O688" s="411"/>
      <c r="P688" s="411"/>
      <c r="Q688" s="411"/>
      <c r="R688" s="411"/>
      <c r="S688" s="411"/>
    </row>
    <row r="689" spans="1:19" x14ac:dyDescent="0.25">
      <c r="A689" s="410"/>
      <c r="B689" s="410"/>
      <c r="C689" s="410"/>
      <c r="D689" s="411"/>
      <c r="E689" s="411"/>
      <c r="F689" s="411"/>
      <c r="G689" s="411"/>
      <c r="H689" s="411"/>
      <c r="I689" s="411"/>
      <c r="J689" s="411"/>
      <c r="K689" s="411"/>
      <c r="L689" s="411"/>
      <c r="M689" s="411"/>
      <c r="N689" s="411"/>
      <c r="O689" s="411"/>
      <c r="P689" s="411"/>
      <c r="Q689" s="411"/>
      <c r="R689" s="411"/>
      <c r="S689" s="411"/>
    </row>
    <row r="690" spans="1:19" x14ac:dyDescent="0.25">
      <c r="A690" s="108"/>
      <c r="B690" s="106"/>
      <c r="C690" s="106"/>
      <c r="D690" s="411"/>
      <c r="E690" s="411"/>
      <c r="F690" s="411"/>
      <c r="G690" s="411"/>
      <c r="H690" s="411"/>
      <c r="I690" s="411"/>
      <c r="J690" s="411"/>
      <c r="K690" s="411"/>
      <c r="L690" s="411"/>
      <c r="M690" s="411"/>
      <c r="N690" s="411"/>
      <c r="O690" s="411"/>
      <c r="P690" s="411"/>
      <c r="Q690" s="411"/>
      <c r="R690" s="411"/>
      <c r="S690" s="411"/>
    </row>
    <row r="691" spans="1:19" x14ac:dyDescent="0.25">
      <c r="A691" s="103" t="s">
        <v>252</v>
      </c>
      <c r="B691" s="106"/>
      <c r="C691" s="408"/>
      <c r="D691" s="408"/>
      <c r="E691" s="408"/>
      <c r="F691" s="408"/>
      <c r="G691" s="408"/>
      <c r="H691" s="408"/>
      <c r="I691" s="408"/>
      <c r="J691" s="408"/>
      <c r="K691" s="408"/>
      <c r="L691" s="408"/>
      <c r="M691" s="408"/>
      <c r="N691" s="408"/>
      <c r="O691" s="408"/>
      <c r="P691" s="408"/>
      <c r="Q691" s="408"/>
      <c r="R691" s="408"/>
      <c r="S691" s="408"/>
    </row>
  </sheetData>
  <autoFilter ref="A6:X673"/>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zoomScale="85" zoomScaleNormal="85" workbookViewId="0">
      <selection activeCell="N13" sqref="N13"/>
    </sheetView>
  </sheetViews>
  <sheetFormatPr defaultColWidth="9.140625" defaultRowHeight="0" customHeight="1" zeroHeight="1" x14ac:dyDescent="0.25"/>
  <cols>
    <col min="1" max="1" width="7" style="15" customWidth="1"/>
    <col min="2" max="2" width="9.140625" style="15" customWidth="1"/>
    <col min="3" max="3" width="15" style="15" customWidth="1"/>
    <col min="4" max="4" width="11.28515625" style="15" customWidth="1"/>
    <col min="5" max="5" width="12" style="15" customWidth="1"/>
    <col min="6" max="6" width="10.7109375" style="15" bestFit="1" customWidth="1"/>
    <col min="7" max="7" width="19.7109375" style="15" customWidth="1"/>
    <col min="8" max="8" width="10" style="15" customWidth="1"/>
    <col min="9" max="9" width="22.140625" style="15" customWidth="1"/>
    <col min="10" max="10" width="9.42578125" style="15" customWidth="1"/>
    <col min="11" max="11" width="20.28515625" style="15" customWidth="1"/>
    <col min="12" max="12" width="15.28515625" style="15" customWidth="1"/>
    <col min="13" max="13" width="13.5703125" style="15" customWidth="1"/>
    <col min="14" max="14" width="19.7109375" style="15" customWidth="1"/>
    <col min="15" max="15" width="14.28515625" style="15" customWidth="1"/>
    <col min="16" max="16" width="9.7109375" style="15" customWidth="1"/>
    <col min="17" max="17" width="11.140625" style="15" customWidth="1"/>
    <col min="18" max="18" width="10.140625" style="15" customWidth="1"/>
    <col min="19" max="21" width="9.140625" style="15" customWidth="1"/>
    <col min="22" max="22" width="11.28515625" style="15" customWidth="1"/>
    <col min="23" max="16384" width="9.140625" style="16"/>
  </cols>
  <sheetData>
    <row r="1" spans="1:22" s="3" customFormat="1" ht="19.5" thickBot="1" x14ac:dyDescent="0.3">
      <c r="A1" s="537" t="s">
        <v>882</v>
      </c>
      <c r="B1" s="538"/>
      <c r="C1" s="538"/>
      <c r="D1" s="538"/>
      <c r="E1" s="538"/>
      <c r="F1" s="538"/>
      <c r="G1" s="538"/>
      <c r="H1" s="538"/>
      <c r="I1" s="538"/>
      <c r="J1" s="538"/>
      <c r="K1" s="538"/>
      <c r="L1" s="539"/>
    </row>
    <row r="2" spans="1:22" s="3" customFormat="1" ht="19.5" customHeight="1" thickBot="1" x14ac:dyDescent="0.3">
      <c r="A2" s="537" t="s">
        <v>883</v>
      </c>
      <c r="B2" s="538"/>
      <c r="C2" s="538"/>
      <c r="D2" s="538"/>
      <c r="E2" s="538"/>
      <c r="F2" s="538"/>
      <c r="G2" s="538"/>
      <c r="H2" s="538"/>
      <c r="I2" s="538"/>
      <c r="J2" s="538"/>
      <c r="K2" s="538"/>
      <c r="L2" s="539"/>
    </row>
    <row r="3" spans="1:22" s="251" customFormat="1" ht="90.75" thickBot="1" x14ac:dyDescent="0.3">
      <c r="A3" s="339" t="s">
        <v>23</v>
      </c>
      <c r="B3" s="535" t="s">
        <v>43</v>
      </c>
      <c r="C3" s="536"/>
      <c r="D3" s="536"/>
      <c r="E3" s="536"/>
      <c r="F3" s="536"/>
      <c r="G3" s="536"/>
      <c r="H3" s="340" t="s">
        <v>1667</v>
      </c>
      <c r="I3" s="529" t="s">
        <v>18</v>
      </c>
      <c r="J3" s="530"/>
      <c r="K3" s="530"/>
      <c r="L3" s="531"/>
    </row>
    <row r="4" spans="1:22" ht="15" customHeight="1" x14ac:dyDescent="0.25">
      <c r="A4" s="337" t="s">
        <v>44</v>
      </c>
      <c r="B4" s="500" t="s">
        <v>45</v>
      </c>
      <c r="C4" s="501"/>
      <c r="D4" s="501"/>
      <c r="E4" s="501"/>
      <c r="F4" s="501"/>
      <c r="G4" s="501"/>
      <c r="H4" s="338">
        <f>S168</f>
        <v>2486.1518390000001</v>
      </c>
      <c r="I4" s="532" t="s">
        <v>773</v>
      </c>
      <c r="J4" s="533"/>
      <c r="K4" s="533"/>
      <c r="L4" s="534"/>
      <c r="M4" s="16"/>
      <c r="N4" s="16"/>
      <c r="O4" s="16"/>
      <c r="P4" s="16"/>
      <c r="Q4" s="16"/>
      <c r="R4" s="16"/>
      <c r="S4" s="16"/>
      <c r="T4" s="16"/>
      <c r="U4" s="16"/>
      <c r="V4" s="16"/>
    </row>
    <row r="5" spans="1:22" ht="15" customHeight="1" x14ac:dyDescent="0.25">
      <c r="A5" s="17" t="s">
        <v>46</v>
      </c>
      <c r="B5" s="502" t="s">
        <v>47</v>
      </c>
      <c r="C5" s="503"/>
      <c r="D5" s="503"/>
      <c r="E5" s="503"/>
      <c r="F5" s="503"/>
      <c r="G5" s="503"/>
      <c r="H5" s="197">
        <v>0</v>
      </c>
      <c r="I5" s="540"/>
      <c r="J5" s="541"/>
      <c r="K5" s="541"/>
      <c r="L5" s="542"/>
      <c r="M5" s="16"/>
      <c r="N5" s="16"/>
      <c r="O5" s="16"/>
      <c r="P5" s="16"/>
      <c r="Q5" s="16"/>
      <c r="R5" s="16"/>
      <c r="S5" s="16"/>
      <c r="T5" s="16"/>
      <c r="U5" s="16"/>
      <c r="V5" s="16"/>
    </row>
    <row r="6" spans="1:22" ht="15" customHeight="1" x14ac:dyDescent="0.25">
      <c r="A6" s="18" t="s">
        <v>48</v>
      </c>
      <c r="B6" s="502" t="s">
        <v>49</v>
      </c>
      <c r="C6" s="503"/>
      <c r="D6" s="503"/>
      <c r="E6" s="503"/>
      <c r="F6" s="503"/>
      <c r="G6" s="503"/>
      <c r="H6" s="19">
        <f>H5*H4</f>
        <v>0</v>
      </c>
      <c r="I6" s="523"/>
      <c r="J6" s="524"/>
      <c r="K6" s="524"/>
      <c r="L6" s="525"/>
      <c r="M6" s="16"/>
      <c r="N6" s="16"/>
      <c r="O6" s="16"/>
      <c r="P6" s="16"/>
      <c r="Q6" s="16"/>
      <c r="R6" s="16"/>
      <c r="S6" s="16"/>
      <c r="T6" s="16"/>
      <c r="U6" s="16"/>
      <c r="V6" s="16"/>
    </row>
    <row r="7" spans="1:22" ht="15" customHeight="1" x14ac:dyDescent="0.25">
      <c r="A7" s="18" t="s">
        <v>50</v>
      </c>
      <c r="B7" s="502" t="s">
        <v>51</v>
      </c>
      <c r="C7" s="503"/>
      <c r="D7" s="503"/>
      <c r="E7" s="503"/>
      <c r="F7" s="503"/>
      <c r="G7" s="503"/>
      <c r="H7" s="116">
        <v>0</v>
      </c>
      <c r="I7" s="523"/>
      <c r="J7" s="524"/>
      <c r="K7" s="524"/>
      <c r="L7" s="525"/>
      <c r="M7" s="16"/>
      <c r="N7" s="16"/>
      <c r="O7" s="16"/>
      <c r="P7" s="16"/>
      <c r="Q7" s="16"/>
      <c r="R7" s="16"/>
      <c r="S7" s="16"/>
      <c r="T7" s="16"/>
      <c r="U7" s="16"/>
      <c r="V7" s="16"/>
    </row>
    <row r="8" spans="1:22" ht="15" customHeight="1" x14ac:dyDescent="0.25">
      <c r="A8" s="18" t="s">
        <v>52</v>
      </c>
      <c r="B8" s="502" t="s">
        <v>53</v>
      </c>
      <c r="C8" s="503"/>
      <c r="D8" s="503"/>
      <c r="E8" s="503"/>
      <c r="F8" s="503"/>
      <c r="G8" s="503"/>
      <c r="H8" s="116">
        <f>T166+T167</f>
        <v>343.75711200000001</v>
      </c>
      <c r="I8" s="523" t="s">
        <v>1532</v>
      </c>
      <c r="J8" s="524"/>
      <c r="K8" s="524"/>
      <c r="L8" s="525"/>
      <c r="M8" s="16"/>
      <c r="N8" s="16"/>
      <c r="O8" s="16"/>
      <c r="P8" s="16"/>
      <c r="Q8" s="16"/>
      <c r="R8" s="16"/>
      <c r="S8" s="16"/>
      <c r="T8" s="16"/>
      <c r="U8" s="16"/>
      <c r="V8" s="16"/>
    </row>
    <row r="9" spans="1:22" ht="15" x14ac:dyDescent="0.25">
      <c r="A9" s="18" t="s">
        <v>54</v>
      </c>
      <c r="B9" s="502" t="s">
        <v>55</v>
      </c>
      <c r="C9" s="503"/>
      <c r="D9" s="503"/>
      <c r="E9" s="503"/>
      <c r="F9" s="503"/>
      <c r="G9" s="503"/>
      <c r="H9" s="116">
        <f>'Infrastructure Details'!D86</f>
        <v>824.81799999999998</v>
      </c>
      <c r="I9" s="518"/>
      <c r="J9" s="518"/>
      <c r="K9" s="518"/>
      <c r="L9" s="519"/>
      <c r="M9" s="16"/>
      <c r="N9" s="16"/>
      <c r="O9" s="16"/>
      <c r="P9" s="16"/>
      <c r="Q9" s="16"/>
      <c r="R9" s="16"/>
      <c r="S9" s="16"/>
      <c r="T9" s="16"/>
      <c r="U9" s="16"/>
      <c r="V9" s="16"/>
    </row>
    <row r="10" spans="1:22" ht="15" customHeight="1" x14ac:dyDescent="0.25">
      <c r="A10" s="18" t="s">
        <v>56</v>
      </c>
      <c r="B10" s="502" t="s">
        <v>57</v>
      </c>
      <c r="C10" s="503"/>
      <c r="D10" s="503"/>
      <c r="E10" s="503"/>
      <c r="F10" s="503"/>
      <c r="G10" s="503"/>
      <c r="H10" s="19">
        <f>R169</f>
        <v>2142.3947269999999</v>
      </c>
      <c r="I10" s="523" t="s">
        <v>773</v>
      </c>
      <c r="J10" s="524"/>
      <c r="K10" s="524"/>
      <c r="L10" s="525"/>
      <c r="M10" s="16"/>
      <c r="N10" s="16"/>
      <c r="O10" s="16"/>
      <c r="P10" s="16"/>
      <c r="Q10" s="16"/>
      <c r="R10" s="16"/>
      <c r="S10" s="16"/>
      <c r="T10" s="16"/>
      <c r="U10" s="16"/>
      <c r="V10" s="16"/>
    </row>
    <row r="11" spans="1:22" ht="15" customHeight="1" x14ac:dyDescent="0.25">
      <c r="A11" s="18" t="s">
        <v>58</v>
      </c>
      <c r="B11" s="502" t="s">
        <v>59</v>
      </c>
      <c r="C11" s="503"/>
      <c r="D11" s="503"/>
      <c r="E11" s="503"/>
      <c r="F11" s="503"/>
      <c r="G11" s="503"/>
      <c r="H11" s="168" t="s">
        <v>839</v>
      </c>
      <c r="I11" s="518"/>
      <c r="J11" s="518"/>
      <c r="K11" s="518"/>
      <c r="L11" s="519"/>
      <c r="M11" s="16"/>
      <c r="N11" s="16"/>
      <c r="O11" s="16"/>
      <c r="P11" s="16"/>
      <c r="Q11" s="16"/>
      <c r="R11" s="16"/>
      <c r="S11" s="16"/>
      <c r="T11" s="16"/>
      <c r="U11" s="16"/>
      <c r="V11" s="16"/>
    </row>
    <row r="12" spans="1:22" ht="15" customHeight="1" x14ac:dyDescent="0.25">
      <c r="A12" s="18" t="s">
        <v>60</v>
      </c>
      <c r="B12" s="502" t="s">
        <v>61</v>
      </c>
      <c r="C12" s="503"/>
      <c r="D12" s="503"/>
      <c r="E12" s="503"/>
      <c r="F12" s="503"/>
      <c r="G12" s="503"/>
      <c r="H12" s="168" t="s">
        <v>839</v>
      </c>
      <c r="I12" s="518"/>
      <c r="J12" s="518"/>
      <c r="K12" s="518"/>
      <c r="L12" s="519"/>
      <c r="M12" s="16"/>
      <c r="N12" s="16"/>
      <c r="O12" s="350"/>
      <c r="P12" s="16"/>
      <c r="Q12" s="16"/>
      <c r="R12" s="16"/>
      <c r="S12" s="16"/>
      <c r="T12" s="16"/>
      <c r="U12" s="16"/>
      <c r="V12" s="16"/>
    </row>
    <row r="13" spans="1:22" ht="15" customHeight="1" x14ac:dyDescent="0.25">
      <c r="A13" s="18" t="s">
        <v>62</v>
      </c>
      <c r="B13" s="502" t="s">
        <v>63</v>
      </c>
      <c r="C13" s="503"/>
      <c r="D13" s="503"/>
      <c r="E13" s="503"/>
      <c r="F13" s="503"/>
      <c r="G13" s="503"/>
      <c r="H13" s="352">
        <v>0.1061</v>
      </c>
      <c r="I13" s="518"/>
      <c r="J13" s="518"/>
      <c r="K13" s="518"/>
      <c r="L13" s="519"/>
      <c r="M13" s="16"/>
      <c r="N13" s="16"/>
      <c r="O13" s="351"/>
      <c r="P13" s="16"/>
      <c r="Q13" s="16"/>
      <c r="R13" s="16"/>
      <c r="S13" s="16"/>
      <c r="T13" s="16"/>
      <c r="U13" s="16"/>
      <c r="V13" s="16"/>
    </row>
    <row r="14" spans="1:22" ht="15" customHeight="1" x14ac:dyDescent="0.25">
      <c r="A14" s="18" t="s">
        <v>64</v>
      </c>
      <c r="B14" s="502" t="s">
        <v>65</v>
      </c>
      <c r="C14" s="503"/>
      <c r="D14" s="503"/>
      <c r="E14" s="503"/>
      <c r="F14" s="503"/>
      <c r="G14" s="503"/>
      <c r="H14" s="352">
        <v>0.99795999999999996</v>
      </c>
      <c r="I14" s="518"/>
      <c r="J14" s="518"/>
      <c r="K14" s="518"/>
      <c r="L14" s="519"/>
      <c r="M14" s="16"/>
      <c r="N14" s="16"/>
      <c r="O14" s="16"/>
      <c r="P14" s="16"/>
      <c r="Q14" s="16"/>
      <c r="R14" s="16"/>
      <c r="S14" s="16"/>
      <c r="T14" s="16"/>
      <c r="U14" s="16"/>
      <c r="V14" s="16"/>
    </row>
    <row r="15" spans="1:22" ht="15" customHeight="1" x14ac:dyDescent="0.25">
      <c r="A15" s="17" t="s">
        <v>66</v>
      </c>
      <c r="B15" s="502" t="s">
        <v>67</v>
      </c>
      <c r="C15" s="503"/>
      <c r="D15" s="503"/>
      <c r="E15" s="503"/>
      <c r="F15" s="503"/>
      <c r="G15" s="503"/>
      <c r="H15" s="20" t="str">
        <f>'Infrastructure Details'!C24</f>
        <v>-</v>
      </c>
      <c r="I15" s="518" t="s">
        <v>786</v>
      </c>
      <c r="J15" s="518"/>
      <c r="K15" s="518"/>
      <c r="L15" s="519"/>
      <c r="M15" s="16"/>
      <c r="N15" s="16"/>
      <c r="O15" s="16"/>
      <c r="P15" s="16"/>
      <c r="Q15" s="16"/>
      <c r="R15" s="16"/>
      <c r="S15" s="16"/>
      <c r="T15" s="16"/>
      <c r="U15" s="16"/>
      <c r="V15" s="16"/>
    </row>
    <row r="16" spans="1:22" ht="15" customHeight="1" x14ac:dyDescent="0.25">
      <c r="A16" s="17" t="s">
        <v>68</v>
      </c>
      <c r="B16" s="502" t="s">
        <v>69</v>
      </c>
      <c r="C16" s="503"/>
      <c r="D16" s="503"/>
      <c r="E16" s="503"/>
      <c r="F16" s="503"/>
      <c r="G16" s="503"/>
      <c r="H16" s="20">
        <f>'Infrastructure Details'!D24</f>
        <v>123</v>
      </c>
      <c r="I16" s="518" t="s">
        <v>787</v>
      </c>
      <c r="J16" s="518"/>
      <c r="K16" s="518"/>
      <c r="L16" s="519"/>
      <c r="M16" s="16"/>
      <c r="N16" s="16"/>
      <c r="O16" s="16"/>
      <c r="P16" s="16"/>
      <c r="Q16" s="16"/>
      <c r="R16" s="16"/>
      <c r="S16" s="16"/>
      <c r="T16" s="16"/>
      <c r="U16" s="16"/>
      <c r="V16" s="16"/>
    </row>
    <row r="17" spans="1:22" ht="15" customHeight="1" x14ac:dyDescent="0.25">
      <c r="A17" s="17" t="s">
        <v>70</v>
      </c>
      <c r="B17" s="502" t="s">
        <v>71</v>
      </c>
      <c r="C17" s="503"/>
      <c r="D17" s="503"/>
      <c r="E17" s="503"/>
      <c r="F17" s="503"/>
      <c r="G17" s="503"/>
      <c r="H17" s="20">
        <f>'Infrastructure Details'!E24</f>
        <v>853</v>
      </c>
      <c r="I17" s="518" t="s">
        <v>787</v>
      </c>
      <c r="J17" s="518"/>
      <c r="K17" s="518"/>
      <c r="L17" s="519"/>
      <c r="M17" s="16"/>
      <c r="N17" s="16"/>
      <c r="O17" s="16"/>
      <c r="P17" s="16"/>
      <c r="Q17" s="16"/>
      <c r="R17" s="16"/>
      <c r="S17" s="16"/>
      <c r="T17" s="16"/>
      <c r="U17" s="16"/>
      <c r="V17" s="16"/>
    </row>
    <row r="18" spans="1:22" ht="15" customHeight="1" x14ac:dyDescent="0.25">
      <c r="A18" s="17" t="s">
        <v>72</v>
      </c>
      <c r="B18" s="502" t="s">
        <v>73</v>
      </c>
      <c r="C18" s="503"/>
      <c r="D18" s="503"/>
      <c r="E18" s="503"/>
      <c r="F18" s="503"/>
      <c r="G18" s="503"/>
      <c r="H18" s="20">
        <f>'Infrastructure Details'!C7</f>
        <v>78498</v>
      </c>
      <c r="I18" s="518" t="s">
        <v>840</v>
      </c>
      <c r="J18" s="518"/>
      <c r="K18" s="518"/>
      <c r="L18" s="519"/>
      <c r="M18" s="16"/>
      <c r="N18" s="16"/>
      <c r="O18" s="16"/>
      <c r="P18" s="16"/>
      <c r="Q18" s="16"/>
      <c r="R18" s="16"/>
      <c r="S18" s="16"/>
      <c r="T18" s="16"/>
      <c r="U18" s="16"/>
      <c r="V18" s="16"/>
    </row>
    <row r="19" spans="1:22" ht="15" customHeight="1" x14ac:dyDescent="0.25">
      <c r="A19" s="17" t="s">
        <v>74</v>
      </c>
      <c r="B19" s="502" t="s">
        <v>75</v>
      </c>
      <c r="C19" s="503"/>
      <c r="D19" s="503"/>
      <c r="E19" s="503"/>
      <c r="F19" s="503"/>
      <c r="G19" s="503"/>
      <c r="H19" s="21" t="str">
        <f>'Infrastructure Details'!C25</f>
        <v>-</v>
      </c>
      <c r="I19" s="518" t="s">
        <v>786</v>
      </c>
      <c r="J19" s="518"/>
      <c r="K19" s="518"/>
      <c r="L19" s="519"/>
      <c r="M19" s="16"/>
      <c r="N19" s="16"/>
      <c r="O19" s="16"/>
      <c r="P19" s="16"/>
      <c r="Q19" s="16"/>
      <c r="R19" s="16"/>
      <c r="S19" s="16"/>
      <c r="T19" s="16"/>
      <c r="U19" s="16"/>
      <c r="V19" s="16"/>
    </row>
    <row r="20" spans="1:22" ht="15" customHeight="1" x14ac:dyDescent="0.25">
      <c r="A20" s="17" t="s">
        <v>76</v>
      </c>
      <c r="B20" s="502" t="s">
        <v>77</v>
      </c>
      <c r="C20" s="503"/>
      <c r="D20" s="503"/>
      <c r="E20" s="503"/>
      <c r="F20" s="503"/>
      <c r="G20" s="503"/>
      <c r="H20" s="21">
        <f>'Infrastructure Details'!D25</f>
        <v>3229.5360000000001</v>
      </c>
      <c r="I20" s="518" t="s">
        <v>787</v>
      </c>
      <c r="J20" s="518"/>
      <c r="K20" s="518"/>
      <c r="L20" s="519"/>
      <c r="M20" s="16"/>
      <c r="N20" s="16"/>
      <c r="O20" s="16"/>
      <c r="P20" s="16"/>
      <c r="Q20" s="16"/>
      <c r="R20" s="16"/>
      <c r="S20" s="16"/>
      <c r="T20" s="16"/>
      <c r="U20" s="16"/>
      <c r="V20" s="16"/>
    </row>
    <row r="21" spans="1:22" ht="15" customHeight="1" x14ac:dyDescent="0.25">
      <c r="A21" s="17" t="s">
        <v>78</v>
      </c>
      <c r="B21" s="502" t="s">
        <v>79</v>
      </c>
      <c r="C21" s="503"/>
      <c r="D21" s="503"/>
      <c r="E21" s="503"/>
      <c r="F21" s="503"/>
      <c r="G21" s="503"/>
      <c r="H21" s="21">
        <f>'Infrastructure Details'!E25</f>
        <v>41275.774369999992</v>
      </c>
      <c r="I21" s="518" t="s">
        <v>787</v>
      </c>
      <c r="J21" s="518"/>
      <c r="K21" s="518"/>
      <c r="L21" s="519"/>
      <c r="M21" s="16"/>
      <c r="N21" s="16"/>
      <c r="O21" s="16"/>
      <c r="P21" s="16"/>
      <c r="Q21" s="16"/>
      <c r="R21" s="16"/>
      <c r="S21" s="16"/>
      <c r="T21" s="16"/>
      <c r="U21" s="16"/>
      <c r="V21" s="16"/>
    </row>
    <row r="22" spans="1:22" ht="15" customHeight="1" x14ac:dyDescent="0.25">
      <c r="A22" s="17" t="s">
        <v>80</v>
      </c>
      <c r="B22" s="502" t="s">
        <v>81</v>
      </c>
      <c r="C22" s="503"/>
      <c r="D22" s="503"/>
      <c r="E22" s="503"/>
      <c r="F22" s="503"/>
      <c r="G22" s="503"/>
      <c r="H22" s="21">
        <f>'Infrastructure Details'!F25</f>
        <v>68260.479899999991</v>
      </c>
      <c r="I22" s="518" t="s">
        <v>787</v>
      </c>
      <c r="J22" s="518"/>
      <c r="K22" s="518"/>
      <c r="L22" s="519"/>
      <c r="M22" s="16"/>
      <c r="N22" s="16"/>
      <c r="O22" s="16"/>
      <c r="P22" s="16"/>
      <c r="Q22" s="16"/>
      <c r="R22" s="16"/>
      <c r="S22" s="16"/>
      <c r="T22" s="16"/>
      <c r="U22" s="16"/>
      <c r="V22" s="16"/>
    </row>
    <row r="23" spans="1:22" ht="15" customHeight="1" x14ac:dyDescent="0.25">
      <c r="A23" s="17" t="s">
        <v>82</v>
      </c>
      <c r="B23" s="502" t="s">
        <v>83</v>
      </c>
      <c r="C23" s="503"/>
      <c r="D23" s="503"/>
      <c r="E23" s="503"/>
      <c r="F23" s="503"/>
      <c r="G23" s="503"/>
      <c r="H23" s="21">
        <f>SUM('Infrastructure Details'!C26:E26)</f>
        <v>0</v>
      </c>
      <c r="I23" s="518" t="s">
        <v>787</v>
      </c>
      <c r="J23" s="518"/>
      <c r="K23" s="518"/>
      <c r="L23" s="519"/>
      <c r="M23" s="16"/>
      <c r="N23" s="16"/>
      <c r="O23" s="16"/>
      <c r="P23" s="16"/>
      <c r="Q23" s="16"/>
      <c r="R23" s="16"/>
      <c r="S23" s="16"/>
      <c r="T23" s="16"/>
      <c r="U23" s="16"/>
      <c r="V23" s="16"/>
    </row>
    <row r="24" spans="1:22" ht="15" customHeight="1" x14ac:dyDescent="0.25">
      <c r="A24" s="17" t="s">
        <v>84</v>
      </c>
      <c r="B24" s="502" t="s">
        <v>85</v>
      </c>
      <c r="C24" s="503"/>
      <c r="D24" s="503"/>
      <c r="E24" s="503"/>
      <c r="F24" s="503"/>
      <c r="G24" s="503"/>
      <c r="H24" s="21">
        <f>SUM('Infrastructure Details'!C27:E27)</f>
        <v>401</v>
      </c>
      <c r="I24" s="518" t="s">
        <v>787</v>
      </c>
      <c r="J24" s="518"/>
      <c r="K24" s="518"/>
      <c r="L24" s="519"/>
      <c r="M24" s="16"/>
      <c r="N24" s="16"/>
      <c r="O24" s="16"/>
      <c r="P24" s="16"/>
      <c r="Q24" s="16"/>
      <c r="R24" s="16"/>
      <c r="S24" s="16"/>
      <c r="T24" s="16"/>
      <c r="U24" s="16"/>
      <c r="V24" s="16"/>
    </row>
    <row r="25" spans="1:22" ht="15.75" thickBot="1" x14ac:dyDescent="0.3">
      <c r="A25" s="264" t="s">
        <v>86</v>
      </c>
      <c r="B25" s="522" t="s">
        <v>87</v>
      </c>
      <c r="C25" s="522"/>
      <c r="D25" s="522"/>
      <c r="E25" s="522"/>
      <c r="F25" s="522"/>
      <c r="G25" s="522"/>
      <c r="H25" s="265">
        <f>(SUM(H19:H21)/H22)</f>
        <v>0.65199234513439153</v>
      </c>
      <c r="I25" s="520"/>
      <c r="J25" s="520"/>
      <c r="K25" s="520"/>
      <c r="L25" s="521"/>
      <c r="M25" s="16"/>
      <c r="N25" s="16"/>
      <c r="O25" s="16"/>
      <c r="P25" s="16"/>
      <c r="Q25" s="16"/>
      <c r="R25" s="16"/>
      <c r="S25" s="16"/>
      <c r="T25" s="16"/>
      <c r="U25" s="16"/>
      <c r="V25" s="16"/>
    </row>
    <row r="26" spans="1:22" ht="15.75" thickBot="1" x14ac:dyDescent="0.3">
      <c r="A26" s="504"/>
      <c r="B26" s="505"/>
      <c r="C26" s="505"/>
      <c r="D26" s="505"/>
      <c r="E26" s="505"/>
      <c r="F26" s="505"/>
      <c r="G26" s="505"/>
      <c r="H26" s="505"/>
      <c r="I26" s="505"/>
      <c r="J26" s="505"/>
      <c r="K26" s="505"/>
      <c r="L26" s="505"/>
      <c r="M26" s="505"/>
      <c r="N26" s="505"/>
      <c r="O26" s="505"/>
      <c r="P26" s="505"/>
      <c r="Q26" s="505"/>
      <c r="R26" s="505"/>
      <c r="S26" s="505"/>
      <c r="T26" s="505"/>
      <c r="U26" s="505"/>
      <c r="V26" s="505"/>
    </row>
    <row r="27" spans="1:22" ht="15" x14ac:dyDescent="0.25">
      <c r="A27" s="506" t="s">
        <v>88</v>
      </c>
      <c r="B27" s="507"/>
      <c r="C27" s="507"/>
      <c r="D27" s="508"/>
      <c r="E27" s="508"/>
      <c r="F27" s="508"/>
      <c r="G27" s="508"/>
      <c r="H27" s="508"/>
      <c r="I27" s="508"/>
      <c r="J27" s="508"/>
      <c r="K27" s="508"/>
      <c r="L27" s="508"/>
      <c r="M27" s="508"/>
      <c r="N27" s="508"/>
      <c r="O27" s="508"/>
      <c r="P27" s="508"/>
      <c r="Q27" s="508"/>
      <c r="R27" s="508"/>
      <c r="S27" s="508"/>
      <c r="T27" s="508"/>
      <c r="U27" s="508"/>
      <c r="V27" s="508"/>
    </row>
    <row r="28" spans="1:22" ht="15" customHeight="1" x14ac:dyDescent="0.25">
      <c r="A28" s="509" t="s">
        <v>13</v>
      </c>
      <c r="B28" s="493" t="s">
        <v>0</v>
      </c>
      <c r="C28" s="493" t="s">
        <v>89</v>
      </c>
      <c r="D28" s="493" t="s">
        <v>470</v>
      </c>
      <c r="E28" s="510" t="s">
        <v>457</v>
      </c>
      <c r="F28" s="493" t="s">
        <v>458</v>
      </c>
      <c r="G28" s="493" t="s">
        <v>897</v>
      </c>
      <c r="H28" s="510" t="s">
        <v>90</v>
      </c>
      <c r="I28" s="493" t="s">
        <v>2</v>
      </c>
      <c r="J28" s="512" t="s">
        <v>91</v>
      </c>
      <c r="K28" s="514" t="s">
        <v>92</v>
      </c>
      <c r="L28" s="257" t="s">
        <v>93</v>
      </c>
      <c r="M28" s="514" t="s">
        <v>94</v>
      </c>
      <c r="N28" s="516" t="s">
        <v>95</v>
      </c>
      <c r="O28" s="516"/>
      <c r="P28" s="516"/>
      <c r="Q28" s="517" t="s">
        <v>3115</v>
      </c>
      <c r="R28" s="517"/>
      <c r="S28" s="517"/>
      <c r="T28" s="517"/>
      <c r="U28" s="491" t="s">
        <v>459</v>
      </c>
      <c r="V28" s="493" t="s">
        <v>96</v>
      </c>
    </row>
    <row r="29" spans="1:22" ht="96" customHeight="1" x14ac:dyDescent="0.25">
      <c r="A29" s="509"/>
      <c r="B29" s="493"/>
      <c r="C29" s="493"/>
      <c r="D29" s="493"/>
      <c r="E29" s="511"/>
      <c r="F29" s="493"/>
      <c r="G29" s="493"/>
      <c r="H29" s="511"/>
      <c r="I29" s="493"/>
      <c r="J29" s="513"/>
      <c r="K29" s="515"/>
      <c r="L29" s="257" t="s">
        <v>97</v>
      </c>
      <c r="M29" s="515"/>
      <c r="N29" s="257" t="s">
        <v>98</v>
      </c>
      <c r="O29" s="257" t="s">
        <v>99</v>
      </c>
      <c r="P29" s="257" t="s">
        <v>100</v>
      </c>
      <c r="Q29" s="256" t="s">
        <v>101</v>
      </c>
      <c r="R29" s="256" t="s">
        <v>928</v>
      </c>
      <c r="S29" s="256" t="s">
        <v>102</v>
      </c>
      <c r="T29" s="256" t="s">
        <v>103</v>
      </c>
      <c r="U29" s="492"/>
      <c r="V29" s="493"/>
    </row>
    <row r="30" spans="1:22" ht="27.75" customHeight="1" x14ac:dyDescent="0.25">
      <c r="A30" s="189" t="s">
        <v>104</v>
      </c>
      <c r="B30" s="189" t="s">
        <v>485</v>
      </c>
      <c r="C30" s="195" t="s">
        <v>471</v>
      </c>
      <c r="D30" s="190" t="s">
        <v>709</v>
      </c>
      <c r="E30" s="190" t="s">
        <v>472</v>
      </c>
      <c r="F30" s="191" t="s">
        <v>529</v>
      </c>
      <c r="G30" s="22" t="s">
        <v>471</v>
      </c>
      <c r="H30" s="192">
        <v>324301</v>
      </c>
      <c r="I30" s="192" t="s">
        <v>560</v>
      </c>
      <c r="J30" s="193" t="s">
        <v>554</v>
      </c>
      <c r="K30" s="193" t="s">
        <v>555</v>
      </c>
      <c r="L30" s="194">
        <v>45473</v>
      </c>
      <c r="M30" s="193" t="s">
        <v>556</v>
      </c>
      <c r="N30" s="193" t="s">
        <v>557</v>
      </c>
      <c r="O30" s="194" t="s">
        <v>496</v>
      </c>
      <c r="P30" s="204">
        <v>2184</v>
      </c>
      <c r="Q30" s="23" t="s">
        <v>1523</v>
      </c>
      <c r="R30" s="196">
        <v>1</v>
      </c>
      <c r="S30" s="167">
        <v>0.58467499999999994</v>
      </c>
      <c r="T30" s="167">
        <v>0</v>
      </c>
      <c r="U30" s="167">
        <f>S30-T30</f>
        <v>0.58467499999999994</v>
      </c>
      <c r="V30" s="255" t="s">
        <v>773</v>
      </c>
    </row>
    <row r="31" spans="1:22" ht="27.75" customHeight="1" x14ac:dyDescent="0.25">
      <c r="A31" s="189" t="s">
        <v>105</v>
      </c>
      <c r="B31" s="189" t="s">
        <v>485</v>
      </c>
      <c r="C31" s="195" t="s">
        <v>471</v>
      </c>
      <c r="D31" s="190" t="s">
        <v>709</v>
      </c>
      <c r="E31" s="190" t="s">
        <v>472</v>
      </c>
      <c r="F31" s="191" t="s">
        <v>529</v>
      </c>
      <c r="G31" s="22" t="s">
        <v>471</v>
      </c>
      <c r="H31" s="192">
        <v>324302</v>
      </c>
      <c r="I31" s="192" t="s">
        <v>615</v>
      </c>
      <c r="J31" s="193" t="s">
        <v>554</v>
      </c>
      <c r="K31" s="193" t="s">
        <v>555</v>
      </c>
      <c r="L31" s="194">
        <v>45473</v>
      </c>
      <c r="M31" s="193" t="s">
        <v>556</v>
      </c>
      <c r="N31" s="193" t="s">
        <v>557</v>
      </c>
      <c r="O31" s="194" t="s">
        <v>496</v>
      </c>
      <c r="P31" s="204">
        <v>2184</v>
      </c>
      <c r="Q31" s="23" t="s">
        <v>1524</v>
      </c>
      <c r="R31" s="196">
        <v>1</v>
      </c>
      <c r="S31" s="167">
        <v>75.031419999999997</v>
      </c>
      <c r="T31" s="167">
        <v>0</v>
      </c>
      <c r="U31" s="167">
        <f t="shared" ref="U31:U96" si="0">S31-T31</f>
        <v>75.031419999999997</v>
      </c>
      <c r="V31" s="255" t="s">
        <v>773</v>
      </c>
    </row>
    <row r="32" spans="1:22" ht="27.75" customHeight="1" x14ac:dyDescent="0.25">
      <c r="A32" s="189" t="s">
        <v>106</v>
      </c>
      <c r="B32" s="189" t="s">
        <v>485</v>
      </c>
      <c r="C32" s="195" t="s">
        <v>471</v>
      </c>
      <c r="D32" s="190" t="s">
        <v>709</v>
      </c>
      <c r="E32" s="190" t="s">
        <v>472</v>
      </c>
      <c r="F32" s="191" t="s">
        <v>538</v>
      </c>
      <c r="G32" s="22" t="s">
        <v>471</v>
      </c>
      <c r="H32" s="192">
        <v>321201</v>
      </c>
      <c r="I32" s="192" t="s">
        <v>558</v>
      </c>
      <c r="J32" s="193" t="s">
        <v>554</v>
      </c>
      <c r="K32" s="193" t="s">
        <v>555</v>
      </c>
      <c r="L32" s="194">
        <v>45473</v>
      </c>
      <c r="M32" s="193" t="s">
        <v>556</v>
      </c>
      <c r="N32" s="193" t="s">
        <v>557</v>
      </c>
      <c r="O32" s="194" t="s">
        <v>496</v>
      </c>
      <c r="P32" s="204">
        <v>2184</v>
      </c>
      <c r="Q32" s="23" t="s">
        <v>741</v>
      </c>
      <c r="R32" s="196">
        <v>1</v>
      </c>
      <c r="S32" s="167">
        <v>17.624769999999998</v>
      </c>
      <c r="T32" s="167">
        <v>0</v>
      </c>
      <c r="U32" s="167">
        <f t="shared" si="0"/>
        <v>17.624769999999998</v>
      </c>
      <c r="V32" s="255" t="s">
        <v>773</v>
      </c>
    </row>
    <row r="33" spans="1:22" ht="27.75" customHeight="1" x14ac:dyDescent="0.25">
      <c r="A33" s="189" t="s">
        <v>107</v>
      </c>
      <c r="B33" s="189" t="s">
        <v>485</v>
      </c>
      <c r="C33" s="195" t="s">
        <v>471</v>
      </c>
      <c r="D33" s="190" t="s">
        <v>709</v>
      </c>
      <c r="E33" s="190" t="s">
        <v>536</v>
      </c>
      <c r="F33" s="191" t="s">
        <v>541</v>
      </c>
      <c r="G33" s="22" t="s">
        <v>698</v>
      </c>
      <c r="H33" s="192">
        <v>323101</v>
      </c>
      <c r="I33" s="192" t="s">
        <v>558</v>
      </c>
      <c r="J33" s="193" t="s">
        <v>554</v>
      </c>
      <c r="K33" s="193" t="s">
        <v>555</v>
      </c>
      <c r="L33" s="194">
        <v>45473</v>
      </c>
      <c r="M33" s="193" t="s">
        <v>556</v>
      </c>
      <c r="N33" s="193" t="s">
        <v>557</v>
      </c>
      <c r="O33" s="194" t="s">
        <v>496</v>
      </c>
      <c r="P33" s="204">
        <v>2184</v>
      </c>
      <c r="Q33" s="23" t="s">
        <v>794</v>
      </c>
      <c r="R33" s="196">
        <v>1</v>
      </c>
      <c r="S33" s="167">
        <v>15.9041</v>
      </c>
      <c r="T33" s="167">
        <v>0</v>
      </c>
      <c r="U33" s="167">
        <f t="shared" si="0"/>
        <v>15.9041</v>
      </c>
      <c r="V33" s="255" t="s">
        <v>773</v>
      </c>
    </row>
    <row r="34" spans="1:22" ht="27.75" customHeight="1" x14ac:dyDescent="0.25">
      <c r="A34" s="189" t="s">
        <v>108</v>
      </c>
      <c r="B34" s="189" t="s">
        <v>485</v>
      </c>
      <c r="C34" s="195" t="s">
        <v>471</v>
      </c>
      <c r="D34" s="190" t="s">
        <v>709</v>
      </c>
      <c r="E34" s="190" t="s">
        <v>547</v>
      </c>
      <c r="F34" s="191" t="s">
        <v>530</v>
      </c>
      <c r="G34" s="22" t="s">
        <v>686</v>
      </c>
      <c r="H34" s="192">
        <v>324201</v>
      </c>
      <c r="I34" s="192" t="s">
        <v>561</v>
      </c>
      <c r="J34" s="193" t="s">
        <v>554</v>
      </c>
      <c r="K34" s="193" t="s">
        <v>555</v>
      </c>
      <c r="L34" s="194">
        <v>45473</v>
      </c>
      <c r="M34" s="193" t="s">
        <v>556</v>
      </c>
      <c r="N34" s="193" t="s">
        <v>557</v>
      </c>
      <c r="O34" s="194" t="s">
        <v>496</v>
      </c>
      <c r="P34" s="204">
        <v>2184</v>
      </c>
      <c r="Q34" s="23" t="s">
        <v>633</v>
      </c>
      <c r="R34" s="196">
        <v>1</v>
      </c>
      <c r="S34" s="167">
        <v>7.9942869999999999</v>
      </c>
      <c r="T34" s="167">
        <v>0</v>
      </c>
      <c r="U34" s="167">
        <f t="shared" si="0"/>
        <v>7.9942869999999999</v>
      </c>
      <c r="V34" s="255" t="s">
        <v>773</v>
      </c>
    </row>
    <row r="35" spans="1:22" ht="27.75" customHeight="1" x14ac:dyDescent="0.25">
      <c r="A35" s="189" t="s">
        <v>109</v>
      </c>
      <c r="B35" s="189" t="s">
        <v>485</v>
      </c>
      <c r="C35" s="195" t="s">
        <v>471</v>
      </c>
      <c r="D35" s="190" t="s">
        <v>709</v>
      </c>
      <c r="E35" s="190" t="s">
        <v>547</v>
      </c>
      <c r="F35" s="191" t="s">
        <v>530</v>
      </c>
      <c r="G35" s="22" t="s">
        <v>686</v>
      </c>
      <c r="H35" s="192">
        <v>324202</v>
      </c>
      <c r="I35" s="192" t="s">
        <v>616</v>
      </c>
      <c r="J35" s="193" t="s">
        <v>554</v>
      </c>
      <c r="K35" s="193" t="s">
        <v>555</v>
      </c>
      <c r="L35" s="194">
        <v>45473</v>
      </c>
      <c r="M35" s="193" t="s">
        <v>556</v>
      </c>
      <c r="N35" s="193" t="s">
        <v>557</v>
      </c>
      <c r="O35" s="194" t="s">
        <v>496</v>
      </c>
      <c r="P35" s="204">
        <v>2184</v>
      </c>
      <c r="Q35" s="23" t="s">
        <v>795</v>
      </c>
      <c r="R35" s="196">
        <v>1</v>
      </c>
      <c r="S35" s="167">
        <v>30.132064</v>
      </c>
      <c r="T35" s="167">
        <v>0</v>
      </c>
      <c r="U35" s="167">
        <f t="shared" si="0"/>
        <v>30.132064</v>
      </c>
      <c r="V35" s="255" t="s">
        <v>773</v>
      </c>
    </row>
    <row r="36" spans="1:22" ht="27.75" customHeight="1" x14ac:dyDescent="0.25">
      <c r="A36" s="189" t="s">
        <v>110</v>
      </c>
      <c r="B36" s="189" t="s">
        <v>485</v>
      </c>
      <c r="C36" s="195" t="s">
        <v>471</v>
      </c>
      <c r="D36" s="190" t="s">
        <v>358</v>
      </c>
      <c r="E36" s="190" t="s">
        <v>472</v>
      </c>
      <c r="F36" s="191" t="s">
        <v>538</v>
      </c>
      <c r="G36" s="22" t="s">
        <v>471</v>
      </c>
      <c r="H36" s="192">
        <v>321202</v>
      </c>
      <c r="I36" s="192" t="s">
        <v>581</v>
      </c>
      <c r="J36" s="193" t="s">
        <v>554</v>
      </c>
      <c r="K36" s="193" t="s">
        <v>555</v>
      </c>
      <c r="L36" s="194">
        <v>45473</v>
      </c>
      <c r="M36" s="193" t="s">
        <v>556</v>
      </c>
      <c r="N36" s="193" t="s">
        <v>557</v>
      </c>
      <c r="O36" s="194" t="s">
        <v>496</v>
      </c>
      <c r="P36" s="204">
        <v>2184</v>
      </c>
      <c r="Q36" s="23" t="s">
        <v>652</v>
      </c>
      <c r="R36" s="196">
        <v>1</v>
      </c>
      <c r="S36" s="167">
        <v>47.344231999999998</v>
      </c>
      <c r="T36" s="167">
        <v>0</v>
      </c>
      <c r="U36" s="167">
        <f t="shared" si="0"/>
        <v>47.344231999999998</v>
      </c>
      <c r="V36" s="255" t="s">
        <v>773</v>
      </c>
    </row>
    <row r="37" spans="1:22" ht="27.75" customHeight="1" x14ac:dyDescent="0.25">
      <c r="A37" s="189" t="s">
        <v>111</v>
      </c>
      <c r="B37" s="189" t="s">
        <v>485</v>
      </c>
      <c r="C37" s="195" t="s">
        <v>471</v>
      </c>
      <c r="D37" s="190" t="s">
        <v>358</v>
      </c>
      <c r="E37" s="190" t="s">
        <v>472</v>
      </c>
      <c r="F37" s="191" t="s">
        <v>538</v>
      </c>
      <c r="G37" s="22" t="s">
        <v>471</v>
      </c>
      <c r="H37" s="192">
        <v>321203</v>
      </c>
      <c r="I37" s="192" t="s">
        <v>595</v>
      </c>
      <c r="J37" s="193" t="s">
        <v>554</v>
      </c>
      <c r="K37" s="193" t="s">
        <v>555</v>
      </c>
      <c r="L37" s="194">
        <v>45473</v>
      </c>
      <c r="M37" s="193" t="s">
        <v>556</v>
      </c>
      <c r="N37" s="193" t="s">
        <v>557</v>
      </c>
      <c r="O37" s="194" t="s">
        <v>496</v>
      </c>
      <c r="P37" s="204">
        <v>2184</v>
      </c>
      <c r="Q37" s="23" t="s">
        <v>1525</v>
      </c>
      <c r="R37" s="196">
        <v>1</v>
      </c>
      <c r="S37" s="167">
        <v>47.345191</v>
      </c>
      <c r="T37" s="167">
        <v>0</v>
      </c>
      <c r="U37" s="167">
        <f t="shared" si="0"/>
        <v>47.345191</v>
      </c>
      <c r="V37" s="255" t="s">
        <v>773</v>
      </c>
    </row>
    <row r="38" spans="1:22" ht="27.75" customHeight="1" x14ac:dyDescent="0.25">
      <c r="A38" s="189" t="s">
        <v>112</v>
      </c>
      <c r="B38" s="189" t="s">
        <v>485</v>
      </c>
      <c r="C38" s="195" t="s">
        <v>471</v>
      </c>
      <c r="D38" s="190" t="s">
        <v>358</v>
      </c>
      <c r="E38" s="190" t="s">
        <v>472</v>
      </c>
      <c r="F38" s="191" t="s">
        <v>538</v>
      </c>
      <c r="G38" s="22" t="s">
        <v>471</v>
      </c>
      <c r="H38" s="192">
        <v>321204</v>
      </c>
      <c r="I38" s="192" t="s">
        <v>583</v>
      </c>
      <c r="J38" s="193" t="s">
        <v>554</v>
      </c>
      <c r="K38" s="193" t="s">
        <v>555</v>
      </c>
      <c r="L38" s="194">
        <v>45473</v>
      </c>
      <c r="M38" s="193" t="s">
        <v>556</v>
      </c>
      <c r="N38" s="193" t="s">
        <v>557</v>
      </c>
      <c r="O38" s="194" t="s">
        <v>496</v>
      </c>
      <c r="P38" s="204">
        <v>2184</v>
      </c>
      <c r="Q38" s="23" t="s">
        <v>742</v>
      </c>
      <c r="R38" s="196">
        <v>1</v>
      </c>
      <c r="S38" s="167">
        <v>46.571110000000004</v>
      </c>
      <c r="T38" s="167">
        <v>0</v>
      </c>
      <c r="U38" s="167">
        <f t="shared" si="0"/>
        <v>46.571110000000004</v>
      </c>
      <c r="V38" s="255" t="s">
        <v>773</v>
      </c>
    </row>
    <row r="39" spans="1:22" ht="27.75" customHeight="1" x14ac:dyDescent="0.25">
      <c r="A39" s="189" t="s">
        <v>113</v>
      </c>
      <c r="B39" s="189" t="s">
        <v>485</v>
      </c>
      <c r="C39" s="195" t="s">
        <v>471</v>
      </c>
      <c r="D39" s="190" t="s">
        <v>358</v>
      </c>
      <c r="E39" s="190" t="s">
        <v>532</v>
      </c>
      <c r="F39" s="191" t="s">
        <v>542</v>
      </c>
      <c r="G39" s="22" t="s">
        <v>699</v>
      </c>
      <c r="H39" s="192">
        <v>322101</v>
      </c>
      <c r="I39" s="192" t="s">
        <v>591</v>
      </c>
      <c r="J39" s="193" t="s">
        <v>554</v>
      </c>
      <c r="K39" s="193" t="s">
        <v>555</v>
      </c>
      <c r="L39" s="194">
        <v>45473</v>
      </c>
      <c r="M39" s="193" t="s">
        <v>556</v>
      </c>
      <c r="N39" s="193" t="s">
        <v>557</v>
      </c>
      <c r="O39" s="194" t="s">
        <v>496</v>
      </c>
      <c r="P39" s="204">
        <v>2184</v>
      </c>
      <c r="Q39" s="23" t="s">
        <v>659</v>
      </c>
      <c r="R39" s="196">
        <v>1</v>
      </c>
      <c r="S39" s="167">
        <v>18.701927000000001</v>
      </c>
      <c r="T39" s="167">
        <v>0</v>
      </c>
      <c r="U39" s="167">
        <f t="shared" si="0"/>
        <v>18.701927000000001</v>
      </c>
      <c r="V39" s="255" t="s">
        <v>773</v>
      </c>
    </row>
    <row r="40" spans="1:22" ht="27.75" customHeight="1" x14ac:dyDescent="0.25">
      <c r="A40" s="189" t="s">
        <v>114</v>
      </c>
      <c r="B40" s="189" t="s">
        <v>485</v>
      </c>
      <c r="C40" s="195" t="s">
        <v>471</v>
      </c>
      <c r="D40" s="190" t="s">
        <v>358</v>
      </c>
      <c r="E40" s="190" t="s">
        <v>532</v>
      </c>
      <c r="F40" s="191" t="s">
        <v>542</v>
      </c>
      <c r="G40" s="22" t="s">
        <v>699</v>
      </c>
      <c r="H40" s="192">
        <v>322102</v>
      </c>
      <c r="I40" s="192" t="s">
        <v>582</v>
      </c>
      <c r="J40" s="193" t="s">
        <v>554</v>
      </c>
      <c r="K40" s="193" t="s">
        <v>555</v>
      </c>
      <c r="L40" s="194">
        <v>45473</v>
      </c>
      <c r="M40" s="193" t="s">
        <v>556</v>
      </c>
      <c r="N40" s="193" t="s">
        <v>557</v>
      </c>
      <c r="O40" s="194" t="s">
        <v>496</v>
      </c>
      <c r="P40" s="204">
        <v>2184</v>
      </c>
      <c r="Q40" s="23" t="s">
        <v>746</v>
      </c>
      <c r="R40" s="196">
        <v>1</v>
      </c>
      <c r="S40" s="167">
        <v>11.916762</v>
      </c>
      <c r="T40" s="167">
        <v>0</v>
      </c>
      <c r="U40" s="167">
        <f t="shared" si="0"/>
        <v>11.916762</v>
      </c>
      <c r="V40" s="255" t="s">
        <v>773</v>
      </c>
    </row>
    <row r="41" spans="1:22" ht="27.75" customHeight="1" x14ac:dyDescent="0.25">
      <c r="A41" s="189" t="s">
        <v>115</v>
      </c>
      <c r="B41" s="189" t="s">
        <v>485</v>
      </c>
      <c r="C41" s="195" t="s">
        <v>471</v>
      </c>
      <c r="D41" s="190" t="s">
        <v>358</v>
      </c>
      <c r="E41" s="190" t="s">
        <v>532</v>
      </c>
      <c r="F41" s="191" t="s">
        <v>542</v>
      </c>
      <c r="G41" s="22" t="s">
        <v>699</v>
      </c>
      <c r="H41" s="192">
        <v>322103</v>
      </c>
      <c r="I41" s="192" t="s">
        <v>592</v>
      </c>
      <c r="J41" s="193" t="s">
        <v>554</v>
      </c>
      <c r="K41" s="193" t="s">
        <v>555</v>
      </c>
      <c r="L41" s="194">
        <v>45473</v>
      </c>
      <c r="M41" s="193" t="s">
        <v>556</v>
      </c>
      <c r="N41" s="193" t="s">
        <v>557</v>
      </c>
      <c r="O41" s="194" t="s">
        <v>496</v>
      </c>
      <c r="P41" s="204">
        <v>2184</v>
      </c>
      <c r="Q41" s="23" t="s">
        <v>747</v>
      </c>
      <c r="R41" s="196">
        <v>1</v>
      </c>
      <c r="S41" s="167">
        <v>18.921946000000002</v>
      </c>
      <c r="T41" s="167">
        <v>0</v>
      </c>
      <c r="U41" s="167">
        <f t="shared" si="0"/>
        <v>18.921946000000002</v>
      </c>
      <c r="V41" s="255" t="s">
        <v>773</v>
      </c>
    </row>
    <row r="42" spans="1:22" ht="27.75" customHeight="1" x14ac:dyDescent="0.25">
      <c r="A42" s="189" t="s">
        <v>116</v>
      </c>
      <c r="B42" s="189" t="s">
        <v>485</v>
      </c>
      <c r="C42" s="195" t="s">
        <v>471</v>
      </c>
      <c r="D42" s="190" t="s">
        <v>358</v>
      </c>
      <c r="E42" s="190" t="s">
        <v>536</v>
      </c>
      <c r="F42" s="191" t="s">
        <v>716</v>
      </c>
      <c r="G42" s="22" t="s">
        <v>724</v>
      </c>
      <c r="H42" s="192">
        <v>323201</v>
      </c>
      <c r="I42" s="192" t="s">
        <v>586</v>
      </c>
      <c r="J42" s="193" t="s">
        <v>554</v>
      </c>
      <c r="K42" s="193" t="s">
        <v>555</v>
      </c>
      <c r="L42" s="194">
        <v>45473</v>
      </c>
      <c r="M42" s="193" t="s">
        <v>556</v>
      </c>
      <c r="N42" s="193" t="s">
        <v>557</v>
      </c>
      <c r="O42" s="194" t="s">
        <v>496</v>
      </c>
      <c r="P42" s="204">
        <v>2184</v>
      </c>
      <c r="Q42" s="23" t="s">
        <v>750</v>
      </c>
      <c r="R42" s="196">
        <v>1</v>
      </c>
      <c r="S42" s="167">
        <v>16.799579999999999</v>
      </c>
      <c r="T42" s="167">
        <v>0</v>
      </c>
      <c r="U42" s="167">
        <f t="shared" si="0"/>
        <v>16.799579999999999</v>
      </c>
      <c r="V42" s="255" t="s">
        <v>773</v>
      </c>
    </row>
    <row r="43" spans="1:22" ht="27.75" customHeight="1" x14ac:dyDescent="0.25">
      <c r="A43" s="189" t="s">
        <v>117</v>
      </c>
      <c r="B43" s="189" t="s">
        <v>485</v>
      </c>
      <c r="C43" s="195" t="s">
        <v>471</v>
      </c>
      <c r="D43" s="190" t="s">
        <v>358</v>
      </c>
      <c r="E43" s="190" t="s">
        <v>536</v>
      </c>
      <c r="F43" s="191" t="s">
        <v>716</v>
      </c>
      <c r="G43" s="22" t="s">
        <v>724</v>
      </c>
      <c r="H43" s="192">
        <v>323202</v>
      </c>
      <c r="I43" s="192" t="s">
        <v>587</v>
      </c>
      <c r="J43" s="193" t="s">
        <v>554</v>
      </c>
      <c r="K43" s="193" t="s">
        <v>555</v>
      </c>
      <c r="L43" s="194">
        <v>45473</v>
      </c>
      <c r="M43" s="193" t="s">
        <v>556</v>
      </c>
      <c r="N43" s="193" t="s">
        <v>557</v>
      </c>
      <c r="O43" s="194" t="s">
        <v>496</v>
      </c>
      <c r="P43" s="204">
        <v>2184</v>
      </c>
      <c r="Q43" s="23" t="s">
        <v>751</v>
      </c>
      <c r="R43" s="196">
        <v>1</v>
      </c>
      <c r="S43" s="167">
        <v>17.722380000000001</v>
      </c>
      <c r="T43" s="167">
        <v>0</v>
      </c>
      <c r="U43" s="167">
        <f t="shared" si="0"/>
        <v>17.722380000000001</v>
      </c>
      <c r="V43" s="255" t="s">
        <v>773</v>
      </c>
    </row>
    <row r="44" spans="1:22" ht="27.75" customHeight="1" x14ac:dyDescent="0.25">
      <c r="A44" s="189" t="s">
        <v>118</v>
      </c>
      <c r="B44" s="189" t="s">
        <v>485</v>
      </c>
      <c r="C44" s="195" t="s">
        <v>962</v>
      </c>
      <c r="D44" s="190" t="s">
        <v>358</v>
      </c>
      <c r="E44" s="190" t="s">
        <v>472</v>
      </c>
      <c r="F44" s="191" t="s">
        <v>907</v>
      </c>
      <c r="G44" s="22" t="s">
        <v>725</v>
      </c>
      <c r="H44" s="192">
        <v>321205</v>
      </c>
      <c r="I44" s="192" t="s">
        <v>604</v>
      </c>
      <c r="J44" s="193" t="s">
        <v>554</v>
      </c>
      <c r="K44" s="193" t="s">
        <v>555</v>
      </c>
      <c r="L44" s="194">
        <v>45473</v>
      </c>
      <c r="M44" s="193" t="s">
        <v>556</v>
      </c>
      <c r="N44" s="193" t="s">
        <v>557</v>
      </c>
      <c r="O44" s="194" t="s">
        <v>496</v>
      </c>
      <c r="P44" s="204">
        <v>2184</v>
      </c>
      <c r="Q44" s="23" t="s">
        <v>753</v>
      </c>
      <c r="R44" s="196">
        <v>1</v>
      </c>
      <c r="S44" s="167">
        <v>13.226061</v>
      </c>
      <c r="T44" s="167">
        <v>0</v>
      </c>
      <c r="U44" s="167">
        <f t="shared" si="0"/>
        <v>13.226061</v>
      </c>
      <c r="V44" s="255" t="s">
        <v>773</v>
      </c>
    </row>
    <row r="45" spans="1:22" ht="27.75" customHeight="1" x14ac:dyDescent="0.25">
      <c r="A45" s="189" t="s">
        <v>119</v>
      </c>
      <c r="B45" s="189" t="s">
        <v>485</v>
      </c>
      <c r="C45" s="195" t="s">
        <v>962</v>
      </c>
      <c r="D45" s="190" t="s">
        <v>358</v>
      </c>
      <c r="E45" s="190" t="s">
        <v>472</v>
      </c>
      <c r="F45" s="191" t="s">
        <v>907</v>
      </c>
      <c r="G45" s="22" t="s">
        <v>725</v>
      </c>
      <c r="H45" s="192">
        <v>321206</v>
      </c>
      <c r="I45" s="192" t="s">
        <v>604</v>
      </c>
      <c r="J45" s="193" t="s">
        <v>554</v>
      </c>
      <c r="K45" s="193" t="s">
        <v>555</v>
      </c>
      <c r="L45" s="194">
        <v>45473</v>
      </c>
      <c r="M45" s="193" t="s">
        <v>556</v>
      </c>
      <c r="N45" s="193" t="s">
        <v>557</v>
      </c>
      <c r="O45" s="194" t="s">
        <v>496</v>
      </c>
      <c r="P45" s="204">
        <v>2184</v>
      </c>
      <c r="Q45" s="23" t="s">
        <v>793</v>
      </c>
      <c r="R45" s="196">
        <v>1</v>
      </c>
      <c r="S45" s="167">
        <v>13.211905</v>
      </c>
      <c r="T45" s="167">
        <v>0</v>
      </c>
      <c r="U45" s="167">
        <f t="shared" si="0"/>
        <v>13.211905</v>
      </c>
      <c r="V45" s="255" t="s">
        <v>773</v>
      </c>
    </row>
    <row r="46" spans="1:22" ht="27.75" customHeight="1" x14ac:dyDescent="0.25">
      <c r="A46" s="189" t="s">
        <v>120</v>
      </c>
      <c r="B46" s="189" t="s">
        <v>485</v>
      </c>
      <c r="C46" s="195" t="s">
        <v>471</v>
      </c>
      <c r="D46" s="190" t="s">
        <v>358</v>
      </c>
      <c r="E46" s="190" t="s">
        <v>536</v>
      </c>
      <c r="F46" s="191" t="s">
        <v>541</v>
      </c>
      <c r="G46" s="22" t="s">
        <v>698</v>
      </c>
      <c r="H46" s="192">
        <v>323102</v>
      </c>
      <c r="I46" s="192" t="s">
        <v>588</v>
      </c>
      <c r="J46" s="193" t="s">
        <v>554</v>
      </c>
      <c r="K46" s="193" t="s">
        <v>555</v>
      </c>
      <c r="L46" s="194">
        <v>45473</v>
      </c>
      <c r="M46" s="193" t="s">
        <v>556</v>
      </c>
      <c r="N46" s="193" t="s">
        <v>557</v>
      </c>
      <c r="O46" s="194" t="s">
        <v>496</v>
      </c>
      <c r="P46" s="204">
        <v>2184</v>
      </c>
      <c r="Q46" s="23" t="s">
        <v>1533</v>
      </c>
      <c r="R46" s="196">
        <v>1</v>
      </c>
      <c r="S46" s="167">
        <v>18.023220000000002</v>
      </c>
      <c r="T46" s="167">
        <v>0</v>
      </c>
      <c r="U46" s="167">
        <f t="shared" si="0"/>
        <v>18.023220000000002</v>
      </c>
      <c r="V46" s="255" t="s">
        <v>773</v>
      </c>
    </row>
    <row r="47" spans="1:22" ht="27.75" customHeight="1" x14ac:dyDescent="0.25">
      <c r="A47" s="189" t="s">
        <v>121</v>
      </c>
      <c r="B47" s="189" t="s">
        <v>485</v>
      </c>
      <c r="C47" s="195" t="s">
        <v>471</v>
      </c>
      <c r="D47" s="190" t="s">
        <v>358</v>
      </c>
      <c r="E47" s="190" t="s">
        <v>536</v>
      </c>
      <c r="F47" s="191" t="s">
        <v>541</v>
      </c>
      <c r="G47" s="22" t="s">
        <v>698</v>
      </c>
      <c r="H47" s="192">
        <v>323103</v>
      </c>
      <c r="I47" s="192" t="s">
        <v>589</v>
      </c>
      <c r="J47" s="193" t="s">
        <v>554</v>
      </c>
      <c r="K47" s="193" t="s">
        <v>555</v>
      </c>
      <c r="L47" s="194">
        <v>45473</v>
      </c>
      <c r="M47" s="193" t="s">
        <v>556</v>
      </c>
      <c r="N47" s="193" t="s">
        <v>557</v>
      </c>
      <c r="O47" s="194" t="s">
        <v>496</v>
      </c>
      <c r="P47" s="204">
        <v>2184</v>
      </c>
      <c r="Q47" s="23" t="s">
        <v>658</v>
      </c>
      <c r="R47" s="196">
        <v>1</v>
      </c>
      <c r="S47" s="167">
        <v>18.235840000000003</v>
      </c>
      <c r="T47" s="167">
        <v>0</v>
      </c>
      <c r="U47" s="167">
        <f t="shared" si="0"/>
        <v>18.235840000000003</v>
      </c>
      <c r="V47" s="255" t="s">
        <v>773</v>
      </c>
    </row>
    <row r="48" spans="1:22" ht="27.75" customHeight="1" x14ac:dyDescent="0.25">
      <c r="A48" s="189" t="s">
        <v>122</v>
      </c>
      <c r="B48" s="189" t="s">
        <v>485</v>
      </c>
      <c r="C48" s="195" t="s">
        <v>471</v>
      </c>
      <c r="D48" s="190" t="s">
        <v>358</v>
      </c>
      <c r="E48" s="190" t="s">
        <v>536</v>
      </c>
      <c r="F48" s="191" t="s">
        <v>541</v>
      </c>
      <c r="G48" s="22" t="s">
        <v>698</v>
      </c>
      <c r="H48" s="192">
        <v>323104</v>
      </c>
      <c r="I48" s="192" t="s">
        <v>590</v>
      </c>
      <c r="J48" s="193" t="s">
        <v>554</v>
      </c>
      <c r="K48" s="193" t="s">
        <v>555</v>
      </c>
      <c r="L48" s="194">
        <v>45473</v>
      </c>
      <c r="M48" s="193" t="s">
        <v>556</v>
      </c>
      <c r="N48" s="193" t="s">
        <v>557</v>
      </c>
      <c r="O48" s="194" t="s">
        <v>496</v>
      </c>
      <c r="P48" s="204">
        <v>2184</v>
      </c>
      <c r="Q48" s="23" t="s">
        <v>1534</v>
      </c>
      <c r="R48" s="196">
        <v>1</v>
      </c>
      <c r="S48" s="167">
        <v>0</v>
      </c>
      <c r="T48" s="167">
        <v>0</v>
      </c>
      <c r="U48" s="167">
        <f t="shared" si="0"/>
        <v>0</v>
      </c>
      <c r="V48" s="255" t="s">
        <v>773</v>
      </c>
    </row>
    <row r="49" spans="1:22" ht="27.75" customHeight="1" x14ac:dyDescent="0.25">
      <c r="A49" s="189" t="s">
        <v>123</v>
      </c>
      <c r="B49" s="189" t="s">
        <v>485</v>
      </c>
      <c r="C49" s="195" t="s">
        <v>471</v>
      </c>
      <c r="D49" s="190" t="s">
        <v>358</v>
      </c>
      <c r="E49" s="190" t="s">
        <v>547</v>
      </c>
      <c r="F49" s="191" t="s">
        <v>530</v>
      </c>
      <c r="G49" s="22" t="s">
        <v>686</v>
      </c>
      <c r="H49" s="192">
        <v>324203</v>
      </c>
      <c r="I49" s="192" t="s">
        <v>584</v>
      </c>
      <c r="J49" s="193" t="s">
        <v>554</v>
      </c>
      <c r="K49" s="193" t="s">
        <v>555</v>
      </c>
      <c r="L49" s="194">
        <v>45473</v>
      </c>
      <c r="M49" s="193" t="s">
        <v>556</v>
      </c>
      <c r="N49" s="193" t="s">
        <v>557</v>
      </c>
      <c r="O49" s="194" t="s">
        <v>496</v>
      </c>
      <c r="P49" s="204">
        <v>2184</v>
      </c>
      <c r="Q49" s="23" t="s">
        <v>654</v>
      </c>
      <c r="R49" s="196">
        <v>1</v>
      </c>
      <c r="S49" s="167">
        <v>9.1973780000000005</v>
      </c>
      <c r="T49" s="167">
        <v>0</v>
      </c>
      <c r="U49" s="167">
        <f t="shared" si="0"/>
        <v>9.1973780000000005</v>
      </c>
      <c r="V49" s="255" t="s">
        <v>773</v>
      </c>
    </row>
    <row r="50" spans="1:22" ht="27.75" customHeight="1" x14ac:dyDescent="0.25">
      <c r="A50" s="189" t="s">
        <v>124</v>
      </c>
      <c r="B50" s="189" t="s">
        <v>485</v>
      </c>
      <c r="C50" s="195" t="s">
        <v>471</v>
      </c>
      <c r="D50" s="190" t="s">
        <v>358</v>
      </c>
      <c r="E50" s="190" t="s">
        <v>547</v>
      </c>
      <c r="F50" s="191" t="s">
        <v>530</v>
      </c>
      <c r="G50" s="22" t="s">
        <v>686</v>
      </c>
      <c r="H50" s="192">
        <v>324204</v>
      </c>
      <c r="I50" s="192" t="s">
        <v>585</v>
      </c>
      <c r="J50" s="193" t="s">
        <v>554</v>
      </c>
      <c r="K50" s="193" t="s">
        <v>555</v>
      </c>
      <c r="L50" s="194">
        <v>45473</v>
      </c>
      <c r="M50" s="193" t="s">
        <v>556</v>
      </c>
      <c r="N50" s="193" t="s">
        <v>557</v>
      </c>
      <c r="O50" s="194" t="s">
        <v>496</v>
      </c>
      <c r="P50" s="204">
        <v>2184</v>
      </c>
      <c r="Q50" s="23" t="s">
        <v>655</v>
      </c>
      <c r="R50" s="196">
        <v>1</v>
      </c>
      <c r="S50" s="167">
        <v>9.0040879999999994</v>
      </c>
      <c r="T50" s="167">
        <v>0</v>
      </c>
      <c r="U50" s="167">
        <f t="shared" si="0"/>
        <v>9.0040879999999994</v>
      </c>
      <c r="V50" s="255" t="s">
        <v>773</v>
      </c>
    </row>
    <row r="51" spans="1:22" ht="27.75" customHeight="1" x14ac:dyDescent="0.25">
      <c r="A51" s="189" t="s">
        <v>125</v>
      </c>
      <c r="B51" s="189" t="s">
        <v>485</v>
      </c>
      <c r="C51" s="195" t="s">
        <v>471</v>
      </c>
      <c r="D51" s="190" t="s">
        <v>358</v>
      </c>
      <c r="E51" s="190" t="s">
        <v>548</v>
      </c>
      <c r="F51" s="191" t="s">
        <v>719</v>
      </c>
      <c r="G51" s="22" t="s">
        <v>729</v>
      </c>
      <c r="H51" s="192">
        <v>325101</v>
      </c>
      <c r="I51" s="192" t="s">
        <v>586</v>
      </c>
      <c r="J51" s="193" t="s">
        <v>554</v>
      </c>
      <c r="K51" s="193" t="s">
        <v>555</v>
      </c>
      <c r="L51" s="194">
        <v>45473</v>
      </c>
      <c r="M51" s="193" t="s">
        <v>556</v>
      </c>
      <c r="N51" s="193" t="s">
        <v>557</v>
      </c>
      <c r="O51" s="194" t="s">
        <v>496</v>
      </c>
      <c r="P51" s="204">
        <v>2184</v>
      </c>
      <c r="Q51" s="23" t="s">
        <v>769</v>
      </c>
      <c r="R51" s="196">
        <v>1</v>
      </c>
      <c r="S51" s="167">
        <v>38.61824</v>
      </c>
      <c r="T51" s="167">
        <v>0</v>
      </c>
      <c r="U51" s="167">
        <f t="shared" si="0"/>
        <v>38.61824</v>
      </c>
      <c r="V51" s="255" t="s">
        <v>773</v>
      </c>
    </row>
    <row r="52" spans="1:22" ht="27.75" customHeight="1" x14ac:dyDescent="0.25">
      <c r="A52" s="189" t="s">
        <v>126</v>
      </c>
      <c r="B52" s="189" t="s">
        <v>485</v>
      </c>
      <c r="C52" s="195" t="s">
        <v>471</v>
      </c>
      <c r="D52" s="190" t="s">
        <v>358</v>
      </c>
      <c r="E52" s="190" t="s">
        <v>548</v>
      </c>
      <c r="F52" s="191" t="s">
        <v>719</v>
      </c>
      <c r="G52" s="22" t="s">
        <v>729</v>
      </c>
      <c r="H52" s="192">
        <v>325102</v>
      </c>
      <c r="I52" s="192" t="s">
        <v>593</v>
      </c>
      <c r="J52" s="193" t="s">
        <v>554</v>
      </c>
      <c r="K52" s="193" t="s">
        <v>555</v>
      </c>
      <c r="L52" s="194">
        <v>45473</v>
      </c>
      <c r="M52" s="193" t="s">
        <v>556</v>
      </c>
      <c r="N52" s="193" t="s">
        <v>557</v>
      </c>
      <c r="O52" s="194" t="s">
        <v>496</v>
      </c>
      <c r="P52" s="204">
        <v>2184</v>
      </c>
      <c r="Q52" s="23" t="s">
        <v>770</v>
      </c>
      <c r="R52" s="196">
        <v>1</v>
      </c>
      <c r="S52" s="167">
        <v>23.474736999999998</v>
      </c>
      <c r="T52" s="167">
        <v>0</v>
      </c>
      <c r="U52" s="167">
        <f t="shared" si="0"/>
        <v>23.474736999999998</v>
      </c>
      <c r="V52" s="255" t="s">
        <v>773</v>
      </c>
    </row>
    <row r="53" spans="1:22" ht="27.75" customHeight="1" x14ac:dyDescent="0.25">
      <c r="A53" s="189" t="s">
        <v>127</v>
      </c>
      <c r="B53" s="189" t="s">
        <v>485</v>
      </c>
      <c r="C53" s="195" t="s">
        <v>471</v>
      </c>
      <c r="D53" s="190" t="s">
        <v>358</v>
      </c>
      <c r="E53" s="190" t="s">
        <v>548</v>
      </c>
      <c r="F53" s="191" t="s">
        <v>719</v>
      </c>
      <c r="G53" s="22" t="s">
        <v>729</v>
      </c>
      <c r="H53" s="192">
        <v>325103</v>
      </c>
      <c r="I53" s="192" t="s">
        <v>594</v>
      </c>
      <c r="J53" s="193" t="s">
        <v>554</v>
      </c>
      <c r="K53" s="193" t="s">
        <v>555</v>
      </c>
      <c r="L53" s="194">
        <v>45473</v>
      </c>
      <c r="M53" s="193" t="s">
        <v>556</v>
      </c>
      <c r="N53" s="193" t="s">
        <v>557</v>
      </c>
      <c r="O53" s="194" t="s">
        <v>496</v>
      </c>
      <c r="P53" s="204">
        <v>2184</v>
      </c>
      <c r="Q53" s="23" t="s">
        <v>771</v>
      </c>
      <c r="R53" s="196">
        <v>1</v>
      </c>
      <c r="S53" s="167">
        <v>38.054151000000005</v>
      </c>
      <c r="T53" s="167">
        <v>0</v>
      </c>
      <c r="U53" s="167">
        <f t="shared" si="0"/>
        <v>38.054151000000005</v>
      </c>
      <c r="V53" s="255" t="s">
        <v>773</v>
      </c>
    </row>
    <row r="54" spans="1:22" ht="27.75" customHeight="1" x14ac:dyDescent="0.25">
      <c r="A54" s="189" t="s">
        <v>128</v>
      </c>
      <c r="B54" s="189" t="s">
        <v>485</v>
      </c>
      <c r="C54" s="195" t="s">
        <v>475</v>
      </c>
      <c r="D54" s="190" t="s">
        <v>358</v>
      </c>
      <c r="E54" s="190" t="s">
        <v>472</v>
      </c>
      <c r="F54" s="191" t="s">
        <v>714</v>
      </c>
      <c r="G54" s="22" t="s">
        <v>722</v>
      </c>
      <c r="H54" s="192">
        <v>521401</v>
      </c>
      <c r="I54" s="192" t="s">
        <v>598</v>
      </c>
      <c r="J54" s="193" t="s">
        <v>554</v>
      </c>
      <c r="K54" s="193" t="s">
        <v>555</v>
      </c>
      <c r="L54" s="194">
        <v>45473</v>
      </c>
      <c r="M54" s="193" t="s">
        <v>556</v>
      </c>
      <c r="N54" s="193" t="s">
        <v>557</v>
      </c>
      <c r="O54" s="194" t="s">
        <v>496</v>
      </c>
      <c r="P54" s="204">
        <v>2184</v>
      </c>
      <c r="Q54" s="23" t="s">
        <v>1535</v>
      </c>
      <c r="R54" s="196">
        <v>1</v>
      </c>
      <c r="S54" s="167">
        <v>11.008387000000001</v>
      </c>
      <c r="T54" s="167">
        <v>0</v>
      </c>
      <c r="U54" s="167">
        <f t="shared" si="0"/>
        <v>11.008387000000001</v>
      </c>
      <c r="V54" s="255" t="s">
        <v>773</v>
      </c>
    </row>
    <row r="55" spans="1:22" ht="27.75" customHeight="1" x14ac:dyDescent="0.25">
      <c r="A55" s="189" t="s">
        <v>129</v>
      </c>
      <c r="B55" s="189" t="s">
        <v>485</v>
      </c>
      <c r="C55" s="195" t="s">
        <v>475</v>
      </c>
      <c r="D55" s="190" t="s">
        <v>358</v>
      </c>
      <c r="E55" s="190" t="s">
        <v>472</v>
      </c>
      <c r="F55" s="191" t="s">
        <v>714</v>
      </c>
      <c r="G55" s="22" t="s">
        <v>722</v>
      </c>
      <c r="H55" s="192">
        <v>521402</v>
      </c>
      <c r="I55" s="192" t="s">
        <v>582</v>
      </c>
      <c r="J55" s="193" t="s">
        <v>554</v>
      </c>
      <c r="K55" s="193" t="s">
        <v>555</v>
      </c>
      <c r="L55" s="194">
        <v>45473</v>
      </c>
      <c r="M55" s="193" t="s">
        <v>556</v>
      </c>
      <c r="N55" s="193" t="s">
        <v>557</v>
      </c>
      <c r="O55" s="194" t="s">
        <v>496</v>
      </c>
      <c r="P55" s="204">
        <v>2184</v>
      </c>
      <c r="Q55" s="23" t="s">
        <v>743</v>
      </c>
      <c r="R55" s="196">
        <v>1</v>
      </c>
      <c r="S55" s="167">
        <v>11.008387000000001</v>
      </c>
      <c r="T55" s="167">
        <v>0</v>
      </c>
      <c r="U55" s="167">
        <f t="shared" si="0"/>
        <v>11.008387000000001</v>
      </c>
      <c r="V55" s="255" t="s">
        <v>773</v>
      </c>
    </row>
    <row r="56" spans="1:22" ht="27.75" customHeight="1" x14ac:dyDescent="0.25">
      <c r="A56" s="189" t="s">
        <v>130</v>
      </c>
      <c r="B56" s="189" t="s">
        <v>485</v>
      </c>
      <c r="C56" s="195" t="s">
        <v>475</v>
      </c>
      <c r="D56" s="190" t="s">
        <v>358</v>
      </c>
      <c r="E56" s="190" t="s">
        <v>472</v>
      </c>
      <c r="F56" s="191" t="s">
        <v>540</v>
      </c>
      <c r="G56" s="22" t="s">
        <v>475</v>
      </c>
      <c r="H56" s="192">
        <v>521101</v>
      </c>
      <c r="I56" s="192" t="s">
        <v>630</v>
      </c>
      <c r="J56" s="193" t="s">
        <v>554</v>
      </c>
      <c r="K56" s="193" t="s">
        <v>555</v>
      </c>
      <c r="L56" s="194">
        <v>45473</v>
      </c>
      <c r="M56" s="193" t="s">
        <v>556</v>
      </c>
      <c r="N56" s="193" t="s">
        <v>557</v>
      </c>
      <c r="O56" s="194" t="s">
        <v>496</v>
      </c>
      <c r="P56" s="204">
        <v>2184</v>
      </c>
      <c r="Q56" s="23" t="s">
        <v>685</v>
      </c>
      <c r="R56" s="196">
        <v>1</v>
      </c>
      <c r="S56" s="167">
        <v>0.15756600000000001</v>
      </c>
      <c r="T56" s="167">
        <v>0</v>
      </c>
      <c r="U56" s="167">
        <f t="shared" si="0"/>
        <v>0.15756600000000001</v>
      </c>
      <c r="V56" s="255" t="s">
        <v>773</v>
      </c>
    </row>
    <row r="57" spans="1:22" ht="27.75" customHeight="1" x14ac:dyDescent="0.25">
      <c r="A57" s="189" t="s">
        <v>131</v>
      </c>
      <c r="B57" s="189" t="s">
        <v>485</v>
      </c>
      <c r="C57" s="195" t="s">
        <v>475</v>
      </c>
      <c r="D57" s="190" t="s">
        <v>358</v>
      </c>
      <c r="E57" s="190" t="s">
        <v>886</v>
      </c>
      <c r="F57" s="191" t="s">
        <v>540</v>
      </c>
      <c r="G57" s="22" t="s">
        <v>475</v>
      </c>
      <c r="H57" s="192">
        <v>521105</v>
      </c>
      <c r="I57" s="192" t="s">
        <v>887</v>
      </c>
      <c r="J57" s="193" t="s">
        <v>554</v>
      </c>
      <c r="K57" s="193" t="s">
        <v>555</v>
      </c>
      <c r="L57" s="194">
        <v>45473</v>
      </c>
      <c r="M57" s="193" t="s">
        <v>556</v>
      </c>
      <c r="N57" s="193" t="s">
        <v>557</v>
      </c>
      <c r="O57" s="194" t="s">
        <v>496</v>
      </c>
      <c r="P57" s="204">
        <v>2184</v>
      </c>
      <c r="Q57" s="23" t="s">
        <v>910</v>
      </c>
      <c r="R57" s="196">
        <v>1</v>
      </c>
      <c r="S57" s="167">
        <v>0.38320700000000008</v>
      </c>
      <c r="T57" s="167">
        <v>0</v>
      </c>
      <c r="U57" s="167">
        <f t="shared" si="0"/>
        <v>0.38320700000000008</v>
      </c>
      <c r="V57" s="255" t="s">
        <v>773</v>
      </c>
    </row>
    <row r="58" spans="1:22" ht="27.75" customHeight="1" x14ac:dyDescent="0.25">
      <c r="A58" s="189" t="s">
        <v>132</v>
      </c>
      <c r="B58" s="189" t="s">
        <v>485</v>
      </c>
      <c r="C58" s="195" t="s">
        <v>475</v>
      </c>
      <c r="D58" s="190" t="s">
        <v>358</v>
      </c>
      <c r="E58" s="190" t="s">
        <v>472</v>
      </c>
      <c r="F58" s="191" t="s">
        <v>540</v>
      </c>
      <c r="G58" s="22" t="s">
        <v>475</v>
      </c>
      <c r="H58" s="192">
        <v>521102</v>
      </c>
      <c r="I58" s="192" t="s">
        <v>586</v>
      </c>
      <c r="J58" s="193" t="s">
        <v>554</v>
      </c>
      <c r="K58" s="193" t="s">
        <v>555</v>
      </c>
      <c r="L58" s="194">
        <v>45473</v>
      </c>
      <c r="M58" s="193" t="s">
        <v>556</v>
      </c>
      <c r="N58" s="193" t="s">
        <v>557</v>
      </c>
      <c r="O58" s="194" t="s">
        <v>496</v>
      </c>
      <c r="P58" s="204">
        <v>2184</v>
      </c>
      <c r="Q58" s="23" t="s">
        <v>1536</v>
      </c>
      <c r="R58" s="196">
        <v>1</v>
      </c>
      <c r="S58" s="167">
        <v>20.006780000000003</v>
      </c>
      <c r="T58" s="167">
        <v>0</v>
      </c>
      <c r="U58" s="167">
        <f t="shared" si="0"/>
        <v>20.006780000000003</v>
      </c>
      <c r="V58" s="255" t="s">
        <v>773</v>
      </c>
    </row>
    <row r="59" spans="1:22" ht="27.75" customHeight="1" x14ac:dyDescent="0.25">
      <c r="A59" s="189" t="s">
        <v>133</v>
      </c>
      <c r="B59" s="189" t="s">
        <v>485</v>
      </c>
      <c r="C59" s="195" t="s">
        <v>475</v>
      </c>
      <c r="D59" s="190" t="s">
        <v>358</v>
      </c>
      <c r="E59" s="190" t="s">
        <v>472</v>
      </c>
      <c r="F59" s="191" t="s">
        <v>540</v>
      </c>
      <c r="G59" s="22" t="s">
        <v>475</v>
      </c>
      <c r="H59" s="192">
        <v>521103</v>
      </c>
      <c r="I59" s="192" t="s">
        <v>587</v>
      </c>
      <c r="J59" s="193" t="s">
        <v>554</v>
      </c>
      <c r="K59" s="193" t="s">
        <v>555</v>
      </c>
      <c r="L59" s="194">
        <v>45473</v>
      </c>
      <c r="M59" s="193" t="s">
        <v>556</v>
      </c>
      <c r="N59" s="193" t="s">
        <v>557</v>
      </c>
      <c r="O59" s="194" t="s">
        <v>496</v>
      </c>
      <c r="P59" s="204">
        <v>2184</v>
      </c>
      <c r="Q59" s="23" t="s">
        <v>657</v>
      </c>
      <c r="R59" s="196">
        <v>1</v>
      </c>
      <c r="S59" s="167">
        <v>19.730626000000001</v>
      </c>
      <c r="T59" s="167">
        <v>0</v>
      </c>
      <c r="U59" s="167">
        <f t="shared" si="0"/>
        <v>19.730626000000001</v>
      </c>
      <c r="V59" s="255" t="s">
        <v>773</v>
      </c>
    </row>
    <row r="60" spans="1:22" ht="27.75" customHeight="1" x14ac:dyDescent="0.25">
      <c r="A60" s="189" t="s">
        <v>134</v>
      </c>
      <c r="B60" s="189" t="s">
        <v>485</v>
      </c>
      <c r="C60" s="195" t="s">
        <v>475</v>
      </c>
      <c r="D60" s="190" t="s">
        <v>358</v>
      </c>
      <c r="E60" s="190" t="s">
        <v>472</v>
      </c>
      <c r="F60" s="191" t="s">
        <v>540</v>
      </c>
      <c r="G60" s="22" t="s">
        <v>475</v>
      </c>
      <c r="H60" s="192">
        <v>521104</v>
      </c>
      <c r="I60" s="192" t="s">
        <v>594</v>
      </c>
      <c r="J60" s="193" t="s">
        <v>554</v>
      </c>
      <c r="K60" s="193" t="s">
        <v>555</v>
      </c>
      <c r="L60" s="194">
        <v>45473</v>
      </c>
      <c r="M60" s="193" t="s">
        <v>556</v>
      </c>
      <c r="N60" s="193" t="s">
        <v>557</v>
      </c>
      <c r="O60" s="194" t="s">
        <v>496</v>
      </c>
      <c r="P60" s="204">
        <v>2184</v>
      </c>
      <c r="Q60" s="23" t="s">
        <v>661</v>
      </c>
      <c r="R60" s="196">
        <v>1</v>
      </c>
      <c r="S60" s="167">
        <v>21.164073999999999</v>
      </c>
      <c r="T60" s="167">
        <v>0</v>
      </c>
      <c r="U60" s="167">
        <f t="shared" si="0"/>
        <v>21.164073999999999</v>
      </c>
      <c r="V60" s="255" t="s">
        <v>773</v>
      </c>
    </row>
    <row r="61" spans="1:22" ht="27.75" customHeight="1" x14ac:dyDescent="0.25">
      <c r="A61" s="189" t="s">
        <v>135</v>
      </c>
      <c r="B61" s="189" t="s">
        <v>485</v>
      </c>
      <c r="C61" s="195" t="s">
        <v>475</v>
      </c>
      <c r="D61" s="190" t="s">
        <v>358</v>
      </c>
      <c r="E61" s="190" t="s">
        <v>472</v>
      </c>
      <c r="F61" s="191" t="s">
        <v>715</v>
      </c>
      <c r="G61" s="22" t="s">
        <v>792</v>
      </c>
      <c r="H61" s="192">
        <v>521201</v>
      </c>
      <c r="I61" s="192" t="s">
        <v>591</v>
      </c>
      <c r="J61" s="193" t="s">
        <v>554</v>
      </c>
      <c r="K61" s="193" t="s">
        <v>555</v>
      </c>
      <c r="L61" s="194">
        <v>45473</v>
      </c>
      <c r="M61" s="193" t="s">
        <v>556</v>
      </c>
      <c r="N61" s="193" t="s">
        <v>557</v>
      </c>
      <c r="O61" s="194" t="s">
        <v>496</v>
      </c>
      <c r="P61" s="204">
        <v>2184</v>
      </c>
      <c r="Q61" s="23" t="s">
        <v>748</v>
      </c>
      <c r="R61" s="196">
        <v>1</v>
      </c>
      <c r="S61" s="167">
        <v>16.853386999999998</v>
      </c>
      <c r="T61" s="167">
        <v>0</v>
      </c>
      <c r="U61" s="167">
        <f t="shared" si="0"/>
        <v>16.853386999999998</v>
      </c>
      <c r="V61" s="255" t="s">
        <v>773</v>
      </c>
    </row>
    <row r="62" spans="1:22" ht="27.75" customHeight="1" x14ac:dyDescent="0.25">
      <c r="A62" s="189" t="s">
        <v>136</v>
      </c>
      <c r="B62" s="189" t="s">
        <v>485</v>
      </c>
      <c r="C62" s="195" t="s">
        <v>475</v>
      </c>
      <c r="D62" s="190" t="s">
        <v>358</v>
      </c>
      <c r="E62" s="190" t="s">
        <v>472</v>
      </c>
      <c r="F62" s="191" t="s">
        <v>715</v>
      </c>
      <c r="G62" s="22" t="s">
        <v>792</v>
      </c>
      <c r="H62" s="192">
        <v>521202</v>
      </c>
      <c r="I62" s="192" t="s">
        <v>587</v>
      </c>
      <c r="J62" s="193" t="s">
        <v>554</v>
      </c>
      <c r="K62" s="193" t="s">
        <v>555</v>
      </c>
      <c r="L62" s="194">
        <v>45473</v>
      </c>
      <c r="M62" s="193" t="s">
        <v>556</v>
      </c>
      <c r="N62" s="193" t="s">
        <v>557</v>
      </c>
      <c r="O62" s="194" t="s">
        <v>496</v>
      </c>
      <c r="P62" s="204">
        <v>2184</v>
      </c>
      <c r="Q62" s="23" t="s">
        <v>749</v>
      </c>
      <c r="R62" s="196">
        <v>1</v>
      </c>
      <c r="S62" s="167">
        <v>26.498013999999998</v>
      </c>
      <c r="T62" s="167">
        <v>0</v>
      </c>
      <c r="U62" s="167">
        <f t="shared" si="0"/>
        <v>26.498013999999998</v>
      </c>
      <c r="V62" s="255" t="s">
        <v>773</v>
      </c>
    </row>
    <row r="63" spans="1:22" ht="27.75" customHeight="1" x14ac:dyDescent="0.25">
      <c r="A63" s="189" t="s">
        <v>137</v>
      </c>
      <c r="B63" s="189" t="s">
        <v>485</v>
      </c>
      <c r="C63" s="195" t="s">
        <v>475</v>
      </c>
      <c r="D63" s="190" t="s">
        <v>358</v>
      </c>
      <c r="E63" s="190" t="s">
        <v>545</v>
      </c>
      <c r="F63" s="191" t="s">
        <v>544</v>
      </c>
      <c r="G63" s="22" t="s">
        <v>701</v>
      </c>
      <c r="H63" s="192">
        <v>523201</v>
      </c>
      <c r="I63" s="192" t="s">
        <v>598</v>
      </c>
      <c r="J63" s="193" t="s">
        <v>554</v>
      </c>
      <c r="K63" s="193" t="s">
        <v>555</v>
      </c>
      <c r="L63" s="194">
        <v>45473</v>
      </c>
      <c r="M63" s="193" t="s">
        <v>556</v>
      </c>
      <c r="N63" s="193" t="s">
        <v>557</v>
      </c>
      <c r="O63" s="194" t="s">
        <v>496</v>
      </c>
      <c r="P63" s="204">
        <v>2184</v>
      </c>
      <c r="Q63" s="23" t="s">
        <v>762</v>
      </c>
      <c r="R63" s="196">
        <v>1</v>
      </c>
      <c r="S63" s="167">
        <v>9.4614970000000014</v>
      </c>
      <c r="T63" s="167">
        <v>0</v>
      </c>
      <c r="U63" s="167">
        <f t="shared" si="0"/>
        <v>9.4614970000000014</v>
      </c>
      <c r="V63" s="255" t="s">
        <v>773</v>
      </c>
    </row>
    <row r="64" spans="1:22" ht="27.75" customHeight="1" x14ac:dyDescent="0.25">
      <c r="A64" s="189" t="s">
        <v>138</v>
      </c>
      <c r="B64" s="189" t="s">
        <v>485</v>
      </c>
      <c r="C64" s="195" t="s">
        <v>475</v>
      </c>
      <c r="D64" s="190" t="s">
        <v>358</v>
      </c>
      <c r="E64" s="190" t="s">
        <v>545</v>
      </c>
      <c r="F64" s="191" t="s">
        <v>544</v>
      </c>
      <c r="G64" s="22" t="s">
        <v>701</v>
      </c>
      <c r="H64" s="192">
        <v>523202</v>
      </c>
      <c r="I64" s="192" t="s">
        <v>582</v>
      </c>
      <c r="J64" s="193" t="s">
        <v>554</v>
      </c>
      <c r="K64" s="193" t="s">
        <v>555</v>
      </c>
      <c r="L64" s="194">
        <v>45473</v>
      </c>
      <c r="M64" s="193" t="s">
        <v>556</v>
      </c>
      <c r="N64" s="193" t="s">
        <v>557</v>
      </c>
      <c r="O64" s="194" t="s">
        <v>496</v>
      </c>
      <c r="P64" s="204">
        <v>2184</v>
      </c>
      <c r="Q64" s="23" t="s">
        <v>763</v>
      </c>
      <c r="R64" s="196">
        <v>1</v>
      </c>
      <c r="S64" s="167">
        <v>9.3645189999999996</v>
      </c>
      <c r="T64" s="167">
        <v>0</v>
      </c>
      <c r="U64" s="167">
        <f t="shared" si="0"/>
        <v>9.3645189999999996</v>
      </c>
      <c r="V64" s="255" t="s">
        <v>773</v>
      </c>
    </row>
    <row r="65" spans="1:22" ht="27.75" customHeight="1" x14ac:dyDescent="0.25">
      <c r="A65" s="189" t="s">
        <v>139</v>
      </c>
      <c r="B65" s="189" t="s">
        <v>485</v>
      </c>
      <c r="C65" s="195" t="s">
        <v>475</v>
      </c>
      <c r="D65" s="190" t="s">
        <v>358</v>
      </c>
      <c r="E65" s="190" t="s">
        <v>545</v>
      </c>
      <c r="F65" s="191" t="s">
        <v>544</v>
      </c>
      <c r="G65" s="22" t="s">
        <v>701</v>
      </c>
      <c r="H65" s="192">
        <v>523203</v>
      </c>
      <c r="I65" s="192" t="s">
        <v>599</v>
      </c>
      <c r="J65" s="193" t="s">
        <v>554</v>
      </c>
      <c r="K65" s="193" t="s">
        <v>555</v>
      </c>
      <c r="L65" s="194">
        <v>45473</v>
      </c>
      <c r="M65" s="193" t="s">
        <v>556</v>
      </c>
      <c r="N65" s="193" t="s">
        <v>557</v>
      </c>
      <c r="O65" s="194" t="s">
        <v>496</v>
      </c>
      <c r="P65" s="204">
        <v>2184</v>
      </c>
      <c r="Q65" s="23" t="s">
        <v>663</v>
      </c>
      <c r="R65" s="196">
        <v>1</v>
      </c>
      <c r="S65" s="167">
        <v>14.95454</v>
      </c>
      <c r="T65" s="167">
        <v>0</v>
      </c>
      <c r="U65" s="167">
        <f t="shared" si="0"/>
        <v>14.95454</v>
      </c>
      <c r="V65" s="255" t="s">
        <v>773</v>
      </c>
    </row>
    <row r="66" spans="1:22" ht="27.75" customHeight="1" x14ac:dyDescent="0.25">
      <c r="A66" s="189" t="s">
        <v>140</v>
      </c>
      <c r="B66" s="189" t="s">
        <v>485</v>
      </c>
      <c r="C66" s="195" t="s">
        <v>475</v>
      </c>
      <c r="D66" s="190" t="s">
        <v>358</v>
      </c>
      <c r="E66" s="190" t="s">
        <v>545</v>
      </c>
      <c r="F66" s="191" t="s">
        <v>539</v>
      </c>
      <c r="G66" s="22" t="s">
        <v>728</v>
      </c>
      <c r="H66" s="192">
        <v>523101</v>
      </c>
      <c r="I66" s="192" t="s">
        <v>591</v>
      </c>
      <c r="J66" s="193" t="s">
        <v>554</v>
      </c>
      <c r="K66" s="193" t="s">
        <v>555</v>
      </c>
      <c r="L66" s="194">
        <v>45473</v>
      </c>
      <c r="M66" s="193" t="s">
        <v>556</v>
      </c>
      <c r="N66" s="193" t="s">
        <v>557</v>
      </c>
      <c r="O66" s="194" t="s">
        <v>496</v>
      </c>
      <c r="P66" s="204">
        <v>2184</v>
      </c>
      <c r="Q66" s="23" t="s">
        <v>1671</v>
      </c>
      <c r="R66" s="196">
        <v>1</v>
      </c>
      <c r="S66" s="167">
        <v>14.384910999999999</v>
      </c>
      <c r="T66" s="167">
        <v>0</v>
      </c>
      <c r="U66" s="167">
        <f t="shared" si="0"/>
        <v>14.384910999999999</v>
      </c>
      <c r="V66" s="255" t="s">
        <v>773</v>
      </c>
    </row>
    <row r="67" spans="1:22" ht="27.75" customHeight="1" x14ac:dyDescent="0.25">
      <c r="A67" s="189" t="s">
        <v>141</v>
      </c>
      <c r="B67" s="189" t="s">
        <v>485</v>
      </c>
      <c r="C67" s="195" t="s">
        <v>475</v>
      </c>
      <c r="D67" s="190" t="s">
        <v>358</v>
      </c>
      <c r="E67" s="190" t="s">
        <v>545</v>
      </c>
      <c r="F67" s="191" t="s">
        <v>539</v>
      </c>
      <c r="G67" s="22" t="s">
        <v>728</v>
      </c>
      <c r="H67" s="192">
        <v>523102</v>
      </c>
      <c r="I67" s="192" t="s">
        <v>582</v>
      </c>
      <c r="J67" s="193" t="s">
        <v>554</v>
      </c>
      <c r="K67" s="193" t="s">
        <v>555</v>
      </c>
      <c r="L67" s="194">
        <v>45473</v>
      </c>
      <c r="M67" s="193" t="s">
        <v>556</v>
      </c>
      <c r="N67" s="193" t="s">
        <v>557</v>
      </c>
      <c r="O67" s="194" t="s">
        <v>496</v>
      </c>
      <c r="P67" s="204">
        <v>2184</v>
      </c>
      <c r="Q67" s="23" t="s">
        <v>1672</v>
      </c>
      <c r="R67" s="196">
        <v>1</v>
      </c>
      <c r="S67" s="167">
        <v>9.0934310000000007</v>
      </c>
      <c r="T67" s="167">
        <v>0</v>
      </c>
      <c r="U67" s="167">
        <f t="shared" si="0"/>
        <v>9.0934310000000007</v>
      </c>
      <c r="V67" s="255" t="s">
        <v>773</v>
      </c>
    </row>
    <row r="68" spans="1:22" ht="27.75" customHeight="1" x14ac:dyDescent="0.25">
      <c r="A68" s="189" t="s">
        <v>142</v>
      </c>
      <c r="B68" s="189" t="s">
        <v>485</v>
      </c>
      <c r="C68" s="195" t="s">
        <v>475</v>
      </c>
      <c r="D68" s="190" t="s">
        <v>358</v>
      </c>
      <c r="E68" s="190" t="s">
        <v>545</v>
      </c>
      <c r="F68" s="191" t="s">
        <v>539</v>
      </c>
      <c r="G68" s="22" t="s">
        <v>728</v>
      </c>
      <c r="H68" s="192">
        <v>523103</v>
      </c>
      <c r="I68" s="192" t="s">
        <v>592</v>
      </c>
      <c r="J68" s="193" t="s">
        <v>554</v>
      </c>
      <c r="K68" s="193" t="s">
        <v>555</v>
      </c>
      <c r="L68" s="194">
        <v>45473</v>
      </c>
      <c r="M68" s="193" t="s">
        <v>556</v>
      </c>
      <c r="N68" s="193" t="s">
        <v>557</v>
      </c>
      <c r="O68" s="194" t="s">
        <v>496</v>
      </c>
      <c r="P68" s="204">
        <v>2184</v>
      </c>
      <c r="Q68" s="23" t="s">
        <v>1673</v>
      </c>
      <c r="R68" s="196">
        <v>1</v>
      </c>
      <c r="S68" s="167">
        <v>14.477698999999999</v>
      </c>
      <c r="T68" s="167">
        <v>0</v>
      </c>
      <c r="U68" s="167">
        <f t="shared" si="0"/>
        <v>14.477698999999999</v>
      </c>
      <c r="V68" s="255" t="s">
        <v>773</v>
      </c>
    </row>
    <row r="69" spans="1:22" ht="27.75" customHeight="1" x14ac:dyDescent="0.25">
      <c r="A69" s="189" t="s">
        <v>143</v>
      </c>
      <c r="B69" s="189" t="s">
        <v>485</v>
      </c>
      <c r="C69" s="195" t="s">
        <v>475</v>
      </c>
      <c r="D69" s="190" t="s">
        <v>358</v>
      </c>
      <c r="E69" s="190" t="s">
        <v>476</v>
      </c>
      <c r="F69" s="191" t="s">
        <v>721</v>
      </c>
      <c r="G69" s="22" t="s">
        <v>731</v>
      </c>
      <c r="H69" s="192">
        <v>522101</v>
      </c>
      <c r="I69" s="192" t="s">
        <v>586</v>
      </c>
      <c r="J69" s="193" t="s">
        <v>554</v>
      </c>
      <c r="K69" s="193" t="s">
        <v>555</v>
      </c>
      <c r="L69" s="194">
        <v>45473</v>
      </c>
      <c r="M69" s="193" t="s">
        <v>556</v>
      </c>
      <c r="N69" s="193" t="s">
        <v>557</v>
      </c>
      <c r="O69" s="194" t="s">
        <v>496</v>
      </c>
      <c r="P69" s="204">
        <v>2184</v>
      </c>
      <c r="Q69" s="23" t="s">
        <v>927</v>
      </c>
      <c r="R69" s="196">
        <v>1</v>
      </c>
      <c r="S69" s="167">
        <v>14.969360000000002</v>
      </c>
      <c r="T69" s="167">
        <v>0</v>
      </c>
      <c r="U69" s="167">
        <f t="shared" si="0"/>
        <v>14.969360000000002</v>
      </c>
      <c r="V69" s="255" t="s">
        <v>773</v>
      </c>
    </row>
    <row r="70" spans="1:22" ht="27.75" customHeight="1" x14ac:dyDescent="0.25">
      <c r="A70" s="189" t="s">
        <v>144</v>
      </c>
      <c r="B70" s="189" t="s">
        <v>485</v>
      </c>
      <c r="C70" s="195" t="s">
        <v>475</v>
      </c>
      <c r="D70" s="190" t="s">
        <v>358</v>
      </c>
      <c r="E70" s="190" t="s">
        <v>476</v>
      </c>
      <c r="F70" s="191" t="s">
        <v>721</v>
      </c>
      <c r="G70" s="22" t="s">
        <v>731</v>
      </c>
      <c r="H70" s="192">
        <v>522102</v>
      </c>
      <c r="I70" s="192" t="s">
        <v>587</v>
      </c>
      <c r="J70" s="193" t="s">
        <v>554</v>
      </c>
      <c r="K70" s="193" t="s">
        <v>555</v>
      </c>
      <c r="L70" s="194">
        <v>45473</v>
      </c>
      <c r="M70" s="193" t="s">
        <v>556</v>
      </c>
      <c r="N70" s="193" t="s">
        <v>557</v>
      </c>
      <c r="O70" s="194" t="s">
        <v>496</v>
      </c>
      <c r="P70" s="204">
        <v>2184</v>
      </c>
      <c r="Q70" s="23" t="s">
        <v>911</v>
      </c>
      <c r="R70" s="196">
        <v>1</v>
      </c>
      <c r="S70" s="167">
        <v>14.283097</v>
      </c>
      <c r="T70" s="167">
        <v>0</v>
      </c>
      <c r="U70" s="167">
        <f t="shared" si="0"/>
        <v>14.283097</v>
      </c>
      <c r="V70" s="255" t="s">
        <v>773</v>
      </c>
    </row>
    <row r="71" spans="1:22" ht="27.75" customHeight="1" x14ac:dyDescent="0.25">
      <c r="A71" s="189" t="s">
        <v>145</v>
      </c>
      <c r="B71" s="189" t="s">
        <v>485</v>
      </c>
      <c r="C71" s="195" t="s">
        <v>525</v>
      </c>
      <c r="D71" s="190" t="s">
        <v>709</v>
      </c>
      <c r="E71" s="190" t="s">
        <v>526</v>
      </c>
      <c r="F71" s="191" t="s">
        <v>549</v>
      </c>
      <c r="G71" s="22" t="s">
        <v>474</v>
      </c>
      <c r="H71" s="192">
        <v>421501</v>
      </c>
      <c r="I71" s="192" t="s">
        <v>614</v>
      </c>
      <c r="J71" s="193" t="s">
        <v>554</v>
      </c>
      <c r="K71" s="193" t="s">
        <v>555</v>
      </c>
      <c r="L71" s="194">
        <v>45473</v>
      </c>
      <c r="M71" s="193" t="s">
        <v>556</v>
      </c>
      <c r="N71" s="193" t="s">
        <v>557</v>
      </c>
      <c r="O71" s="194" t="s">
        <v>496</v>
      </c>
      <c r="P71" s="204">
        <v>2184</v>
      </c>
      <c r="Q71" s="23" t="s">
        <v>675</v>
      </c>
      <c r="R71" s="196">
        <v>1</v>
      </c>
      <c r="S71" s="167">
        <v>7.8788629999999999</v>
      </c>
      <c r="T71" s="167">
        <v>0</v>
      </c>
      <c r="U71" s="167">
        <f t="shared" si="0"/>
        <v>7.8788629999999999</v>
      </c>
      <c r="V71" s="255" t="s">
        <v>773</v>
      </c>
    </row>
    <row r="72" spans="1:22" ht="27.75" customHeight="1" x14ac:dyDescent="0.25">
      <c r="A72" s="189" t="s">
        <v>146</v>
      </c>
      <c r="B72" s="189" t="s">
        <v>485</v>
      </c>
      <c r="C72" s="195" t="s">
        <v>525</v>
      </c>
      <c r="D72" s="190" t="s">
        <v>709</v>
      </c>
      <c r="E72" s="190" t="s">
        <v>526</v>
      </c>
      <c r="F72" s="191" t="s">
        <v>549</v>
      </c>
      <c r="G72" s="22" t="s">
        <v>474</v>
      </c>
      <c r="H72" s="192">
        <v>421502</v>
      </c>
      <c r="I72" s="192" t="s">
        <v>613</v>
      </c>
      <c r="J72" s="193" t="s">
        <v>554</v>
      </c>
      <c r="K72" s="193" t="s">
        <v>555</v>
      </c>
      <c r="L72" s="194">
        <v>45473</v>
      </c>
      <c r="M72" s="193" t="s">
        <v>556</v>
      </c>
      <c r="N72" s="193" t="s">
        <v>557</v>
      </c>
      <c r="O72" s="194" t="s">
        <v>496</v>
      </c>
      <c r="P72" s="204">
        <v>2184</v>
      </c>
      <c r="Q72" s="23" t="s">
        <v>674</v>
      </c>
      <c r="R72" s="196">
        <v>1</v>
      </c>
      <c r="S72" s="167">
        <v>18.857155000000002</v>
      </c>
      <c r="T72" s="167">
        <v>0</v>
      </c>
      <c r="U72" s="167">
        <f t="shared" si="0"/>
        <v>18.857155000000002</v>
      </c>
      <c r="V72" s="255" t="s">
        <v>773</v>
      </c>
    </row>
    <row r="73" spans="1:22" ht="27.75" customHeight="1" x14ac:dyDescent="0.25">
      <c r="A73" s="189" t="s">
        <v>147</v>
      </c>
      <c r="B73" s="189" t="s">
        <v>485</v>
      </c>
      <c r="C73" s="195" t="s">
        <v>525</v>
      </c>
      <c r="D73" s="190" t="s">
        <v>709</v>
      </c>
      <c r="E73" s="190" t="s">
        <v>526</v>
      </c>
      <c r="F73" s="191" t="s">
        <v>527</v>
      </c>
      <c r="G73" s="22" t="s">
        <v>474</v>
      </c>
      <c r="H73" s="192">
        <v>422204</v>
      </c>
      <c r="I73" s="192" t="s">
        <v>553</v>
      </c>
      <c r="J73" s="193" t="s">
        <v>554</v>
      </c>
      <c r="K73" s="193" t="s">
        <v>555</v>
      </c>
      <c r="L73" s="194">
        <v>45473</v>
      </c>
      <c r="M73" s="193" t="s">
        <v>556</v>
      </c>
      <c r="N73" s="193" t="s">
        <v>557</v>
      </c>
      <c r="O73" s="194" t="s">
        <v>496</v>
      </c>
      <c r="P73" s="204">
        <v>2184</v>
      </c>
      <c r="Q73" s="23" t="s">
        <v>631</v>
      </c>
      <c r="R73" s="196">
        <v>1</v>
      </c>
      <c r="S73" s="167">
        <v>15.138489999999997</v>
      </c>
      <c r="T73" s="167">
        <v>0</v>
      </c>
      <c r="U73" s="167">
        <f t="shared" si="0"/>
        <v>15.138489999999997</v>
      </c>
      <c r="V73" s="255" t="s">
        <v>773</v>
      </c>
    </row>
    <row r="74" spans="1:22" ht="27.75" customHeight="1" x14ac:dyDescent="0.25">
      <c r="A74" s="189" t="s">
        <v>148</v>
      </c>
      <c r="B74" s="189" t="s">
        <v>485</v>
      </c>
      <c r="C74" s="195" t="s">
        <v>525</v>
      </c>
      <c r="D74" s="190" t="s">
        <v>709</v>
      </c>
      <c r="E74" s="190" t="s">
        <v>526</v>
      </c>
      <c r="F74" s="191" t="s">
        <v>527</v>
      </c>
      <c r="G74" s="22" t="s">
        <v>474</v>
      </c>
      <c r="H74" s="192">
        <v>422203</v>
      </c>
      <c r="I74" s="192" t="s">
        <v>559</v>
      </c>
      <c r="J74" s="193" t="s">
        <v>554</v>
      </c>
      <c r="K74" s="193" t="s">
        <v>555</v>
      </c>
      <c r="L74" s="194">
        <v>45473</v>
      </c>
      <c r="M74" s="193" t="s">
        <v>556</v>
      </c>
      <c r="N74" s="193" t="s">
        <v>557</v>
      </c>
      <c r="O74" s="194" t="s">
        <v>496</v>
      </c>
      <c r="P74" s="204">
        <v>2184</v>
      </c>
      <c r="Q74" s="23" t="s">
        <v>1526</v>
      </c>
      <c r="R74" s="196">
        <v>1</v>
      </c>
      <c r="S74" s="167">
        <v>6.5310000000000007E-2</v>
      </c>
      <c r="T74" s="167">
        <v>0</v>
      </c>
      <c r="U74" s="167">
        <f t="shared" si="0"/>
        <v>6.5310000000000007E-2</v>
      </c>
      <c r="V74" s="255" t="s">
        <v>773</v>
      </c>
    </row>
    <row r="75" spans="1:22" ht="27.75" customHeight="1" x14ac:dyDescent="0.25">
      <c r="A75" s="189" t="s">
        <v>149</v>
      </c>
      <c r="B75" s="189" t="s">
        <v>485</v>
      </c>
      <c r="C75" s="195" t="s">
        <v>525</v>
      </c>
      <c r="D75" s="190" t="s">
        <v>709</v>
      </c>
      <c r="E75" s="190" t="s">
        <v>526</v>
      </c>
      <c r="F75" s="191" t="s">
        <v>528</v>
      </c>
      <c r="G75" s="22" t="s">
        <v>474</v>
      </c>
      <c r="H75" s="192">
        <v>421101</v>
      </c>
      <c r="I75" s="192" t="s">
        <v>558</v>
      </c>
      <c r="J75" s="193" t="s">
        <v>554</v>
      </c>
      <c r="K75" s="193" t="s">
        <v>555</v>
      </c>
      <c r="L75" s="194">
        <v>45473</v>
      </c>
      <c r="M75" s="193" t="s">
        <v>556</v>
      </c>
      <c r="N75" s="193" t="s">
        <v>557</v>
      </c>
      <c r="O75" s="194" t="s">
        <v>496</v>
      </c>
      <c r="P75" s="204">
        <v>2184</v>
      </c>
      <c r="Q75" s="23" t="s">
        <v>632</v>
      </c>
      <c r="R75" s="196">
        <v>1</v>
      </c>
      <c r="S75" s="167">
        <v>17.811070000000001</v>
      </c>
      <c r="T75" s="167">
        <v>0</v>
      </c>
      <c r="U75" s="167">
        <f t="shared" si="0"/>
        <v>17.811070000000001</v>
      </c>
      <c r="V75" s="255" t="s">
        <v>773</v>
      </c>
    </row>
    <row r="76" spans="1:22" ht="27.75" customHeight="1" x14ac:dyDescent="0.25">
      <c r="A76" s="189" t="s">
        <v>150</v>
      </c>
      <c r="B76" s="189" t="s">
        <v>485</v>
      </c>
      <c r="C76" s="195" t="s">
        <v>525</v>
      </c>
      <c r="D76" s="190" t="s">
        <v>358</v>
      </c>
      <c r="E76" s="190" t="s">
        <v>712</v>
      </c>
      <c r="F76" s="191" t="s">
        <v>527</v>
      </c>
      <c r="G76" s="22" t="s">
        <v>697</v>
      </c>
      <c r="H76" s="192">
        <v>422201</v>
      </c>
      <c r="I76" s="192" t="s">
        <v>596</v>
      </c>
      <c r="J76" s="193" t="s">
        <v>554</v>
      </c>
      <c r="K76" s="193" t="s">
        <v>555</v>
      </c>
      <c r="L76" s="194">
        <v>45473</v>
      </c>
      <c r="M76" s="193" t="s">
        <v>556</v>
      </c>
      <c r="N76" s="193" t="s">
        <v>557</v>
      </c>
      <c r="O76" s="194" t="s">
        <v>496</v>
      </c>
      <c r="P76" s="204">
        <v>2184</v>
      </c>
      <c r="Q76" s="23" t="s">
        <v>656</v>
      </c>
      <c r="R76" s="196">
        <v>1</v>
      </c>
      <c r="S76" s="167">
        <v>15.197670000000002</v>
      </c>
      <c r="T76" s="167">
        <v>0</v>
      </c>
      <c r="U76" s="167">
        <f t="shared" si="0"/>
        <v>15.197670000000002</v>
      </c>
      <c r="V76" s="255" t="s">
        <v>773</v>
      </c>
    </row>
    <row r="77" spans="1:22" ht="27.75" customHeight="1" x14ac:dyDescent="0.25">
      <c r="A77" s="189" t="s">
        <v>151</v>
      </c>
      <c r="B77" s="189" t="s">
        <v>485</v>
      </c>
      <c r="C77" s="195" t="s">
        <v>525</v>
      </c>
      <c r="D77" s="190" t="s">
        <v>358</v>
      </c>
      <c r="E77" s="190" t="s">
        <v>712</v>
      </c>
      <c r="F77" s="191" t="s">
        <v>527</v>
      </c>
      <c r="G77" s="22" t="s">
        <v>697</v>
      </c>
      <c r="H77" s="192">
        <v>422202</v>
      </c>
      <c r="I77" s="192" t="s">
        <v>597</v>
      </c>
      <c r="J77" s="193" t="s">
        <v>554</v>
      </c>
      <c r="K77" s="193" t="s">
        <v>555</v>
      </c>
      <c r="L77" s="194">
        <v>45473</v>
      </c>
      <c r="M77" s="193" t="s">
        <v>556</v>
      </c>
      <c r="N77" s="193" t="s">
        <v>557</v>
      </c>
      <c r="O77" s="194" t="s">
        <v>496</v>
      </c>
      <c r="P77" s="204">
        <v>2184</v>
      </c>
      <c r="Q77" s="23" t="s">
        <v>1674</v>
      </c>
      <c r="R77" s="196">
        <v>1</v>
      </c>
      <c r="S77" s="167">
        <v>7.8649179999999994</v>
      </c>
      <c r="T77" s="167">
        <v>0</v>
      </c>
      <c r="U77" s="167">
        <f t="shared" si="0"/>
        <v>7.8649179999999994</v>
      </c>
      <c r="V77" s="255" t="s">
        <v>773</v>
      </c>
    </row>
    <row r="78" spans="1:22" ht="27.75" customHeight="1" x14ac:dyDescent="0.25">
      <c r="A78" s="189" t="s">
        <v>152</v>
      </c>
      <c r="B78" s="189" t="s">
        <v>485</v>
      </c>
      <c r="C78" s="195" t="s">
        <v>525</v>
      </c>
      <c r="D78" s="190" t="s">
        <v>358</v>
      </c>
      <c r="E78" s="190" t="s">
        <v>526</v>
      </c>
      <c r="F78" s="191" t="s">
        <v>528</v>
      </c>
      <c r="G78" s="22" t="s">
        <v>474</v>
      </c>
      <c r="H78" s="192">
        <v>421102</v>
      </c>
      <c r="I78" s="192" t="s">
        <v>581</v>
      </c>
      <c r="J78" s="193" t="s">
        <v>554</v>
      </c>
      <c r="K78" s="193" t="s">
        <v>555</v>
      </c>
      <c r="L78" s="194">
        <v>45473</v>
      </c>
      <c r="M78" s="193" t="s">
        <v>556</v>
      </c>
      <c r="N78" s="193" t="s">
        <v>557</v>
      </c>
      <c r="O78" s="194" t="s">
        <v>496</v>
      </c>
      <c r="P78" s="204">
        <v>2184</v>
      </c>
      <c r="Q78" s="23" t="s">
        <v>1527</v>
      </c>
      <c r="R78" s="196">
        <v>1</v>
      </c>
      <c r="S78" s="167">
        <v>44.184989999999999</v>
      </c>
      <c r="T78" s="167">
        <v>0</v>
      </c>
      <c r="U78" s="167">
        <f t="shared" si="0"/>
        <v>44.184989999999999</v>
      </c>
      <c r="V78" s="255" t="s">
        <v>773</v>
      </c>
    </row>
    <row r="79" spans="1:22" ht="27.75" customHeight="1" x14ac:dyDescent="0.25">
      <c r="A79" s="189" t="s">
        <v>153</v>
      </c>
      <c r="B79" s="189" t="s">
        <v>485</v>
      </c>
      <c r="C79" s="195" t="s">
        <v>525</v>
      </c>
      <c r="D79" s="190" t="s">
        <v>358</v>
      </c>
      <c r="E79" s="190" t="s">
        <v>526</v>
      </c>
      <c r="F79" s="191" t="s">
        <v>528</v>
      </c>
      <c r="G79" s="22" t="s">
        <v>474</v>
      </c>
      <c r="H79" s="192">
        <v>421103</v>
      </c>
      <c r="I79" s="192" t="s">
        <v>595</v>
      </c>
      <c r="J79" s="193" t="s">
        <v>554</v>
      </c>
      <c r="K79" s="193" t="s">
        <v>555</v>
      </c>
      <c r="L79" s="194">
        <v>45473</v>
      </c>
      <c r="M79" s="193" t="s">
        <v>556</v>
      </c>
      <c r="N79" s="193" t="s">
        <v>557</v>
      </c>
      <c r="O79" s="194" t="s">
        <v>496</v>
      </c>
      <c r="P79" s="204">
        <v>2184</v>
      </c>
      <c r="Q79" s="23" t="s">
        <v>1528</v>
      </c>
      <c r="R79" s="196">
        <v>1</v>
      </c>
      <c r="S79" s="167">
        <v>43.911850000000001</v>
      </c>
      <c r="T79" s="167">
        <v>0</v>
      </c>
      <c r="U79" s="167">
        <f t="shared" si="0"/>
        <v>43.911850000000001</v>
      </c>
      <c r="V79" s="255" t="s">
        <v>773</v>
      </c>
    </row>
    <row r="80" spans="1:22" ht="27.75" customHeight="1" x14ac:dyDescent="0.25">
      <c r="A80" s="189" t="s">
        <v>154</v>
      </c>
      <c r="B80" s="189" t="s">
        <v>485</v>
      </c>
      <c r="C80" s="195" t="s">
        <v>525</v>
      </c>
      <c r="D80" s="190" t="s">
        <v>358</v>
      </c>
      <c r="E80" s="190" t="s">
        <v>526</v>
      </c>
      <c r="F80" s="191" t="s">
        <v>528</v>
      </c>
      <c r="G80" s="22" t="s">
        <v>474</v>
      </c>
      <c r="H80" s="192">
        <v>421104</v>
      </c>
      <c r="I80" s="192" t="s">
        <v>583</v>
      </c>
      <c r="J80" s="193" t="s">
        <v>554</v>
      </c>
      <c r="K80" s="193" t="s">
        <v>555</v>
      </c>
      <c r="L80" s="194">
        <v>45473</v>
      </c>
      <c r="M80" s="193" t="s">
        <v>556</v>
      </c>
      <c r="N80" s="193" t="s">
        <v>557</v>
      </c>
      <c r="O80" s="194" t="s">
        <v>496</v>
      </c>
      <c r="P80" s="204">
        <v>2184</v>
      </c>
      <c r="Q80" s="23" t="s">
        <v>653</v>
      </c>
      <c r="R80" s="196">
        <v>1</v>
      </c>
      <c r="S80" s="167">
        <v>43.155349999999999</v>
      </c>
      <c r="T80" s="167">
        <v>0</v>
      </c>
      <c r="U80" s="167">
        <f t="shared" si="0"/>
        <v>43.155349999999999</v>
      </c>
      <c r="V80" s="255" t="s">
        <v>773</v>
      </c>
    </row>
    <row r="81" spans="1:22" ht="27.75" customHeight="1" x14ac:dyDescent="0.25">
      <c r="A81" s="189" t="s">
        <v>155</v>
      </c>
      <c r="B81" s="189" t="s">
        <v>485</v>
      </c>
      <c r="C81" s="195" t="s">
        <v>525</v>
      </c>
      <c r="D81" s="190" t="s">
        <v>358</v>
      </c>
      <c r="E81" s="190" t="s">
        <v>526</v>
      </c>
      <c r="F81" s="191" t="s">
        <v>543</v>
      </c>
      <c r="G81" s="22" t="s">
        <v>700</v>
      </c>
      <c r="H81" s="192">
        <v>421201</v>
      </c>
      <c r="I81" s="192" t="s">
        <v>596</v>
      </c>
      <c r="J81" s="193" t="s">
        <v>554</v>
      </c>
      <c r="K81" s="193" t="s">
        <v>555</v>
      </c>
      <c r="L81" s="194">
        <v>45473</v>
      </c>
      <c r="M81" s="193" t="s">
        <v>556</v>
      </c>
      <c r="N81" s="193" t="s">
        <v>557</v>
      </c>
      <c r="O81" s="194" t="s">
        <v>496</v>
      </c>
      <c r="P81" s="204">
        <v>2184</v>
      </c>
      <c r="Q81" s="23" t="s">
        <v>752</v>
      </c>
      <c r="R81" s="196">
        <v>1</v>
      </c>
      <c r="S81" s="167">
        <v>12.517760000000001</v>
      </c>
      <c r="T81" s="167">
        <v>0</v>
      </c>
      <c r="U81" s="167">
        <f t="shared" si="0"/>
        <v>12.517760000000001</v>
      </c>
      <c r="V81" s="255" t="s">
        <v>773</v>
      </c>
    </row>
    <row r="82" spans="1:22" ht="27.75" customHeight="1" x14ac:dyDescent="0.25">
      <c r="A82" s="189" t="s">
        <v>156</v>
      </c>
      <c r="B82" s="189" t="s">
        <v>485</v>
      </c>
      <c r="C82" s="195" t="s">
        <v>525</v>
      </c>
      <c r="D82" s="190" t="s">
        <v>358</v>
      </c>
      <c r="E82" s="190" t="s">
        <v>526</v>
      </c>
      <c r="F82" s="191" t="s">
        <v>543</v>
      </c>
      <c r="G82" s="22" t="s">
        <v>700</v>
      </c>
      <c r="H82" s="192">
        <v>421202</v>
      </c>
      <c r="I82" s="192" t="s">
        <v>597</v>
      </c>
      <c r="J82" s="193" t="s">
        <v>554</v>
      </c>
      <c r="K82" s="193" t="s">
        <v>555</v>
      </c>
      <c r="L82" s="194">
        <v>45473</v>
      </c>
      <c r="M82" s="193" t="s">
        <v>556</v>
      </c>
      <c r="N82" s="193" t="s">
        <v>557</v>
      </c>
      <c r="O82" s="194" t="s">
        <v>496</v>
      </c>
      <c r="P82" s="204">
        <v>2184</v>
      </c>
      <c r="Q82" s="23" t="s">
        <v>660</v>
      </c>
      <c r="R82" s="196">
        <v>1</v>
      </c>
      <c r="S82" s="167">
        <v>7.5822700000000012</v>
      </c>
      <c r="T82" s="167">
        <v>0</v>
      </c>
      <c r="U82" s="167">
        <f t="shared" si="0"/>
        <v>7.5822700000000012</v>
      </c>
      <c r="V82" s="255" t="s">
        <v>773</v>
      </c>
    </row>
    <row r="83" spans="1:22" ht="27.75" customHeight="1" x14ac:dyDescent="0.25">
      <c r="A83" s="189" t="s">
        <v>157</v>
      </c>
      <c r="B83" s="189" t="s">
        <v>485</v>
      </c>
      <c r="C83" s="195" t="s">
        <v>525</v>
      </c>
      <c r="D83" s="190" t="s">
        <v>358</v>
      </c>
      <c r="E83" s="190" t="s">
        <v>526</v>
      </c>
      <c r="F83" s="191" t="s">
        <v>549</v>
      </c>
      <c r="G83" s="22" t="s">
        <v>893</v>
      </c>
      <c r="H83" s="192">
        <v>421503</v>
      </c>
      <c r="I83" s="192" t="s">
        <v>586</v>
      </c>
      <c r="J83" s="193" t="s">
        <v>554</v>
      </c>
      <c r="K83" s="193" t="s">
        <v>555</v>
      </c>
      <c r="L83" s="194">
        <v>45473</v>
      </c>
      <c r="M83" s="193" t="s">
        <v>556</v>
      </c>
      <c r="N83" s="193" t="s">
        <v>557</v>
      </c>
      <c r="O83" s="194" t="s">
        <v>496</v>
      </c>
      <c r="P83" s="204">
        <v>2184</v>
      </c>
      <c r="Q83" s="23" t="s">
        <v>917</v>
      </c>
      <c r="R83" s="196">
        <v>1</v>
      </c>
      <c r="S83" s="167">
        <v>8.1086740000000006</v>
      </c>
      <c r="T83" s="167">
        <v>0</v>
      </c>
      <c r="U83" s="167">
        <f t="shared" si="0"/>
        <v>8.1086740000000006</v>
      </c>
      <c r="V83" s="255" t="s">
        <v>773</v>
      </c>
    </row>
    <row r="84" spans="1:22" ht="27.75" customHeight="1" x14ac:dyDescent="0.25">
      <c r="A84" s="189" t="s">
        <v>158</v>
      </c>
      <c r="B84" s="189" t="s">
        <v>485</v>
      </c>
      <c r="C84" s="195" t="s">
        <v>525</v>
      </c>
      <c r="D84" s="190" t="s">
        <v>358</v>
      </c>
      <c r="E84" s="190" t="s">
        <v>526</v>
      </c>
      <c r="F84" s="191" t="s">
        <v>549</v>
      </c>
      <c r="G84" s="22" t="s">
        <v>893</v>
      </c>
      <c r="H84" s="192">
        <v>421504</v>
      </c>
      <c r="I84" s="192" t="s">
        <v>593</v>
      </c>
      <c r="J84" s="193" t="s">
        <v>554</v>
      </c>
      <c r="K84" s="193" t="s">
        <v>555</v>
      </c>
      <c r="L84" s="194">
        <v>45473</v>
      </c>
      <c r="M84" s="193" t="s">
        <v>556</v>
      </c>
      <c r="N84" s="193" t="s">
        <v>557</v>
      </c>
      <c r="O84" s="194" t="s">
        <v>496</v>
      </c>
      <c r="P84" s="204">
        <v>2184</v>
      </c>
      <c r="Q84" s="23" t="s">
        <v>890</v>
      </c>
      <c r="R84" s="196">
        <v>1</v>
      </c>
      <c r="S84" s="167">
        <v>7.7246959999999998</v>
      </c>
      <c r="T84" s="167">
        <v>0</v>
      </c>
      <c r="U84" s="167">
        <f t="shared" si="0"/>
        <v>7.7246959999999998</v>
      </c>
      <c r="V84" s="255" t="s">
        <v>773</v>
      </c>
    </row>
    <row r="85" spans="1:22" ht="27.75" customHeight="1" x14ac:dyDescent="0.25">
      <c r="A85" s="189" t="s">
        <v>159</v>
      </c>
      <c r="B85" s="189" t="s">
        <v>485</v>
      </c>
      <c r="C85" s="195" t="s">
        <v>477</v>
      </c>
      <c r="D85" s="190" t="s">
        <v>709</v>
      </c>
      <c r="E85" s="190" t="s">
        <v>478</v>
      </c>
      <c r="F85" s="191" t="s">
        <v>531</v>
      </c>
      <c r="G85" s="22" t="s">
        <v>687</v>
      </c>
      <c r="H85" s="192">
        <v>611201</v>
      </c>
      <c r="I85" s="192" t="s">
        <v>790</v>
      </c>
      <c r="J85" s="193" t="s">
        <v>554</v>
      </c>
      <c r="K85" s="193" t="s">
        <v>555</v>
      </c>
      <c r="L85" s="194">
        <v>45473</v>
      </c>
      <c r="M85" s="193" t="s">
        <v>556</v>
      </c>
      <c r="N85" s="193" t="s">
        <v>557</v>
      </c>
      <c r="O85" s="194" t="s">
        <v>496</v>
      </c>
      <c r="P85" s="204">
        <v>2184</v>
      </c>
      <c r="Q85" s="23" t="s">
        <v>796</v>
      </c>
      <c r="R85" s="196">
        <v>1</v>
      </c>
      <c r="S85" s="167">
        <v>0</v>
      </c>
      <c r="T85" s="167">
        <v>0</v>
      </c>
      <c r="U85" s="167">
        <f t="shared" si="0"/>
        <v>0</v>
      </c>
      <c r="V85" s="255" t="s">
        <v>773</v>
      </c>
    </row>
    <row r="86" spans="1:22" ht="27.75" customHeight="1" x14ac:dyDescent="0.25">
      <c r="A86" s="189" t="s">
        <v>160</v>
      </c>
      <c r="B86" s="189" t="s">
        <v>485</v>
      </c>
      <c r="C86" s="195" t="s">
        <v>477</v>
      </c>
      <c r="D86" s="190" t="s">
        <v>709</v>
      </c>
      <c r="E86" s="190" t="s">
        <v>478</v>
      </c>
      <c r="F86" s="191" t="s">
        <v>531</v>
      </c>
      <c r="G86" s="22" t="s">
        <v>687</v>
      </c>
      <c r="H86" s="192">
        <v>611202</v>
      </c>
      <c r="I86" s="192" t="s">
        <v>565</v>
      </c>
      <c r="J86" s="193" t="s">
        <v>554</v>
      </c>
      <c r="K86" s="193" t="s">
        <v>555</v>
      </c>
      <c r="L86" s="194">
        <v>45473</v>
      </c>
      <c r="M86" s="193" t="s">
        <v>556</v>
      </c>
      <c r="N86" s="193" t="s">
        <v>557</v>
      </c>
      <c r="O86" s="194" t="s">
        <v>496</v>
      </c>
      <c r="P86" s="204">
        <v>2184</v>
      </c>
      <c r="Q86" s="23" t="s">
        <v>1537</v>
      </c>
      <c r="R86" s="196">
        <v>1</v>
      </c>
      <c r="S86" s="167">
        <v>18.728525000000001</v>
      </c>
      <c r="T86" s="167">
        <v>0</v>
      </c>
      <c r="U86" s="167">
        <f t="shared" si="0"/>
        <v>18.728525000000001</v>
      </c>
      <c r="V86" s="255" t="s">
        <v>773</v>
      </c>
    </row>
    <row r="87" spans="1:22" ht="27.75" customHeight="1" x14ac:dyDescent="0.25">
      <c r="A87" s="189" t="s">
        <v>161</v>
      </c>
      <c r="B87" s="189" t="s">
        <v>485</v>
      </c>
      <c r="C87" s="195" t="s">
        <v>477</v>
      </c>
      <c r="D87" s="190" t="s">
        <v>709</v>
      </c>
      <c r="E87" s="190" t="s">
        <v>478</v>
      </c>
      <c r="F87" s="191" t="s">
        <v>531</v>
      </c>
      <c r="G87" s="22" t="s">
        <v>687</v>
      </c>
      <c r="H87" s="192">
        <v>611203</v>
      </c>
      <c r="I87" s="192" t="s">
        <v>562</v>
      </c>
      <c r="J87" s="193" t="s">
        <v>554</v>
      </c>
      <c r="K87" s="193" t="s">
        <v>555</v>
      </c>
      <c r="L87" s="194">
        <v>45473</v>
      </c>
      <c r="M87" s="193" t="s">
        <v>556</v>
      </c>
      <c r="N87" s="193" t="s">
        <v>557</v>
      </c>
      <c r="O87" s="194" t="s">
        <v>496</v>
      </c>
      <c r="P87" s="204">
        <v>2184</v>
      </c>
      <c r="Q87" s="23" t="s">
        <v>634</v>
      </c>
      <c r="R87" s="196">
        <v>1</v>
      </c>
      <c r="S87" s="167">
        <v>10.904900000000001</v>
      </c>
      <c r="T87" s="167">
        <v>0</v>
      </c>
      <c r="U87" s="167">
        <f t="shared" si="0"/>
        <v>10.904900000000001</v>
      </c>
      <c r="V87" s="255" t="s">
        <v>773</v>
      </c>
    </row>
    <row r="88" spans="1:22" ht="27.75" customHeight="1" x14ac:dyDescent="0.25">
      <c r="A88" s="189" t="s">
        <v>162</v>
      </c>
      <c r="B88" s="189" t="s">
        <v>485</v>
      </c>
      <c r="C88" s="195" t="s">
        <v>477</v>
      </c>
      <c r="D88" s="190" t="s">
        <v>709</v>
      </c>
      <c r="E88" s="190" t="s">
        <v>478</v>
      </c>
      <c r="F88" s="191" t="s">
        <v>531</v>
      </c>
      <c r="G88" s="22" t="s">
        <v>689</v>
      </c>
      <c r="H88" s="192">
        <v>611204</v>
      </c>
      <c r="I88" s="192" t="s">
        <v>564</v>
      </c>
      <c r="J88" s="193" t="s">
        <v>554</v>
      </c>
      <c r="K88" s="193" t="s">
        <v>555</v>
      </c>
      <c r="L88" s="194">
        <v>45473</v>
      </c>
      <c r="M88" s="193" t="s">
        <v>556</v>
      </c>
      <c r="N88" s="193" t="s">
        <v>557</v>
      </c>
      <c r="O88" s="194" t="s">
        <v>496</v>
      </c>
      <c r="P88" s="204">
        <v>2184</v>
      </c>
      <c r="Q88" s="23" t="s">
        <v>636</v>
      </c>
      <c r="R88" s="196">
        <v>1</v>
      </c>
      <c r="S88" s="167">
        <v>30.144087000000003</v>
      </c>
      <c r="T88" s="167">
        <v>0</v>
      </c>
      <c r="U88" s="167">
        <f t="shared" si="0"/>
        <v>30.144087000000003</v>
      </c>
      <c r="V88" s="255" t="s">
        <v>773</v>
      </c>
    </row>
    <row r="89" spans="1:22" ht="27.75" customHeight="1" x14ac:dyDescent="0.25">
      <c r="A89" s="189" t="s">
        <v>163</v>
      </c>
      <c r="B89" s="189" t="s">
        <v>485</v>
      </c>
      <c r="C89" s="195" t="s">
        <v>477</v>
      </c>
      <c r="D89" s="190" t="s">
        <v>709</v>
      </c>
      <c r="E89" s="190" t="s">
        <v>478</v>
      </c>
      <c r="F89" s="191" t="s">
        <v>531</v>
      </c>
      <c r="G89" s="22" t="s">
        <v>688</v>
      </c>
      <c r="H89" s="192">
        <v>611205</v>
      </c>
      <c r="I89" s="192" t="s">
        <v>619</v>
      </c>
      <c r="J89" s="193" t="s">
        <v>554</v>
      </c>
      <c r="K89" s="193" t="s">
        <v>555</v>
      </c>
      <c r="L89" s="194">
        <v>45473</v>
      </c>
      <c r="M89" s="193" t="s">
        <v>556</v>
      </c>
      <c r="N89" s="193" t="s">
        <v>557</v>
      </c>
      <c r="O89" s="194" t="s">
        <v>496</v>
      </c>
      <c r="P89" s="204">
        <v>2184</v>
      </c>
      <c r="Q89" s="23" t="s">
        <v>677</v>
      </c>
      <c r="R89" s="196">
        <v>1</v>
      </c>
      <c r="S89" s="167">
        <v>25.3505</v>
      </c>
      <c r="T89" s="167">
        <v>0</v>
      </c>
      <c r="U89" s="167">
        <f t="shared" si="0"/>
        <v>25.3505</v>
      </c>
      <c r="V89" s="255" t="s">
        <v>773</v>
      </c>
    </row>
    <row r="90" spans="1:22" ht="27.75" customHeight="1" x14ac:dyDescent="0.25">
      <c r="A90" s="189" t="s">
        <v>164</v>
      </c>
      <c r="B90" s="189" t="s">
        <v>485</v>
      </c>
      <c r="C90" s="195" t="s">
        <v>477</v>
      </c>
      <c r="D90" s="190" t="s">
        <v>709</v>
      </c>
      <c r="E90" s="190" t="s">
        <v>478</v>
      </c>
      <c r="F90" s="191" t="s">
        <v>531</v>
      </c>
      <c r="G90" s="22" t="s">
        <v>688</v>
      </c>
      <c r="H90" s="192">
        <v>611206</v>
      </c>
      <c r="I90" s="192" t="s">
        <v>618</v>
      </c>
      <c r="J90" s="193" t="s">
        <v>554</v>
      </c>
      <c r="K90" s="193" t="s">
        <v>555</v>
      </c>
      <c r="L90" s="194">
        <v>45473</v>
      </c>
      <c r="M90" s="193" t="s">
        <v>556</v>
      </c>
      <c r="N90" s="193" t="s">
        <v>557</v>
      </c>
      <c r="O90" s="194" t="s">
        <v>496</v>
      </c>
      <c r="P90" s="204">
        <v>2184</v>
      </c>
      <c r="Q90" s="23" t="s">
        <v>918</v>
      </c>
      <c r="R90" s="196">
        <v>1</v>
      </c>
      <c r="S90" s="167">
        <v>0.10285099999999998</v>
      </c>
      <c r="T90" s="167">
        <v>0</v>
      </c>
      <c r="U90" s="167">
        <f t="shared" si="0"/>
        <v>0.10285099999999998</v>
      </c>
      <c r="V90" s="255" t="s">
        <v>773</v>
      </c>
    </row>
    <row r="91" spans="1:22" ht="27.75" customHeight="1" x14ac:dyDescent="0.25">
      <c r="A91" s="189" t="s">
        <v>165</v>
      </c>
      <c r="B91" s="189" t="s">
        <v>485</v>
      </c>
      <c r="C91" s="195" t="s">
        <v>477</v>
      </c>
      <c r="D91" s="190" t="s">
        <v>709</v>
      </c>
      <c r="E91" s="190" t="s">
        <v>478</v>
      </c>
      <c r="F91" s="191" t="s">
        <v>531</v>
      </c>
      <c r="G91" s="22" t="s">
        <v>688</v>
      </c>
      <c r="H91" s="192">
        <v>611223</v>
      </c>
      <c r="I91" s="192" t="s">
        <v>919</v>
      </c>
      <c r="J91" s="193" t="s">
        <v>554</v>
      </c>
      <c r="K91" s="193" t="s">
        <v>555</v>
      </c>
      <c r="L91" s="194">
        <v>45473</v>
      </c>
      <c r="M91" s="193" t="s">
        <v>556</v>
      </c>
      <c r="N91" s="193" t="s">
        <v>557</v>
      </c>
      <c r="O91" s="194" t="s">
        <v>496</v>
      </c>
      <c r="P91" s="204">
        <v>2184</v>
      </c>
      <c r="Q91" s="23" t="s">
        <v>920</v>
      </c>
      <c r="R91" s="196">
        <v>1</v>
      </c>
      <c r="S91" s="167">
        <v>2.365818</v>
      </c>
      <c r="T91" s="167">
        <v>0</v>
      </c>
      <c r="U91" s="167">
        <f t="shared" si="0"/>
        <v>2.365818</v>
      </c>
      <c r="V91" s="255" t="s">
        <v>773</v>
      </c>
    </row>
    <row r="92" spans="1:22" ht="27.75" customHeight="1" x14ac:dyDescent="0.25">
      <c r="A92" s="189" t="s">
        <v>166</v>
      </c>
      <c r="B92" s="189" t="s">
        <v>485</v>
      </c>
      <c r="C92" s="195" t="s">
        <v>477</v>
      </c>
      <c r="D92" s="190" t="s">
        <v>709</v>
      </c>
      <c r="E92" s="190" t="s">
        <v>478</v>
      </c>
      <c r="F92" s="191" t="s">
        <v>531</v>
      </c>
      <c r="G92" s="22" t="s">
        <v>688</v>
      </c>
      <c r="H92" s="192">
        <v>611207</v>
      </c>
      <c r="I92" s="192" t="s">
        <v>563</v>
      </c>
      <c r="J92" s="193" t="s">
        <v>554</v>
      </c>
      <c r="K92" s="193" t="s">
        <v>555</v>
      </c>
      <c r="L92" s="194">
        <v>45473</v>
      </c>
      <c r="M92" s="193" t="s">
        <v>556</v>
      </c>
      <c r="N92" s="193" t="s">
        <v>557</v>
      </c>
      <c r="O92" s="194" t="s">
        <v>496</v>
      </c>
      <c r="P92" s="204">
        <v>2184</v>
      </c>
      <c r="Q92" s="23" t="s">
        <v>635</v>
      </c>
      <c r="R92" s="196">
        <v>1</v>
      </c>
      <c r="S92" s="167">
        <v>22.873203000000004</v>
      </c>
      <c r="T92" s="167">
        <v>0</v>
      </c>
      <c r="U92" s="167">
        <f t="shared" si="0"/>
        <v>22.873203000000004</v>
      </c>
      <c r="V92" s="255" t="s">
        <v>773</v>
      </c>
    </row>
    <row r="93" spans="1:22" ht="27.75" customHeight="1" x14ac:dyDescent="0.25">
      <c r="A93" s="189" t="s">
        <v>167</v>
      </c>
      <c r="B93" s="189" t="s">
        <v>485</v>
      </c>
      <c r="C93" s="195" t="s">
        <v>477</v>
      </c>
      <c r="D93" s="190" t="s">
        <v>709</v>
      </c>
      <c r="E93" s="190" t="s">
        <v>478</v>
      </c>
      <c r="F93" s="191" t="s">
        <v>533</v>
      </c>
      <c r="G93" s="22" t="s">
        <v>691</v>
      </c>
      <c r="H93" s="192">
        <v>615204</v>
      </c>
      <c r="I93" s="192" t="s">
        <v>572</v>
      </c>
      <c r="J93" s="193" t="s">
        <v>554</v>
      </c>
      <c r="K93" s="193" t="s">
        <v>555</v>
      </c>
      <c r="L93" s="194">
        <v>45473</v>
      </c>
      <c r="M93" s="193" t="s">
        <v>556</v>
      </c>
      <c r="N93" s="193" t="s">
        <v>557</v>
      </c>
      <c r="O93" s="194" t="s">
        <v>496</v>
      </c>
      <c r="P93" s="204">
        <v>2184</v>
      </c>
      <c r="Q93" s="23" t="s">
        <v>643</v>
      </c>
      <c r="R93" s="196">
        <v>1</v>
      </c>
      <c r="S93" s="167">
        <v>14.947472999999999</v>
      </c>
      <c r="T93" s="167">
        <v>0</v>
      </c>
      <c r="U93" s="167">
        <f t="shared" si="0"/>
        <v>14.947472999999999</v>
      </c>
      <c r="V93" s="255" t="s">
        <v>773</v>
      </c>
    </row>
    <row r="94" spans="1:22" ht="27.75" customHeight="1" x14ac:dyDescent="0.25">
      <c r="A94" s="189" t="s">
        <v>168</v>
      </c>
      <c r="B94" s="189" t="s">
        <v>485</v>
      </c>
      <c r="C94" s="195" t="s">
        <v>477</v>
      </c>
      <c r="D94" s="190" t="s">
        <v>709</v>
      </c>
      <c r="E94" s="190" t="s">
        <v>478</v>
      </c>
      <c r="F94" s="191" t="s">
        <v>531</v>
      </c>
      <c r="G94" s="22" t="s">
        <v>702</v>
      </c>
      <c r="H94" s="192">
        <v>611219</v>
      </c>
      <c r="I94" s="192" t="s">
        <v>606</v>
      </c>
      <c r="J94" s="193" t="s">
        <v>554</v>
      </c>
      <c r="K94" s="193" t="s">
        <v>555</v>
      </c>
      <c r="L94" s="194">
        <v>45473</v>
      </c>
      <c r="M94" s="193" t="s">
        <v>556</v>
      </c>
      <c r="N94" s="193" t="s">
        <v>557</v>
      </c>
      <c r="O94" s="194" t="s">
        <v>496</v>
      </c>
      <c r="P94" s="204">
        <v>2184</v>
      </c>
      <c r="Q94" s="23" t="s">
        <v>667</v>
      </c>
      <c r="R94" s="196">
        <v>1</v>
      </c>
      <c r="S94" s="167">
        <v>6.2794300000000005</v>
      </c>
      <c r="T94" s="167">
        <v>0</v>
      </c>
      <c r="U94" s="167">
        <f t="shared" si="0"/>
        <v>6.2794300000000005</v>
      </c>
      <c r="V94" s="255" t="s">
        <v>773</v>
      </c>
    </row>
    <row r="95" spans="1:22" ht="27.75" customHeight="1" x14ac:dyDescent="0.25">
      <c r="A95" s="189" t="s">
        <v>169</v>
      </c>
      <c r="B95" s="189" t="s">
        <v>485</v>
      </c>
      <c r="C95" s="195" t="s">
        <v>477</v>
      </c>
      <c r="D95" s="190" t="s">
        <v>709</v>
      </c>
      <c r="E95" s="190" t="s">
        <v>478</v>
      </c>
      <c r="F95" s="191" t="s">
        <v>531</v>
      </c>
      <c r="G95" s="22" t="s">
        <v>703</v>
      </c>
      <c r="H95" s="192">
        <v>611221</v>
      </c>
      <c r="I95" s="192" t="s">
        <v>610</v>
      </c>
      <c r="J95" s="193" t="s">
        <v>554</v>
      </c>
      <c r="K95" s="193" t="s">
        <v>555</v>
      </c>
      <c r="L95" s="194">
        <v>45473</v>
      </c>
      <c r="M95" s="193" t="s">
        <v>556</v>
      </c>
      <c r="N95" s="193" t="s">
        <v>557</v>
      </c>
      <c r="O95" s="194" t="s">
        <v>496</v>
      </c>
      <c r="P95" s="204">
        <v>2184</v>
      </c>
      <c r="Q95" s="23" t="s">
        <v>671</v>
      </c>
      <c r="R95" s="196">
        <v>1</v>
      </c>
      <c r="S95" s="167">
        <v>30.290805999999996</v>
      </c>
      <c r="T95" s="167">
        <v>0</v>
      </c>
      <c r="U95" s="167">
        <f t="shared" si="0"/>
        <v>30.290805999999996</v>
      </c>
      <c r="V95" s="255" t="s">
        <v>773</v>
      </c>
    </row>
    <row r="96" spans="1:22" ht="27.75" customHeight="1" x14ac:dyDescent="0.25">
      <c r="A96" s="189" t="s">
        <v>170</v>
      </c>
      <c r="B96" s="189" t="s">
        <v>485</v>
      </c>
      <c r="C96" s="195" t="s">
        <v>477</v>
      </c>
      <c r="D96" s="190" t="s">
        <v>709</v>
      </c>
      <c r="E96" s="190" t="s">
        <v>478</v>
      </c>
      <c r="F96" s="191" t="s">
        <v>531</v>
      </c>
      <c r="G96" s="22" t="s">
        <v>703</v>
      </c>
      <c r="H96" s="192">
        <v>611222</v>
      </c>
      <c r="I96" s="192" t="s">
        <v>598</v>
      </c>
      <c r="J96" s="193" t="s">
        <v>554</v>
      </c>
      <c r="K96" s="193" t="s">
        <v>555</v>
      </c>
      <c r="L96" s="194">
        <v>45473</v>
      </c>
      <c r="M96" s="193" t="s">
        <v>556</v>
      </c>
      <c r="N96" s="193" t="s">
        <v>557</v>
      </c>
      <c r="O96" s="194" t="s">
        <v>496</v>
      </c>
      <c r="P96" s="204">
        <v>2184</v>
      </c>
      <c r="Q96" s="23" t="s">
        <v>662</v>
      </c>
      <c r="R96" s="196">
        <v>1</v>
      </c>
      <c r="S96" s="167">
        <v>1.9918209999999998</v>
      </c>
      <c r="T96" s="167">
        <v>0</v>
      </c>
      <c r="U96" s="167">
        <f t="shared" si="0"/>
        <v>1.9918209999999998</v>
      </c>
      <c r="V96" s="255" t="s">
        <v>773</v>
      </c>
    </row>
    <row r="97" spans="1:22" ht="27.75" customHeight="1" x14ac:dyDescent="0.25">
      <c r="A97" s="189" t="s">
        <v>171</v>
      </c>
      <c r="B97" s="189" t="s">
        <v>485</v>
      </c>
      <c r="C97" s="195" t="s">
        <v>477</v>
      </c>
      <c r="D97" s="190" t="s">
        <v>710</v>
      </c>
      <c r="E97" s="190" t="s">
        <v>478</v>
      </c>
      <c r="F97" s="191" t="s">
        <v>531</v>
      </c>
      <c r="G97" s="22" t="s">
        <v>688</v>
      </c>
      <c r="H97" s="192">
        <v>611208</v>
      </c>
      <c r="I97" s="192" t="s">
        <v>617</v>
      </c>
      <c r="J97" s="193" t="s">
        <v>554</v>
      </c>
      <c r="K97" s="193" t="s">
        <v>555</v>
      </c>
      <c r="L97" s="194">
        <v>45473</v>
      </c>
      <c r="M97" s="193" t="s">
        <v>556</v>
      </c>
      <c r="N97" s="193" t="s">
        <v>557</v>
      </c>
      <c r="O97" s="194" t="s">
        <v>496</v>
      </c>
      <c r="P97" s="204">
        <v>2184</v>
      </c>
      <c r="Q97" s="23" t="s">
        <v>676</v>
      </c>
      <c r="R97" s="196">
        <v>1</v>
      </c>
      <c r="S97" s="167">
        <v>31.227387</v>
      </c>
      <c r="T97" s="167">
        <v>0</v>
      </c>
      <c r="U97" s="167">
        <f t="shared" ref="U97:U162" si="1">S97-T97</f>
        <v>31.227387</v>
      </c>
      <c r="V97" s="255" t="s">
        <v>773</v>
      </c>
    </row>
    <row r="98" spans="1:22" ht="27.75" customHeight="1" x14ac:dyDescent="0.25">
      <c r="A98" s="189" t="s">
        <v>172</v>
      </c>
      <c r="B98" s="189" t="s">
        <v>485</v>
      </c>
      <c r="C98" s="195" t="s">
        <v>477</v>
      </c>
      <c r="D98" s="190" t="s">
        <v>710</v>
      </c>
      <c r="E98" s="190" t="s">
        <v>478</v>
      </c>
      <c r="F98" s="191" t="s">
        <v>531</v>
      </c>
      <c r="G98" s="22" t="s">
        <v>690</v>
      </c>
      <c r="H98" s="192">
        <v>611212</v>
      </c>
      <c r="I98" s="192" t="s">
        <v>566</v>
      </c>
      <c r="J98" s="193" t="s">
        <v>554</v>
      </c>
      <c r="K98" s="193" t="s">
        <v>555</v>
      </c>
      <c r="L98" s="194">
        <v>45473</v>
      </c>
      <c r="M98" s="193" t="s">
        <v>556</v>
      </c>
      <c r="N98" s="193" t="s">
        <v>557</v>
      </c>
      <c r="O98" s="194" t="s">
        <v>496</v>
      </c>
      <c r="P98" s="204">
        <v>2184</v>
      </c>
      <c r="Q98" s="23" t="s">
        <v>637</v>
      </c>
      <c r="R98" s="196">
        <v>1</v>
      </c>
      <c r="S98" s="167">
        <v>49.207070000000002</v>
      </c>
      <c r="T98" s="167">
        <v>0</v>
      </c>
      <c r="U98" s="167">
        <f t="shared" si="1"/>
        <v>49.207070000000002</v>
      </c>
      <c r="V98" s="255" t="s">
        <v>773</v>
      </c>
    </row>
    <row r="99" spans="1:22" ht="27.75" customHeight="1" x14ac:dyDescent="0.25">
      <c r="A99" s="189" t="s">
        <v>173</v>
      </c>
      <c r="B99" s="189" t="s">
        <v>485</v>
      </c>
      <c r="C99" s="195" t="s">
        <v>477</v>
      </c>
      <c r="D99" s="190" t="s">
        <v>710</v>
      </c>
      <c r="E99" s="190" t="s">
        <v>478</v>
      </c>
      <c r="F99" s="191" t="s">
        <v>531</v>
      </c>
      <c r="G99" s="22" t="s">
        <v>690</v>
      </c>
      <c r="H99" s="192">
        <v>611213</v>
      </c>
      <c r="I99" s="192" t="s">
        <v>567</v>
      </c>
      <c r="J99" s="193" t="s">
        <v>554</v>
      </c>
      <c r="K99" s="193" t="s">
        <v>555</v>
      </c>
      <c r="L99" s="194">
        <v>45473</v>
      </c>
      <c r="M99" s="193" t="s">
        <v>556</v>
      </c>
      <c r="N99" s="193" t="s">
        <v>557</v>
      </c>
      <c r="O99" s="194" t="s">
        <v>496</v>
      </c>
      <c r="P99" s="204">
        <v>2184</v>
      </c>
      <c r="Q99" s="23" t="s">
        <v>638</v>
      </c>
      <c r="R99" s="196">
        <v>1</v>
      </c>
      <c r="S99" s="167">
        <v>50.724989999999998</v>
      </c>
      <c r="T99" s="167">
        <v>0</v>
      </c>
      <c r="U99" s="167">
        <f t="shared" si="1"/>
        <v>50.724989999999998</v>
      </c>
      <c r="V99" s="255" t="s">
        <v>773</v>
      </c>
    </row>
    <row r="100" spans="1:22" ht="27.75" customHeight="1" x14ac:dyDescent="0.25">
      <c r="A100" s="189" t="s">
        <v>174</v>
      </c>
      <c r="B100" s="189" t="s">
        <v>485</v>
      </c>
      <c r="C100" s="195" t="s">
        <v>477</v>
      </c>
      <c r="D100" s="190" t="s">
        <v>710</v>
      </c>
      <c r="E100" s="190" t="s">
        <v>478</v>
      </c>
      <c r="F100" s="191" t="s">
        <v>531</v>
      </c>
      <c r="G100" s="22" t="s">
        <v>690</v>
      </c>
      <c r="H100" s="192">
        <v>611214</v>
      </c>
      <c r="I100" s="192" t="s">
        <v>620</v>
      </c>
      <c r="J100" s="193" t="s">
        <v>554</v>
      </c>
      <c r="K100" s="193" t="s">
        <v>555</v>
      </c>
      <c r="L100" s="194">
        <v>45473</v>
      </c>
      <c r="M100" s="193" t="s">
        <v>556</v>
      </c>
      <c r="N100" s="193" t="s">
        <v>557</v>
      </c>
      <c r="O100" s="194" t="s">
        <v>496</v>
      </c>
      <c r="P100" s="204">
        <v>2184</v>
      </c>
      <c r="Q100" s="23" t="s">
        <v>678</v>
      </c>
      <c r="R100" s="196">
        <v>1</v>
      </c>
      <c r="S100" s="167">
        <v>0.29950599999999999</v>
      </c>
      <c r="T100" s="167">
        <v>0</v>
      </c>
      <c r="U100" s="167">
        <f t="shared" si="1"/>
        <v>0.29950599999999999</v>
      </c>
      <c r="V100" s="255" t="s">
        <v>773</v>
      </c>
    </row>
    <row r="101" spans="1:22" ht="27.75" customHeight="1" x14ac:dyDescent="0.25">
      <c r="A101" s="189" t="s">
        <v>175</v>
      </c>
      <c r="B101" s="189" t="s">
        <v>485</v>
      </c>
      <c r="C101" s="195" t="s">
        <v>477</v>
      </c>
      <c r="D101" s="190" t="s">
        <v>710</v>
      </c>
      <c r="E101" s="190" t="s">
        <v>478</v>
      </c>
      <c r="F101" s="191" t="s">
        <v>531</v>
      </c>
      <c r="G101" s="22" t="s">
        <v>690</v>
      </c>
      <c r="H101" s="192">
        <v>611211</v>
      </c>
      <c r="I101" s="192" t="s">
        <v>791</v>
      </c>
      <c r="J101" s="193" t="s">
        <v>554</v>
      </c>
      <c r="K101" s="193" t="s">
        <v>555</v>
      </c>
      <c r="L101" s="194">
        <v>45473</v>
      </c>
      <c r="M101" s="193" t="s">
        <v>556</v>
      </c>
      <c r="N101" s="193" t="s">
        <v>557</v>
      </c>
      <c r="O101" s="194" t="s">
        <v>496</v>
      </c>
      <c r="P101" s="204">
        <v>2184</v>
      </c>
      <c r="Q101" s="23" t="s">
        <v>642</v>
      </c>
      <c r="R101" s="196">
        <v>1</v>
      </c>
      <c r="S101" s="167">
        <v>4.3047399999999998</v>
      </c>
      <c r="T101" s="167">
        <v>0</v>
      </c>
      <c r="U101" s="167">
        <f t="shared" si="1"/>
        <v>4.3047399999999998</v>
      </c>
      <c r="V101" s="255" t="s">
        <v>773</v>
      </c>
    </row>
    <row r="102" spans="1:22" ht="27.75" customHeight="1" x14ac:dyDescent="0.25">
      <c r="A102" s="189" t="s">
        <v>176</v>
      </c>
      <c r="B102" s="189" t="s">
        <v>485</v>
      </c>
      <c r="C102" s="195" t="s">
        <v>477</v>
      </c>
      <c r="D102" s="190" t="s">
        <v>710</v>
      </c>
      <c r="E102" s="190" t="s">
        <v>478</v>
      </c>
      <c r="F102" s="191" t="s">
        <v>531</v>
      </c>
      <c r="G102" s="22" t="s">
        <v>690</v>
      </c>
      <c r="H102" s="192">
        <v>611215</v>
      </c>
      <c r="I102" s="192" t="s">
        <v>568</v>
      </c>
      <c r="J102" s="193" t="s">
        <v>554</v>
      </c>
      <c r="K102" s="193" t="s">
        <v>555</v>
      </c>
      <c r="L102" s="194">
        <v>45473</v>
      </c>
      <c r="M102" s="193" t="s">
        <v>556</v>
      </c>
      <c r="N102" s="193" t="s">
        <v>557</v>
      </c>
      <c r="O102" s="194" t="s">
        <v>496</v>
      </c>
      <c r="P102" s="204">
        <v>2184</v>
      </c>
      <c r="Q102" s="23" t="s">
        <v>639</v>
      </c>
      <c r="R102" s="196">
        <v>1</v>
      </c>
      <c r="S102" s="167">
        <v>59.03455000000001</v>
      </c>
      <c r="T102" s="167">
        <v>0</v>
      </c>
      <c r="U102" s="167">
        <f t="shared" si="1"/>
        <v>59.03455000000001</v>
      </c>
      <c r="V102" s="255" t="s">
        <v>773</v>
      </c>
    </row>
    <row r="103" spans="1:22" ht="27.75" customHeight="1" x14ac:dyDescent="0.25">
      <c r="A103" s="189" t="s">
        <v>177</v>
      </c>
      <c r="B103" s="189" t="s">
        <v>485</v>
      </c>
      <c r="C103" s="195" t="s">
        <v>477</v>
      </c>
      <c r="D103" s="190" t="s">
        <v>710</v>
      </c>
      <c r="E103" s="190" t="s">
        <v>478</v>
      </c>
      <c r="F103" s="191" t="s">
        <v>531</v>
      </c>
      <c r="G103" s="22" t="s">
        <v>690</v>
      </c>
      <c r="H103" s="192">
        <v>611218</v>
      </c>
      <c r="I103" s="192" t="s">
        <v>571</v>
      </c>
      <c r="J103" s="193" t="s">
        <v>554</v>
      </c>
      <c r="K103" s="193" t="s">
        <v>555</v>
      </c>
      <c r="L103" s="194">
        <v>45473</v>
      </c>
      <c r="M103" s="193" t="s">
        <v>556</v>
      </c>
      <c r="N103" s="193" t="s">
        <v>557</v>
      </c>
      <c r="O103" s="194" t="s">
        <v>496</v>
      </c>
      <c r="P103" s="204">
        <v>2184</v>
      </c>
      <c r="Q103" s="23" t="s">
        <v>1675</v>
      </c>
      <c r="R103" s="196">
        <v>1</v>
      </c>
      <c r="S103" s="167">
        <v>1.4400000000000001E-3</v>
      </c>
      <c r="T103" s="167">
        <v>0</v>
      </c>
      <c r="U103" s="167">
        <f t="shared" si="1"/>
        <v>1.4400000000000001E-3</v>
      </c>
      <c r="V103" s="255" t="s">
        <v>773</v>
      </c>
    </row>
    <row r="104" spans="1:22" ht="27.75" customHeight="1" x14ac:dyDescent="0.25">
      <c r="A104" s="189" t="s">
        <v>178</v>
      </c>
      <c r="B104" s="189" t="s">
        <v>485</v>
      </c>
      <c r="C104" s="195" t="s">
        <v>477</v>
      </c>
      <c r="D104" s="190" t="s">
        <v>358</v>
      </c>
      <c r="E104" s="190" t="s">
        <v>480</v>
      </c>
      <c r="F104" s="191" t="s">
        <v>551</v>
      </c>
      <c r="G104" s="22" t="s">
        <v>708</v>
      </c>
      <c r="H104" s="192">
        <v>615206</v>
      </c>
      <c r="I104" s="192" t="s">
        <v>732</v>
      </c>
      <c r="J104" s="193" t="s">
        <v>554</v>
      </c>
      <c r="K104" s="193" t="s">
        <v>555</v>
      </c>
      <c r="L104" s="194">
        <v>45473</v>
      </c>
      <c r="M104" s="193" t="s">
        <v>556</v>
      </c>
      <c r="N104" s="193" t="s">
        <v>557</v>
      </c>
      <c r="O104" s="194" t="s">
        <v>496</v>
      </c>
      <c r="P104" s="204">
        <v>2184</v>
      </c>
      <c r="Q104" s="23" t="s">
        <v>915</v>
      </c>
      <c r="R104" s="196">
        <v>1</v>
      </c>
      <c r="S104" s="167">
        <v>-22.967359000000002</v>
      </c>
      <c r="T104" s="167">
        <v>0</v>
      </c>
      <c r="U104" s="167">
        <f t="shared" si="1"/>
        <v>-22.967359000000002</v>
      </c>
      <c r="V104" s="255" t="s">
        <v>773</v>
      </c>
    </row>
    <row r="105" spans="1:22" ht="27.75" customHeight="1" x14ac:dyDescent="0.25">
      <c r="A105" s="189" t="s">
        <v>179</v>
      </c>
      <c r="B105" s="189" t="s">
        <v>485</v>
      </c>
      <c r="C105" s="195" t="s">
        <v>477</v>
      </c>
      <c r="D105" s="190" t="s">
        <v>358</v>
      </c>
      <c r="E105" s="190" t="s">
        <v>717</v>
      </c>
      <c r="F105" s="191" t="s">
        <v>551</v>
      </c>
      <c r="G105" s="22" t="s">
        <v>708</v>
      </c>
      <c r="H105" s="192">
        <v>615205</v>
      </c>
      <c r="I105" s="192" t="s">
        <v>733</v>
      </c>
      <c r="J105" s="193" t="s">
        <v>554</v>
      </c>
      <c r="K105" s="193" t="s">
        <v>555</v>
      </c>
      <c r="L105" s="194">
        <v>45473</v>
      </c>
      <c r="M105" s="193" t="s">
        <v>556</v>
      </c>
      <c r="N105" s="193" t="s">
        <v>557</v>
      </c>
      <c r="O105" s="194" t="s">
        <v>496</v>
      </c>
      <c r="P105" s="204">
        <v>2184</v>
      </c>
      <c r="Q105" s="23" t="s">
        <v>1676</v>
      </c>
      <c r="R105" s="196">
        <v>1</v>
      </c>
      <c r="S105" s="167">
        <v>-14.976015</v>
      </c>
      <c r="T105" s="167">
        <v>0</v>
      </c>
      <c r="U105" s="167">
        <f t="shared" si="1"/>
        <v>-14.976015</v>
      </c>
      <c r="V105" s="255" t="s">
        <v>773</v>
      </c>
    </row>
    <row r="106" spans="1:22" ht="27.75" customHeight="1" x14ac:dyDescent="0.25">
      <c r="A106" s="189" t="s">
        <v>180</v>
      </c>
      <c r="B106" s="189" t="s">
        <v>485</v>
      </c>
      <c r="C106" s="195" t="s">
        <v>477</v>
      </c>
      <c r="D106" s="190" t="s">
        <v>358</v>
      </c>
      <c r="E106" s="190" t="s">
        <v>480</v>
      </c>
      <c r="F106" s="191" t="s">
        <v>533</v>
      </c>
      <c r="G106" s="22" t="s">
        <v>708</v>
      </c>
      <c r="H106" s="192">
        <v>615201</v>
      </c>
      <c r="I106" s="192" t="s">
        <v>591</v>
      </c>
      <c r="J106" s="193" t="s">
        <v>554</v>
      </c>
      <c r="K106" s="193" t="s">
        <v>555</v>
      </c>
      <c r="L106" s="194">
        <v>45473</v>
      </c>
      <c r="M106" s="193" t="s">
        <v>556</v>
      </c>
      <c r="N106" s="193" t="s">
        <v>557</v>
      </c>
      <c r="O106" s="194" t="s">
        <v>496</v>
      </c>
      <c r="P106" s="204">
        <v>2184</v>
      </c>
      <c r="Q106" s="23" t="s">
        <v>916</v>
      </c>
      <c r="R106" s="196">
        <v>1</v>
      </c>
      <c r="S106" s="167">
        <v>27.485779000000001</v>
      </c>
      <c r="T106" s="167">
        <v>0</v>
      </c>
      <c r="U106" s="167">
        <f t="shared" si="1"/>
        <v>27.485779000000001</v>
      </c>
      <c r="V106" s="255" t="s">
        <v>773</v>
      </c>
    </row>
    <row r="107" spans="1:22" ht="27.75" customHeight="1" x14ac:dyDescent="0.25">
      <c r="A107" s="189" t="s">
        <v>181</v>
      </c>
      <c r="B107" s="189" t="s">
        <v>485</v>
      </c>
      <c r="C107" s="195" t="s">
        <v>477</v>
      </c>
      <c r="D107" s="190" t="s">
        <v>358</v>
      </c>
      <c r="E107" s="190" t="s">
        <v>480</v>
      </c>
      <c r="F107" s="191" t="s">
        <v>533</v>
      </c>
      <c r="G107" s="22" t="s">
        <v>708</v>
      </c>
      <c r="H107" s="192">
        <v>615202</v>
      </c>
      <c r="I107" s="192" t="s">
        <v>593</v>
      </c>
      <c r="J107" s="193" t="s">
        <v>554</v>
      </c>
      <c r="K107" s="193" t="s">
        <v>555</v>
      </c>
      <c r="L107" s="194">
        <v>45473</v>
      </c>
      <c r="M107" s="193" t="s">
        <v>556</v>
      </c>
      <c r="N107" s="193" t="s">
        <v>557</v>
      </c>
      <c r="O107" s="194" t="s">
        <v>496</v>
      </c>
      <c r="P107" s="204">
        <v>2184</v>
      </c>
      <c r="Q107" s="23" t="s">
        <v>682</v>
      </c>
      <c r="R107" s="196">
        <v>1</v>
      </c>
      <c r="S107" s="167">
        <v>27.106462999999998</v>
      </c>
      <c r="T107" s="167">
        <v>0</v>
      </c>
      <c r="U107" s="167">
        <f t="shared" si="1"/>
        <v>27.106462999999998</v>
      </c>
      <c r="V107" s="255" t="s">
        <v>773</v>
      </c>
    </row>
    <row r="108" spans="1:22" ht="27.75" customHeight="1" x14ac:dyDescent="0.25">
      <c r="A108" s="189" t="s">
        <v>182</v>
      </c>
      <c r="B108" s="189" t="s">
        <v>485</v>
      </c>
      <c r="C108" s="195" t="s">
        <v>477</v>
      </c>
      <c r="D108" s="190" t="s">
        <v>358</v>
      </c>
      <c r="E108" s="190" t="s">
        <v>480</v>
      </c>
      <c r="F108" s="191" t="s">
        <v>533</v>
      </c>
      <c r="G108" s="22" t="s">
        <v>708</v>
      </c>
      <c r="H108" s="192">
        <v>615203</v>
      </c>
      <c r="I108" s="192" t="s">
        <v>592</v>
      </c>
      <c r="J108" s="193" t="s">
        <v>554</v>
      </c>
      <c r="K108" s="193" t="s">
        <v>555</v>
      </c>
      <c r="L108" s="194">
        <v>45473</v>
      </c>
      <c r="M108" s="193" t="s">
        <v>556</v>
      </c>
      <c r="N108" s="193" t="s">
        <v>557</v>
      </c>
      <c r="O108" s="194" t="s">
        <v>496</v>
      </c>
      <c r="P108" s="204">
        <v>2184</v>
      </c>
      <c r="Q108" s="23" t="s">
        <v>683</v>
      </c>
      <c r="R108" s="196">
        <v>1</v>
      </c>
      <c r="S108" s="167">
        <v>27.028780000000001</v>
      </c>
      <c r="T108" s="167">
        <v>0</v>
      </c>
      <c r="U108" s="167">
        <f t="shared" si="1"/>
        <v>27.028780000000001</v>
      </c>
      <c r="V108" s="255" t="s">
        <v>773</v>
      </c>
    </row>
    <row r="109" spans="1:22" ht="27.75" customHeight="1" x14ac:dyDescent="0.25">
      <c r="A109" s="189" t="s">
        <v>183</v>
      </c>
      <c r="B109" s="189" t="s">
        <v>485</v>
      </c>
      <c r="C109" s="195" t="s">
        <v>477</v>
      </c>
      <c r="D109" s="190" t="s">
        <v>358</v>
      </c>
      <c r="E109" s="190" t="s">
        <v>478</v>
      </c>
      <c r="F109" s="191" t="s">
        <v>531</v>
      </c>
      <c r="G109" s="22" t="s">
        <v>688</v>
      </c>
      <c r="H109" s="192">
        <v>611209</v>
      </c>
      <c r="I109" s="192" t="s">
        <v>625</v>
      </c>
      <c r="J109" s="193" t="s">
        <v>554</v>
      </c>
      <c r="K109" s="193" t="s">
        <v>555</v>
      </c>
      <c r="L109" s="194">
        <v>45473</v>
      </c>
      <c r="M109" s="193" t="s">
        <v>556</v>
      </c>
      <c r="N109" s="193" t="s">
        <v>557</v>
      </c>
      <c r="O109" s="194" t="s">
        <v>496</v>
      </c>
      <c r="P109" s="204">
        <v>2184</v>
      </c>
      <c r="Q109" s="23" t="s">
        <v>921</v>
      </c>
      <c r="R109" s="196">
        <v>1</v>
      </c>
      <c r="S109" s="167">
        <v>38.821366000000005</v>
      </c>
      <c r="T109" s="167">
        <v>0</v>
      </c>
      <c r="U109" s="167">
        <f t="shared" si="1"/>
        <v>38.821366000000005</v>
      </c>
      <c r="V109" s="255" t="s">
        <v>773</v>
      </c>
    </row>
    <row r="110" spans="1:22" ht="27.75" customHeight="1" x14ac:dyDescent="0.25">
      <c r="A110" s="189" t="s">
        <v>184</v>
      </c>
      <c r="B110" s="189" t="s">
        <v>485</v>
      </c>
      <c r="C110" s="195" t="s">
        <v>477</v>
      </c>
      <c r="D110" s="190" t="s">
        <v>358</v>
      </c>
      <c r="E110" s="190" t="s">
        <v>478</v>
      </c>
      <c r="F110" s="191" t="s">
        <v>531</v>
      </c>
      <c r="G110" s="22" t="s">
        <v>688</v>
      </c>
      <c r="H110" s="192">
        <v>611210</v>
      </c>
      <c r="I110" s="192" t="s">
        <v>600</v>
      </c>
      <c r="J110" s="193" t="s">
        <v>554</v>
      </c>
      <c r="K110" s="193" t="s">
        <v>555</v>
      </c>
      <c r="L110" s="194">
        <v>45473</v>
      </c>
      <c r="M110" s="193" t="s">
        <v>556</v>
      </c>
      <c r="N110" s="193" t="s">
        <v>557</v>
      </c>
      <c r="O110" s="194" t="s">
        <v>496</v>
      </c>
      <c r="P110" s="204">
        <v>2184</v>
      </c>
      <c r="Q110" s="23" t="s">
        <v>1538</v>
      </c>
      <c r="R110" s="196">
        <v>1</v>
      </c>
      <c r="S110" s="167">
        <v>0</v>
      </c>
      <c r="T110" s="167">
        <v>0</v>
      </c>
      <c r="U110" s="167">
        <f t="shared" si="1"/>
        <v>0</v>
      </c>
      <c r="V110" s="255" t="s">
        <v>773</v>
      </c>
    </row>
    <row r="111" spans="1:22" ht="27.75" customHeight="1" x14ac:dyDescent="0.25">
      <c r="A111" s="189" t="s">
        <v>185</v>
      </c>
      <c r="B111" s="189" t="s">
        <v>485</v>
      </c>
      <c r="C111" s="195" t="s">
        <v>477</v>
      </c>
      <c r="D111" s="190" t="s">
        <v>358</v>
      </c>
      <c r="E111" s="190" t="s">
        <v>478</v>
      </c>
      <c r="F111" s="191" t="s">
        <v>531</v>
      </c>
      <c r="G111" s="22" t="s">
        <v>690</v>
      </c>
      <c r="H111" s="192">
        <v>611220</v>
      </c>
      <c r="I111" s="192" t="s">
        <v>601</v>
      </c>
      <c r="J111" s="193" t="s">
        <v>554</v>
      </c>
      <c r="K111" s="193" t="s">
        <v>555</v>
      </c>
      <c r="L111" s="194">
        <v>45473</v>
      </c>
      <c r="M111" s="193" t="s">
        <v>556</v>
      </c>
      <c r="N111" s="193" t="s">
        <v>557</v>
      </c>
      <c r="O111" s="194" t="s">
        <v>496</v>
      </c>
      <c r="P111" s="204">
        <v>2184</v>
      </c>
      <c r="Q111" s="23" t="s">
        <v>664</v>
      </c>
      <c r="R111" s="196">
        <v>1</v>
      </c>
      <c r="S111" s="167">
        <v>5.1380309999999998</v>
      </c>
      <c r="T111" s="167">
        <v>0</v>
      </c>
      <c r="U111" s="167">
        <f t="shared" si="1"/>
        <v>5.1380309999999998</v>
      </c>
      <c r="V111" s="255" t="s">
        <v>773</v>
      </c>
    </row>
    <row r="112" spans="1:22" ht="27.75" customHeight="1" x14ac:dyDescent="0.25">
      <c r="A112" s="189" t="s">
        <v>186</v>
      </c>
      <c r="B112" s="189" t="s">
        <v>485</v>
      </c>
      <c r="C112" s="195" t="s">
        <v>477</v>
      </c>
      <c r="D112" s="190" t="s">
        <v>358</v>
      </c>
      <c r="E112" s="190" t="s">
        <v>478</v>
      </c>
      <c r="F112" s="191" t="s">
        <v>552</v>
      </c>
      <c r="G112" s="22" t="s">
        <v>705</v>
      </c>
      <c r="H112" s="192">
        <v>611101</v>
      </c>
      <c r="I112" s="192" t="s">
        <v>586</v>
      </c>
      <c r="J112" s="193" t="s">
        <v>554</v>
      </c>
      <c r="K112" s="193" t="s">
        <v>555</v>
      </c>
      <c r="L112" s="194">
        <v>45473</v>
      </c>
      <c r="M112" s="193" t="s">
        <v>556</v>
      </c>
      <c r="N112" s="193" t="s">
        <v>557</v>
      </c>
      <c r="O112" s="194" t="s">
        <v>496</v>
      </c>
      <c r="P112" s="204">
        <v>2184</v>
      </c>
      <c r="Q112" s="23" t="s">
        <v>756</v>
      </c>
      <c r="R112" s="196">
        <v>1</v>
      </c>
      <c r="S112" s="167">
        <v>32.012950000000004</v>
      </c>
      <c r="T112" s="167">
        <v>0</v>
      </c>
      <c r="U112" s="167">
        <f t="shared" si="1"/>
        <v>32.012950000000004</v>
      </c>
      <c r="V112" s="255" t="s">
        <v>773</v>
      </c>
    </row>
    <row r="113" spans="1:22" ht="27.75" customHeight="1" x14ac:dyDescent="0.25">
      <c r="A113" s="189" t="s">
        <v>187</v>
      </c>
      <c r="B113" s="189" t="s">
        <v>485</v>
      </c>
      <c r="C113" s="195" t="s">
        <v>477</v>
      </c>
      <c r="D113" s="190" t="s">
        <v>358</v>
      </c>
      <c r="E113" s="190" t="s">
        <v>478</v>
      </c>
      <c r="F113" s="191" t="s">
        <v>552</v>
      </c>
      <c r="G113" s="22" t="s">
        <v>705</v>
      </c>
      <c r="H113" s="192">
        <v>611102</v>
      </c>
      <c r="I113" s="192" t="s">
        <v>587</v>
      </c>
      <c r="J113" s="193" t="s">
        <v>554</v>
      </c>
      <c r="K113" s="193" t="s">
        <v>555</v>
      </c>
      <c r="L113" s="194">
        <v>45473</v>
      </c>
      <c r="M113" s="193" t="s">
        <v>556</v>
      </c>
      <c r="N113" s="193" t="s">
        <v>557</v>
      </c>
      <c r="O113" s="194" t="s">
        <v>496</v>
      </c>
      <c r="P113" s="204">
        <v>2184</v>
      </c>
      <c r="Q113" s="23" t="s">
        <v>757</v>
      </c>
      <c r="R113" s="196">
        <v>1</v>
      </c>
      <c r="S113" s="167">
        <v>32.517800000000001</v>
      </c>
      <c r="T113" s="167">
        <v>0</v>
      </c>
      <c r="U113" s="167">
        <f t="shared" si="1"/>
        <v>32.517800000000001</v>
      </c>
      <c r="V113" s="255" t="s">
        <v>773</v>
      </c>
    </row>
    <row r="114" spans="1:22" ht="27.75" customHeight="1" x14ac:dyDescent="0.25">
      <c r="A114" s="189" t="s">
        <v>188</v>
      </c>
      <c r="B114" s="189" t="s">
        <v>485</v>
      </c>
      <c r="C114" s="195" t="s">
        <v>477</v>
      </c>
      <c r="D114" s="190" t="s">
        <v>358</v>
      </c>
      <c r="E114" s="190" t="s">
        <v>478</v>
      </c>
      <c r="F114" s="191" t="s">
        <v>552</v>
      </c>
      <c r="G114" s="22" t="s">
        <v>705</v>
      </c>
      <c r="H114" s="192">
        <v>611103</v>
      </c>
      <c r="I114" s="192" t="s">
        <v>594</v>
      </c>
      <c r="J114" s="193" t="s">
        <v>554</v>
      </c>
      <c r="K114" s="193" t="s">
        <v>555</v>
      </c>
      <c r="L114" s="194">
        <v>45473</v>
      </c>
      <c r="M114" s="193" t="s">
        <v>556</v>
      </c>
      <c r="N114" s="193" t="s">
        <v>557</v>
      </c>
      <c r="O114" s="194" t="s">
        <v>496</v>
      </c>
      <c r="P114" s="204">
        <v>2184</v>
      </c>
      <c r="Q114" s="23" t="s">
        <v>758</v>
      </c>
      <c r="R114" s="196">
        <v>1</v>
      </c>
      <c r="S114" s="167">
        <v>33.18562</v>
      </c>
      <c r="T114" s="167">
        <v>0</v>
      </c>
      <c r="U114" s="167">
        <f t="shared" si="1"/>
        <v>33.18562</v>
      </c>
      <c r="V114" s="255" t="s">
        <v>773</v>
      </c>
    </row>
    <row r="115" spans="1:22" ht="27.75" customHeight="1" x14ac:dyDescent="0.25">
      <c r="A115" s="189" t="s">
        <v>189</v>
      </c>
      <c r="B115" s="189" t="s">
        <v>485</v>
      </c>
      <c r="C115" s="195" t="s">
        <v>477</v>
      </c>
      <c r="D115" s="190" t="s">
        <v>358</v>
      </c>
      <c r="E115" s="190" t="s">
        <v>478</v>
      </c>
      <c r="F115" s="191" t="s">
        <v>552</v>
      </c>
      <c r="G115" s="22" t="s">
        <v>705</v>
      </c>
      <c r="H115" s="192">
        <v>611104</v>
      </c>
      <c r="I115" s="192" t="s">
        <v>629</v>
      </c>
      <c r="J115" s="193" t="s">
        <v>554</v>
      </c>
      <c r="K115" s="193" t="s">
        <v>555</v>
      </c>
      <c r="L115" s="194">
        <v>45473</v>
      </c>
      <c r="M115" s="193" t="s">
        <v>556</v>
      </c>
      <c r="N115" s="193" t="s">
        <v>557</v>
      </c>
      <c r="O115" s="194" t="s">
        <v>496</v>
      </c>
      <c r="P115" s="204">
        <v>2184</v>
      </c>
      <c r="Q115" s="23" t="s">
        <v>684</v>
      </c>
      <c r="R115" s="196">
        <v>1</v>
      </c>
      <c r="S115" s="167">
        <v>2.8261999999999999E-2</v>
      </c>
      <c r="T115" s="167">
        <v>0</v>
      </c>
      <c r="U115" s="167">
        <f t="shared" si="1"/>
        <v>2.8261999999999999E-2</v>
      </c>
      <c r="V115" s="255" t="s">
        <v>773</v>
      </c>
    </row>
    <row r="116" spans="1:22" ht="27.75" customHeight="1" x14ac:dyDescent="0.25">
      <c r="A116" s="189" t="s">
        <v>190</v>
      </c>
      <c r="B116" s="189" t="s">
        <v>485</v>
      </c>
      <c r="C116" s="195" t="s">
        <v>477</v>
      </c>
      <c r="D116" s="190" t="s">
        <v>358</v>
      </c>
      <c r="E116" s="190" t="s">
        <v>479</v>
      </c>
      <c r="F116" s="191" t="s">
        <v>718</v>
      </c>
      <c r="G116" s="22" t="s">
        <v>726</v>
      </c>
      <c r="H116" s="192">
        <v>612101</v>
      </c>
      <c r="I116" s="192" t="s">
        <v>586</v>
      </c>
      <c r="J116" s="193" t="s">
        <v>554</v>
      </c>
      <c r="K116" s="193" t="s">
        <v>555</v>
      </c>
      <c r="L116" s="194">
        <v>45473</v>
      </c>
      <c r="M116" s="193" t="s">
        <v>556</v>
      </c>
      <c r="N116" s="193" t="s">
        <v>557</v>
      </c>
      <c r="O116" s="194" t="s">
        <v>496</v>
      </c>
      <c r="P116" s="204">
        <v>2184</v>
      </c>
      <c r="Q116" s="23" t="s">
        <v>759</v>
      </c>
      <c r="R116" s="196">
        <v>1</v>
      </c>
      <c r="S116" s="167">
        <v>33.704750000000004</v>
      </c>
      <c r="T116" s="167">
        <v>0</v>
      </c>
      <c r="U116" s="167">
        <f t="shared" si="1"/>
        <v>33.704750000000004</v>
      </c>
      <c r="V116" s="255" t="s">
        <v>773</v>
      </c>
    </row>
    <row r="117" spans="1:22" ht="27.75" customHeight="1" x14ac:dyDescent="0.25">
      <c r="A117" s="189" t="s">
        <v>191</v>
      </c>
      <c r="B117" s="189" t="s">
        <v>485</v>
      </c>
      <c r="C117" s="195" t="s">
        <v>477</v>
      </c>
      <c r="D117" s="190" t="s">
        <v>358</v>
      </c>
      <c r="E117" s="190" t="s">
        <v>479</v>
      </c>
      <c r="F117" s="191" t="s">
        <v>718</v>
      </c>
      <c r="G117" s="22" t="s">
        <v>726</v>
      </c>
      <c r="H117" s="192">
        <v>612102</v>
      </c>
      <c r="I117" s="192" t="s">
        <v>593</v>
      </c>
      <c r="J117" s="193" t="s">
        <v>554</v>
      </c>
      <c r="K117" s="193" t="s">
        <v>555</v>
      </c>
      <c r="L117" s="194">
        <v>45473</v>
      </c>
      <c r="M117" s="193" t="s">
        <v>556</v>
      </c>
      <c r="N117" s="193" t="s">
        <v>557</v>
      </c>
      <c r="O117" s="194" t="s">
        <v>496</v>
      </c>
      <c r="P117" s="204">
        <v>2184</v>
      </c>
      <c r="Q117" s="23" t="s">
        <v>1529</v>
      </c>
      <c r="R117" s="196">
        <v>1</v>
      </c>
      <c r="S117" s="167">
        <v>21.319337000000001</v>
      </c>
      <c r="T117" s="167">
        <v>0</v>
      </c>
      <c r="U117" s="167">
        <f t="shared" si="1"/>
        <v>21.319337000000001</v>
      </c>
      <c r="V117" s="255" t="s">
        <v>773</v>
      </c>
    </row>
    <row r="118" spans="1:22" ht="27.75" customHeight="1" x14ac:dyDescent="0.25">
      <c r="A118" s="189" t="s">
        <v>192</v>
      </c>
      <c r="B118" s="189" t="s">
        <v>485</v>
      </c>
      <c r="C118" s="195" t="s">
        <v>477</v>
      </c>
      <c r="D118" s="190" t="s">
        <v>358</v>
      </c>
      <c r="E118" s="190" t="s">
        <v>479</v>
      </c>
      <c r="F118" s="191" t="s">
        <v>718</v>
      </c>
      <c r="G118" s="22" t="s">
        <v>726</v>
      </c>
      <c r="H118" s="192">
        <v>612103</v>
      </c>
      <c r="I118" s="192" t="s">
        <v>594</v>
      </c>
      <c r="J118" s="193" t="s">
        <v>554</v>
      </c>
      <c r="K118" s="193" t="s">
        <v>555</v>
      </c>
      <c r="L118" s="194">
        <v>45473</v>
      </c>
      <c r="M118" s="193" t="s">
        <v>556</v>
      </c>
      <c r="N118" s="193" t="s">
        <v>557</v>
      </c>
      <c r="O118" s="194" t="s">
        <v>496</v>
      </c>
      <c r="P118" s="204">
        <v>2184</v>
      </c>
      <c r="Q118" s="23" t="s">
        <v>922</v>
      </c>
      <c r="R118" s="196">
        <v>1</v>
      </c>
      <c r="S118" s="167">
        <v>34.405546999999999</v>
      </c>
      <c r="T118" s="167">
        <v>0</v>
      </c>
      <c r="U118" s="167">
        <f t="shared" si="1"/>
        <v>34.405546999999999</v>
      </c>
      <c r="V118" s="255" t="s">
        <v>773</v>
      </c>
    </row>
    <row r="119" spans="1:22" ht="27.75" customHeight="1" x14ac:dyDescent="0.25">
      <c r="A119" s="189" t="s">
        <v>193</v>
      </c>
      <c r="B119" s="189" t="s">
        <v>485</v>
      </c>
      <c r="C119" s="195" t="s">
        <v>477</v>
      </c>
      <c r="D119" s="190" t="s">
        <v>711</v>
      </c>
      <c r="E119" s="190" t="s">
        <v>478</v>
      </c>
      <c r="F119" s="191" t="s">
        <v>531</v>
      </c>
      <c r="G119" s="22" t="s">
        <v>690</v>
      </c>
      <c r="H119" s="192">
        <v>611216</v>
      </c>
      <c r="I119" s="192" t="s">
        <v>569</v>
      </c>
      <c r="J119" s="193" t="s">
        <v>554</v>
      </c>
      <c r="K119" s="193" t="s">
        <v>555</v>
      </c>
      <c r="L119" s="194">
        <v>45473</v>
      </c>
      <c r="M119" s="193" t="s">
        <v>556</v>
      </c>
      <c r="N119" s="193" t="s">
        <v>557</v>
      </c>
      <c r="O119" s="194" t="s">
        <v>496</v>
      </c>
      <c r="P119" s="204">
        <v>2184</v>
      </c>
      <c r="Q119" s="23" t="s">
        <v>640</v>
      </c>
      <c r="R119" s="196">
        <v>1</v>
      </c>
      <c r="S119" s="167">
        <v>154.40287999999998</v>
      </c>
      <c r="T119" s="167">
        <v>0</v>
      </c>
      <c r="U119" s="167">
        <f t="shared" si="1"/>
        <v>154.40287999999998</v>
      </c>
      <c r="V119" s="255" t="s">
        <v>773</v>
      </c>
    </row>
    <row r="120" spans="1:22" ht="27.75" customHeight="1" x14ac:dyDescent="0.25">
      <c r="A120" s="189" t="s">
        <v>194</v>
      </c>
      <c r="B120" s="189" t="s">
        <v>485</v>
      </c>
      <c r="C120" s="195" t="s">
        <v>477</v>
      </c>
      <c r="D120" s="190" t="s">
        <v>711</v>
      </c>
      <c r="E120" s="190" t="s">
        <v>478</v>
      </c>
      <c r="F120" s="191" t="s">
        <v>531</v>
      </c>
      <c r="G120" s="22" t="s">
        <v>690</v>
      </c>
      <c r="H120" s="192">
        <v>611217</v>
      </c>
      <c r="I120" s="192" t="s">
        <v>570</v>
      </c>
      <c r="J120" s="193" t="s">
        <v>554</v>
      </c>
      <c r="K120" s="193" t="s">
        <v>555</v>
      </c>
      <c r="L120" s="194">
        <v>45473</v>
      </c>
      <c r="M120" s="193" t="s">
        <v>556</v>
      </c>
      <c r="N120" s="193" t="s">
        <v>557</v>
      </c>
      <c r="O120" s="194" t="s">
        <v>496</v>
      </c>
      <c r="P120" s="204">
        <v>2184</v>
      </c>
      <c r="Q120" s="23" t="s">
        <v>641</v>
      </c>
      <c r="R120" s="196">
        <v>1</v>
      </c>
      <c r="S120" s="167">
        <v>156.34802000000002</v>
      </c>
      <c r="T120" s="167">
        <v>0</v>
      </c>
      <c r="U120" s="167">
        <f t="shared" si="1"/>
        <v>156.34802000000002</v>
      </c>
      <c r="V120" s="255" t="s">
        <v>773</v>
      </c>
    </row>
    <row r="121" spans="1:22" ht="27.75" customHeight="1" x14ac:dyDescent="0.25">
      <c r="A121" s="189" t="s">
        <v>195</v>
      </c>
      <c r="B121" s="189" t="s">
        <v>485</v>
      </c>
      <c r="C121" s="195" t="s">
        <v>481</v>
      </c>
      <c r="D121" s="190" t="s">
        <v>709</v>
      </c>
      <c r="E121" s="190" t="s">
        <v>483</v>
      </c>
      <c r="F121" s="191" t="s">
        <v>535</v>
      </c>
      <c r="G121" s="22" t="s">
        <v>694</v>
      </c>
      <c r="H121" s="192">
        <v>622101</v>
      </c>
      <c r="I121" s="192" t="s">
        <v>575</v>
      </c>
      <c r="J121" s="193" t="s">
        <v>554</v>
      </c>
      <c r="K121" s="193" t="s">
        <v>555</v>
      </c>
      <c r="L121" s="194">
        <v>45473</v>
      </c>
      <c r="M121" s="193" t="s">
        <v>556</v>
      </c>
      <c r="N121" s="193" t="s">
        <v>557</v>
      </c>
      <c r="O121" s="194" t="s">
        <v>496</v>
      </c>
      <c r="P121" s="204">
        <v>2184</v>
      </c>
      <c r="Q121" s="23" t="s">
        <v>646</v>
      </c>
      <c r="R121" s="196">
        <v>1</v>
      </c>
      <c r="S121" s="167">
        <v>12.847992000000001</v>
      </c>
      <c r="T121" s="167">
        <v>0</v>
      </c>
      <c r="U121" s="167">
        <f t="shared" si="1"/>
        <v>12.847992000000001</v>
      </c>
      <c r="V121" s="255" t="s">
        <v>773</v>
      </c>
    </row>
    <row r="122" spans="1:22" ht="27.75" customHeight="1" x14ac:dyDescent="0.25">
      <c r="A122" s="189" t="s">
        <v>196</v>
      </c>
      <c r="B122" s="189" t="s">
        <v>485</v>
      </c>
      <c r="C122" s="195" t="s">
        <v>481</v>
      </c>
      <c r="D122" s="190" t="s">
        <v>709</v>
      </c>
      <c r="E122" s="190" t="s">
        <v>483</v>
      </c>
      <c r="F122" s="191" t="s">
        <v>535</v>
      </c>
      <c r="G122" s="22" t="s">
        <v>694</v>
      </c>
      <c r="H122" s="192">
        <v>622102</v>
      </c>
      <c r="I122" s="192" t="s">
        <v>576</v>
      </c>
      <c r="J122" s="193" t="s">
        <v>554</v>
      </c>
      <c r="K122" s="193" t="s">
        <v>555</v>
      </c>
      <c r="L122" s="194">
        <v>45473</v>
      </c>
      <c r="M122" s="193" t="s">
        <v>556</v>
      </c>
      <c r="N122" s="193" t="s">
        <v>557</v>
      </c>
      <c r="O122" s="194" t="s">
        <v>496</v>
      </c>
      <c r="P122" s="204">
        <v>2184</v>
      </c>
      <c r="Q122" s="23" t="s">
        <v>647</v>
      </c>
      <c r="R122" s="196">
        <v>1</v>
      </c>
      <c r="S122" s="167">
        <v>19.55817</v>
      </c>
      <c r="T122" s="167">
        <v>0</v>
      </c>
      <c r="U122" s="167">
        <f t="shared" si="1"/>
        <v>19.55817</v>
      </c>
      <c r="V122" s="255" t="s">
        <v>773</v>
      </c>
    </row>
    <row r="123" spans="1:22" ht="27.75" customHeight="1" x14ac:dyDescent="0.25">
      <c r="A123" s="189" t="s">
        <v>197</v>
      </c>
      <c r="B123" s="189" t="s">
        <v>485</v>
      </c>
      <c r="C123" s="195" t="s">
        <v>481</v>
      </c>
      <c r="D123" s="190" t="s">
        <v>709</v>
      </c>
      <c r="E123" s="190" t="s">
        <v>483</v>
      </c>
      <c r="F123" s="191" t="s">
        <v>535</v>
      </c>
      <c r="G123" s="22" t="s">
        <v>694</v>
      </c>
      <c r="H123" s="192">
        <v>622103</v>
      </c>
      <c r="I123" s="192" t="s">
        <v>579</v>
      </c>
      <c r="J123" s="193" t="s">
        <v>554</v>
      </c>
      <c r="K123" s="193" t="s">
        <v>555</v>
      </c>
      <c r="L123" s="194">
        <v>45473</v>
      </c>
      <c r="M123" s="193" t="s">
        <v>556</v>
      </c>
      <c r="N123" s="193" t="s">
        <v>557</v>
      </c>
      <c r="O123" s="194" t="s">
        <v>496</v>
      </c>
      <c r="P123" s="204">
        <v>2184</v>
      </c>
      <c r="Q123" s="23" t="s">
        <v>914</v>
      </c>
      <c r="R123" s="196">
        <v>1</v>
      </c>
      <c r="S123" s="167">
        <v>0.52716200000000002</v>
      </c>
      <c r="T123" s="167">
        <v>0</v>
      </c>
      <c r="U123" s="167">
        <f t="shared" si="1"/>
        <v>0.52716200000000002</v>
      </c>
      <c r="V123" s="255" t="s">
        <v>773</v>
      </c>
    </row>
    <row r="124" spans="1:22" ht="27.75" customHeight="1" x14ac:dyDescent="0.25">
      <c r="A124" s="189" t="s">
        <v>198</v>
      </c>
      <c r="B124" s="189" t="s">
        <v>485</v>
      </c>
      <c r="C124" s="195" t="s">
        <v>481</v>
      </c>
      <c r="D124" s="190" t="s">
        <v>709</v>
      </c>
      <c r="E124" s="190" t="s">
        <v>483</v>
      </c>
      <c r="F124" s="191" t="s">
        <v>537</v>
      </c>
      <c r="G124" s="22" t="s">
        <v>695</v>
      </c>
      <c r="H124" s="192">
        <v>622304</v>
      </c>
      <c r="I124" s="192" t="s">
        <v>622</v>
      </c>
      <c r="J124" s="193" t="s">
        <v>554</v>
      </c>
      <c r="K124" s="193" t="s">
        <v>555</v>
      </c>
      <c r="L124" s="194">
        <v>45473</v>
      </c>
      <c r="M124" s="193" t="s">
        <v>556</v>
      </c>
      <c r="N124" s="193" t="s">
        <v>557</v>
      </c>
      <c r="O124" s="194" t="s">
        <v>496</v>
      </c>
      <c r="P124" s="204">
        <v>2184</v>
      </c>
      <c r="Q124" s="23" t="s">
        <v>679</v>
      </c>
      <c r="R124" s="196">
        <v>1</v>
      </c>
      <c r="S124" s="167">
        <v>3.1311289999999996</v>
      </c>
      <c r="T124" s="167">
        <v>0</v>
      </c>
      <c r="U124" s="167">
        <f t="shared" si="1"/>
        <v>3.1311289999999996</v>
      </c>
      <c r="V124" s="255" t="s">
        <v>773</v>
      </c>
    </row>
    <row r="125" spans="1:22" ht="27.75" customHeight="1" x14ac:dyDescent="0.25">
      <c r="A125" s="189" t="s">
        <v>199</v>
      </c>
      <c r="B125" s="189" t="s">
        <v>485</v>
      </c>
      <c r="C125" s="195" t="s">
        <v>481</v>
      </c>
      <c r="D125" s="190" t="s">
        <v>709</v>
      </c>
      <c r="E125" s="190" t="s">
        <v>483</v>
      </c>
      <c r="F125" s="191" t="s">
        <v>537</v>
      </c>
      <c r="G125" s="22" t="s">
        <v>695</v>
      </c>
      <c r="H125" s="192">
        <v>622305</v>
      </c>
      <c r="I125" s="192" t="s">
        <v>1670</v>
      </c>
      <c r="J125" s="193" t="s">
        <v>554</v>
      </c>
      <c r="K125" s="193" t="s">
        <v>555</v>
      </c>
      <c r="L125" s="194">
        <v>45473</v>
      </c>
      <c r="M125" s="193" t="s">
        <v>556</v>
      </c>
      <c r="N125" s="193" t="s">
        <v>557</v>
      </c>
      <c r="O125" s="194" t="s">
        <v>496</v>
      </c>
      <c r="P125" s="204">
        <v>2184</v>
      </c>
      <c r="Q125" s="23" t="s">
        <v>648</v>
      </c>
      <c r="R125" s="196">
        <v>1</v>
      </c>
      <c r="S125" s="167">
        <v>2.5095269999999998</v>
      </c>
      <c r="T125" s="167">
        <v>0</v>
      </c>
      <c r="U125" s="167">
        <f t="shared" si="1"/>
        <v>2.5095269999999998</v>
      </c>
      <c r="V125" s="255" t="s">
        <v>773</v>
      </c>
    </row>
    <row r="126" spans="1:22" ht="27.75" customHeight="1" x14ac:dyDescent="0.25">
      <c r="A126" s="189" t="s">
        <v>200</v>
      </c>
      <c r="B126" s="189" t="s">
        <v>485</v>
      </c>
      <c r="C126" s="195" t="s">
        <v>481</v>
      </c>
      <c r="D126" s="190" t="s">
        <v>709</v>
      </c>
      <c r="E126" s="190" t="s">
        <v>483</v>
      </c>
      <c r="F126" s="191" t="s">
        <v>550</v>
      </c>
      <c r="G126" s="22" t="s">
        <v>707</v>
      </c>
      <c r="H126" s="192">
        <v>621201</v>
      </c>
      <c r="I126" s="192" t="s">
        <v>896</v>
      </c>
      <c r="J126" s="193" t="s">
        <v>554</v>
      </c>
      <c r="K126" s="193" t="s">
        <v>555</v>
      </c>
      <c r="L126" s="194">
        <v>45473</v>
      </c>
      <c r="M126" s="193" t="s">
        <v>556</v>
      </c>
      <c r="N126" s="193" t="s">
        <v>557</v>
      </c>
      <c r="O126" s="194" t="s">
        <v>496</v>
      </c>
      <c r="P126" s="204">
        <v>2184</v>
      </c>
      <c r="Q126" s="23" t="s">
        <v>898</v>
      </c>
      <c r="R126" s="196">
        <v>1</v>
      </c>
      <c r="S126" s="167">
        <v>0</v>
      </c>
      <c r="T126" s="167">
        <v>0</v>
      </c>
      <c r="U126" s="167">
        <f t="shared" si="1"/>
        <v>0</v>
      </c>
      <c r="V126" s="255" t="s">
        <v>773</v>
      </c>
    </row>
    <row r="127" spans="1:22" ht="27.75" customHeight="1" x14ac:dyDescent="0.25">
      <c r="A127" s="189" t="s">
        <v>201</v>
      </c>
      <c r="B127" s="189" t="s">
        <v>485</v>
      </c>
      <c r="C127" s="195" t="s">
        <v>481</v>
      </c>
      <c r="D127" s="190" t="s">
        <v>709</v>
      </c>
      <c r="E127" s="190" t="s">
        <v>483</v>
      </c>
      <c r="F127" s="191" t="s">
        <v>550</v>
      </c>
      <c r="G127" s="22" t="s">
        <v>707</v>
      </c>
      <c r="H127" s="192">
        <v>621204</v>
      </c>
      <c r="I127" s="192" t="s">
        <v>735</v>
      </c>
      <c r="J127" s="193" t="s">
        <v>554</v>
      </c>
      <c r="K127" s="193" t="s">
        <v>555</v>
      </c>
      <c r="L127" s="194">
        <v>45473</v>
      </c>
      <c r="M127" s="193" t="s">
        <v>556</v>
      </c>
      <c r="N127" s="193" t="s">
        <v>557</v>
      </c>
      <c r="O127" s="194" t="s">
        <v>496</v>
      </c>
      <c r="P127" s="204">
        <v>2184</v>
      </c>
      <c r="Q127" s="23" t="s">
        <v>755</v>
      </c>
      <c r="R127" s="196">
        <v>1</v>
      </c>
      <c r="S127" s="167">
        <v>0.36568100000000003</v>
      </c>
      <c r="T127" s="167">
        <v>0</v>
      </c>
      <c r="U127" s="167">
        <f t="shared" si="1"/>
        <v>0.36568100000000003</v>
      </c>
      <c r="V127" s="255" t="s">
        <v>773</v>
      </c>
    </row>
    <row r="128" spans="1:22" ht="27.75" customHeight="1" x14ac:dyDescent="0.25">
      <c r="A128" s="189" t="s">
        <v>202</v>
      </c>
      <c r="B128" s="189" t="s">
        <v>485</v>
      </c>
      <c r="C128" s="195" t="s">
        <v>481</v>
      </c>
      <c r="D128" s="190" t="s">
        <v>709</v>
      </c>
      <c r="E128" s="190" t="s">
        <v>483</v>
      </c>
      <c r="F128" s="191" t="s">
        <v>535</v>
      </c>
      <c r="G128" s="22" t="s">
        <v>693</v>
      </c>
      <c r="H128" s="192">
        <v>622104</v>
      </c>
      <c r="I128" s="192" t="s">
        <v>580</v>
      </c>
      <c r="J128" s="193" t="s">
        <v>554</v>
      </c>
      <c r="K128" s="193" t="s">
        <v>555</v>
      </c>
      <c r="L128" s="194">
        <v>45473</v>
      </c>
      <c r="M128" s="193" t="s">
        <v>556</v>
      </c>
      <c r="N128" s="193" t="s">
        <v>557</v>
      </c>
      <c r="O128" s="194" t="s">
        <v>496</v>
      </c>
      <c r="P128" s="204">
        <v>2184</v>
      </c>
      <c r="Q128" s="23" t="s">
        <v>651</v>
      </c>
      <c r="R128" s="196">
        <v>1</v>
      </c>
      <c r="S128" s="167">
        <v>19.042855000000003</v>
      </c>
      <c r="T128" s="167">
        <v>0</v>
      </c>
      <c r="U128" s="167">
        <f t="shared" si="1"/>
        <v>19.042855000000003</v>
      </c>
      <c r="V128" s="255" t="s">
        <v>773</v>
      </c>
    </row>
    <row r="129" spans="1:22" ht="27.75" customHeight="1" x14ac:dyDescent="0.25">
      <c r="A129" s="189" t="s">
        <v>203</v>
      </c>
      <c r="B129" s="189" t="s">
        <v>485</v>
      </c>
      <c r="C129" s="195" t="s">
        <v>481</v>
      </c>
      <c r="D129" s="190" t="s">
        <v>709</v>
      </c>
      <c r="E129" s="190" t="s">
        <v>483</v>
      </c>
      <c r="F129" s="191" t="s">
        <v>535</v>
      </c>
      <c r="G129" s="22" t="s">
        <v>693</v>
      </c>
      <c r="H129" s="192">
        <v>622105</v>
      </c>
      <c r="I129" s="192" t="s">
        <v>574</v>
      </c>
      <c r="J129" s="193" t="s">
        <v>554</v>
      </c>
      <c r="K129" s="193" t="s">
        <v>555</v>
      </c>
      <c r="L129" s="194">
        <v>45473</v>
      </c>
      <c r="M129" s="193" t="s">
        <v>556</v>
      </c>
      <c r="N129" s="193" t="s">
        <v>557</v>
      </c>
      <c r="O129" s="194" t="s">
        <v>496</v>
      </c>
      <c r="P129" s="204">
        <v>2184</v>
      </c>
      <c r="Q129" s="23" t="s">
        <v>645</v>
      </c>
      <c r="R129" s="196">
        <v>1</v>
      </c>
      <c r="S129" s="167">
        <v>35.487913000000006</v>
      </c>
      <c r="T129" s="167">
        <v>0</v>
      </c>
      <c r="U129" s="167">
        <f t="shared" si="1"/>
        <v>35.487913000000006</v>
      </c>
      <c r="V129" s="255" t="s">
        <v>773</v>
      </c>
    </row>
    <row r="130" spans="1:22" ht="27.75" customHeight="1" x14ac:dyDescent="0.25">
      <c r="A130" s="189" t="s">
        <v>204</v>
      </c>
      <c r="B130" s="189" t="s">
        <v>485</v>
      </c>
      <c r="C130" s="195" t="s">
        <v>481</v>
      </c>
      <c r="D130" s="190" t="s">
        <v>709</v>
      </c>
      <c r="E130" s="190" t="s">
        <v>483</v>
      </c>
      <c r="F130" s="191" t="s">
        <v>535</v>
      </c>
      <c r="G130" s="22" t="s">
        <v>704</v>
      </c>
      <c r="H130" s="192">
        <v>622119</v>
      </c>
      <c r="I130" s="192" t="s">
        <v>612</v>
      </c>
      <c r="J130" s="193" t="s">
        <v>554</v>
      </c>
      <c r="K130" s="193" t="s">
        <v>555</v>
      </c>
      <c r="L130" s="194">
        <v>45473</v>
      </c>
      <c r="M130" s="193" t="s">
        <v>556</v>
      </c>
      <c r="N130" s="193" t="s">
        <v>557</v>
      </c>
      <c r="O130" s="194" t="s">
        <v>496</v>
      </c>
      <c r="P130" s="204">
        <v>2184</v>
      </c>
      <c r="Q130" s="23" t="s">
        <v>673</v>
      </c>
      <c r="R130" s="196">
        <v>1</v>
      </c>
      <c r="S130" s="167">
        <v>0.62441999999999998</v>
      </c>
      <c r="T130" s="167">
        <v>0</v>
      </c>
      <c r="U130" s="167">
        <f t="shared" si="1"/>
        <v>0.62441999999999998</v>
      </c>
      <c r="V130" s="255" t="s">
        <v>773</v>
      </c>
    </row>
    <row r="131" spans="1:22" ht="27.75" customHeight="1" x14ac:dyDescent="0.25">
      <c r="A131" s="189" t="s">
        <v>205</v>
      </c>
      <c r="B131" s="189" t="s">
        <v>485</v>
      </c>
      <c r="C131" s="195" t="s">
        <v>481</v>
      </c>
      <c r="D131" s="190" t="s">
        <v>709</v>
      </c>
      <c r="E131" s="190" t="s">
        <v>483</v>
      </c>
      <c r="F131" s="191" t="s">
        <v>537</v>
      </c>
      <c r="G131" s="22" t="s">
        <v>704</v>
      </c>
      <c r="H131" s="192">
        <v>622117</v>
      </c>
      <c r="I131" s="192" t="s">
        <v>611</v>
      </c>
      <c r="J131" s="193" t="s">
        <v>554</v>
      </c>
      <c r="K131" s="193" t="s">
        <v>555</v>
      </c>
      <c r="L131" s="194">
        <v>45473</v>
      </c>
      <c r="M131" s="193" t="s">
        <v>556</v>
      </c>
      <c r="N131" s="193" t="s">
        <v>557</v>
      </c>
      <c r="O131" s="194" t="s">
        <v>496</v>
      </c>
      <c r="P131" s="204">
        <v>2184</v>
      </c>
      <c r="Q131" s="23" t="s">
        <v>672</v>
      </c>
      <c r="R131" s="196">
        <v>1</v>
      </c>
      <c r="S131" s="167">
        <v>0.98975599999999986</v>
      </c>
      <c r="T131" s="167">
        <v>0</v>
      </c>
      <c r="U131" s="167">
        <f t="shared" si="1"/>
        <v>0.98975599999999986</v>
      </c>
      <c r="V131" s="255" t="s">
        <v>773</v>
      </c>
    </row>
    <row r="132" spans="1:22" ht="27.75" customHeight="1" x14ac:dyDescent="0.25">
      <c r="A132" s="189" t="s">
        <v>206</v>
      </c>
      <c r="B132" s="189" t="s">
        <v>485</v>
      </c>
      <c r="C132" s="195" t="s">
        <v>481</v>
      </c>
      <c r="D132" s="190" t="s">
        <v>709</v>
      </c>
      <c r="E132" s="190" t="s">
        <v>483</v>
      </c>
      <c r="F132" s="191" t="s">
        <v>535</v>
      </c>
      <c r="G132" s="22" t="s">
        <v>727</v>
      </c>
      <c r="H132" s="192">
        <v>622118</v>
      </c>
      <c r="I132" s="192" t="s">
        <v>558</v>
      </c>
      <c r="J132" s="193" t="s">
        <v>554</v>
      </c>
      <c r="K132" s="193" t="s">
        <v>555</v>
      </c>
      <c r="L132" s="194">
        <v>45473</v>
      </c>
      <c r="M132" s="193" t="s">
        <v>556</v>
      </c>
      <c r="N132" s="193" t="s">
        <v>557</v>
      </c>
      <c r="O132" s="194" t="s">
        <v>496</v>
      </c>
      <c r="P132" s="204">
        <v>2184</v>
      </c>
      <c r="Q132" s="23" t="s">
        <v>764</v>
      </c>
      <c r="R132" s="196">
        <v>1</v>
      </c>
      <c r="S132" s="167">
        <v>7.5516899999999998</v>
      </c>
      <c r="T132" s="167">
        <v>0</v>
      </c>
      <c r="U132" s="167">
        <f t="shared" si="1"/>
        <v>7.5516899999999998</v>
      </c>
      <c r="V132" s="255" t="s">
        <v>773</v>
      </c>
    </row>
    <row r="133" spans="1:22" ht="27.75" customHeight="1" x14ac:dyDescent="0.25">
      <c r="A133" s="189" t="s">
        <v>207</v>
      </c>
      <c r="B133" s="189" t="s">
        <v>485</v>
      </c>
      <c r="C133" s="195" t="s">
        <v>481</v>
      </c>
      <c r="D133" s="190" t="s">
        <v>709</v>
      </c>
      <c r="E133" s="190" t="s">
        <v>482</v>
      </c>
      <c r="F133" s="191" t="s">
        <v>534</v>
      </c>
      <c r="G133" s="22" t="s">
        <v>692</v>
      </c>
      <c r="H133" s="192">
        <v>621104</v>
      </c>
      <c r="I133" s="192" t="s">
        <v>573</v>
      </c>
      <c r="J133" s="193" t="s">
        <v>554</v>
      </c>
      <c r="K133" s="193" t="s">
        <v>555</v>
      </c>
      <c r="L133" s="194">
        <v>45473</v>
      </c>
      <c r="M133" s="193" t="s">
        <v>556</v>
      </c>
      <c r="N133" s="193" t="s">
        <v>557</v>
      </c>
      <c r="O133" s="194" t="s">
        <v>496</v>
      </c>
      <c r="P133" s="204">
        <v>2184</v>
      </c>
      <c r="Q133" s="23" t="s">
        <v>644</v>
      </c>
      <c r="R133" s="196">
        <v>1</v>
      </c>
      <c r="S133" s="167">
        <v>31.766082000000001</v>
      </c>
      <c r="T133" s="167">
        <v>0</v>
      </c>
      <c r="U133" s="167">
        <f t="shared" si="1"/>
        <v>31.766082000000001</v>
      </c>
      <c r="V133" s="255" t="s">
        <v>773</v>
      </c>
    </row>
    <row r="134" spans="1:22" ht="27.75" customHeight="1" x14ac:dyDescent="0.25">
      <c r="A134" s="189" t="s">
        <v>208</v>
      </c>
      <c r="B134" s="189" t="s">
        <v>485</v>
      </c>
      <c r="C134" s="195" t="s">
        <v>481</v>
      </c>
      <c r="D134" s="190" t="s">
        <v>709</v>
      </c>
      <c r="E134" s="190" t="s">
        <v>482</v>
      </c>
      <c r="F134" s="191" t="s">
        <v>534</v>
      </c>
      <c r="G134" s="22" t="s">
        <v>692</v>
      </c>
      <c r="H134" s="192">
        <v>621105</v>
      </c>
      <c r="I134" s="192" t="s">
        <v>621</v>
      </c>
      <c r="J134" s="193" t="s">
        <v>554</v>
      </c>
      <c r="K134" s="193" t="s">
        <v>555</v>
      </c>
      <c r="L134" s="194">
        <v>45473</v>
      </c>
      <c r="M134" s="193" t="s">
        <v>556</v>
      </c>
      <c r="N134" s="193" t="s">
        <v>557</v>
      </c>
      <c r="O134" s="194" t="s">
        <v>496</v>
      </c>
      <c r="P134" s="204">
        <v>2184</v>
      </c>
      <c r="Q134" s="23" t="s">
        <v>797</v>
      </c>
      <c r="R134" s="196">
        <v>1</v>
      </c>
      <c r="S134" s="167">
        <v>23.097920000000002</v>
      </c>
      <c r="T134" s="167">
        <v>0</v>
      </c>
      <c r="U134" s="167">
        <f t="shared" si="1"/>
        <v>23.097920000000002</v>
      </c>
      <c r="V134" s="255" t="s">
        <v>773</v>
      </c>
    </row>
    <row r="135" spans="1:22" ht="27.75" customHeight="1" x14ac:dyDescent="0.25">
      <c r="A135" s="189" t="s">
        <v>209</v>
      </c>
      <c r="B135" s="189" t="s">
        <v>485</v>
      </c>
      <c r="C135" s="195" t="s">
        <v>481</v>
      </c>
      <c r="D135" s="190" t="s">
        <v>709</v>
      </c>
      <c r="E135" s="190" t="s">
        <v>482</v>
      </c>
      <c r="F135" s="191" t="s">
        <v>534</v>
      </c>
      <c r="G135" s="22" t="s">
        <v>692</v>
      </c>
      <c r="H135" s="192">
        <v>621108</v>
      </c>
      <c r="I135" s="192" t="s">
        <v>558</v>
      </c>
      <c r="J135" s="193" t="s">
        <v>554</v>
      </c>
      <c r="K135" s="193" t="s">
        <v>555</v>
      </c>
      <c r="L135" s="194">
        <v>45473</v>
      </c>
      <c r="M135" s="193" t="s">
        <v>556</v>
      </c>
      <c r="N135" s="193" t="s">
        <v>557</v>
      </c>
      <c r="O135" s="194" t="s">
        <v>496</v>
      </c>
      <c r="P135" s="204">
        <v>2184</v>
      </c>
      <c r="Q135" s="23" t="s">
        <v>765</v>
      </c>
      <c r="R135" s="196">
        <v>1</v>
      </c>
      <c r="S135" s="167">
        <v>19.565093000000001</v>
      </c>
      <c r="T135" s="167">
        <v>0</v>
      </c>
      <c r="U135" s="167">
        <f t="shared" si="1"/>
        <v>19.565093000000001</v>
      </c>
      <c r="V135" s="255" t="s">
        <v>773</v>
      </c>
    </row>
    <row r="136" spans="1:22" ht="27.75" customHeight="1" x14ac:dyDescent="0.25">
      <c r="A136" s="189" t="s">
        <v>210</v>
      </c>
      <c r="B136" s="189" t="s">
        <v>485</v>
      </c>
      <c r="C136" s="195" t="s">
        <v>481</v>
      </c>
      <c r="D136" s="190" t="s">
        <v>710</v>
      </c>
      <c r="E136" s="190" t="s">
        <v>483</v>
      </c>
      <c r="F136" s="191" t="s">
        <v>535</v>
      </c>
      <c r="G136" s="22" t="s">
        <v>693</v>
      </c>
      <c r="H136" s="192">
        <v>622107</v>
      </c>
      <c r="I136" s="192" t="s">
        <v>577</v>
      </c>
      <c r="J136" s="193" t="s">
        <v>554</v>
      </c>
      <c r="K136" s="193" t="s">
        <v>555</v>
      </c>
      <c r="L136" s="194">
        <v>45473</v>
      </c>
      <c r="M136" s="193" t="s">
        <v>556</v>
      </c>
      <c r="N136" s="193" t="s">
        <v>557</v>
      </c>
      <c r="O136" s="194" t="s">
        <v>496</v>
      </c>
      <c r="P136" s="204">
        <v>2184</v>
      </c>
      <c r="Q136" s="23" t="s">
        <v>649</v>
      </c>
      <c r="R136" s="196">
        <v>1</v>
      </c>
      <c r="S136" s="167">
        <v>47.434947000000001</v>
      </c>
      <c r="T136" s="167">
        <v>0</v>
      </c>
      <c r="U136" s="167">
        <f t="shared" si="1"/>
        <v>47.434947000000001</v>
      </c>
      <c r="V136" s="255" t="s">
        <v>773</v>
      </c>
    </row>
    <row r="137" spans="1:22" ht="27.75" customHeight="1" x14ac:dyDescent="0.25">
      <c r="A137" s="189" t="s">
        <v>211</v>
      </c>
      <c r="B137" s="189" t="s">
        <v>485</v>
      </c>
      <c r="C137" s="195" t="s">
        <v>481</v>
      </c>
      <c r="D137" s="190" t="s">
        <v>710</v>
      </c>
      <c r="E137" s="190" t="s">
        <v>483</v>
      </c>
      <c r="F137" s="191" t="s">
        <v>535</v>
      </c>
      <c r="G137" s="22" t="s">
        <v>693</v>
      </c>
      <c r="H137" s="192">
        <v>622108</v>
      </c>
      <c r="I137" s="192" t="s">
        <v>578</v>
      </c>
      <c r="J137" s="193" t="s">
        <v>554</v>
      </c>
      <c r="K137" s="193" t="s">
        <v>555</v>
      </c>
      <c r="L137" s="194">
        <v>45473</v>
      </c>
      <c r="M137" s="193" t="s">
        <v>556</v>
      </c>
      <c r="N137" s="193" t="s">
        <v>557</v>
      </c>
      <c r="O137" s="194" t="s">
        <v>496</v>
      </c>
      <c r="P137" s="204">
        <v>2184</v>
      </c>
      <c r="Q137" s="23" t="s">
        <v>650</v>
      </c>
      <c r="R137" s="196">
        <v>1</v>
      </c>
      <c r="S137" s="167">
        <v>49.588500999999994</v>
      </c>
      <c r="T137" s="167">
        <v>0</v>
      </c>
      <c r="U137" s="167">
        <f t="shared" si="1"/>
        <v>49.588500999999994</v>
      </c>
      <c r="V137" s="255" t="s">
        <v>773</v>
      </c>
    </row>
    <row r="138" spans="1:22" ht="27.75" customHeight="1" x14ac:dyDescent="0.25">
      <c r="A138" s="189" t="s">
        <v>212</v>
      </c>
      <c r="B138" s="189" t="s">
        <v>485</v>
      </c>
      <c r="C138" s="195" t="s">
        <v>481</v>
      </c>
      <c r="D138" s="190" t="s">
        <v>710</v>
      </c>
      <c r="E138" s="190" t="s">
        <v>483</v>
      </c>
      <c r="F138" s="191" t="s">
        <v>535</v>
      </c>
      <c r="G138" s="22" t="s">
        <v>693</v>
      </c>
      <c r="H138" s="192">
        <v>622109</v>
      </c>
      <c r="I138" s="192" t="s">
        <v>623</v>
      </c>
      <c r="J138" s="193" t="s">
        <v>554</v>
      </c>
      <c r="K138" s="193" t="s">
        <v>555</v>
      </c>
      <c r="L138" s="194">
        <v>45473</v>
      </c>
      <c r="M138" s="193" t="s">
        <v>556</v>
      </c>
      <c r="N138" s="193" t="s">
        <v>557</v>
      </c>
      <c r="O138" s="194" t="s">
        <v>496</v>
      </c>
      <c r="P138" s="204">
        <v>2184</v>
      </c>
      <c r="Q138" s="23" t="s">
        <v>680</v>
      </c>
      <c r="R138" s="196">
        <v>1</v>
      </c>
      <c r="S138" s="167">
        <v>5.2214700000000001</v>
      </c>
      <c r="T138" s="167">
        <v>0</v>
      </c>
      <c r="U138" s="167">
        <f t="shared" si="1"/>
        <v>5.2214700000000001</v>
      </c>
      <c r="V138" s="255" t="s">
        <v>773</v>
      </c>
    </row>
    <row r="139" spans="1:22" ht="27.75" customHeight="1" x14ac:dyDescent="0.25">
      <c r="A139" s="189" t="s">
        <v>213</v>
      </c>
      <c r="B139" s="189" t="s">
        <v>485</v>
      </c>
      <c r="C139" s="195" t="s">
        <v>481</v>
      </c>
      <c r="D139" s="190" t="s">
        <v>710</v>
      </c>
      <c r="E139" s="190" t="s">
        <v>483</v>
      </c>
      <c r="F139" s="191" t="s">
        <v>535</v>
      </c>
      <c r="G139" s="22" t="s">
        <v>693</v>
      </c>
      <c r="H139" s="192">
        <v>622110</v>
      </c>
      <c r="I139" s="192" t="s">
        <v>737</v>
      </c>
      <c r="J139" s="193" t="s">
        <v>554</v>
      </c>
      <c r="K139" s="193" t="s">
        <v>555</v>
      </c>
      <c r="L139" s="194">
        <v>45473</v>
      </c>
      <c r="M139" s="193" t="s">
        <v>556</v>
      </c>
      <c r="N139" s="193" t="s">
        <v>557</v>
      </c>
      <c r="O139" s="194" t="s">
        <v>496</v>
      </c>
      <c r="P139" s="204">
        <v>2184</v>
      </c>
      <c r="Q139" s="23" t="s">
        <v>681</v>
      </c>
      <c r="R139" s="196">
        <v>1</v>
      </c>
      <c r="S139" s="167">
        <v>14.953060000000001</v>
      </c>
      <c r="T139" s="167">
        <v>0</v>
      </c>
      <c r="U139" s="167">
        <f t="shared" si="1"/>
        <v>14.953060000000001</v>
      </c>
      <c r="V139" s="255" t="s">
        <v>773</v>
      </c>
    </row>
    <row r="140" spans="1:22" ht="27.75" customHeight="1" x14ac:dyDescent="0.25">
      <c r="A140" s="189" t="s">
        <v>214</v>
      </c>
      <c r="B140" s="189" t="s">
        <v>485</v>
      </c>
      <c r="C140" s="195" t="s">
        <v>481</v>
      </c>
      <c r="D140" s="190" t="s">
        <v>710</v>
      </c>
      <c r="E140" s="190" t="s">
        <v>483</v>
      </c>
      <c r="F140" s="191" t="s">
        <v>535</v>
      </c>
      <c r="G140" s="22" t="s">
        <v>693</v>
      </c>
      <c r="H140" s="192">
        <v>622111</v>
      </c>
      <c r="I140" s="192" t="s">
        <v>624</v>
      </c>
      <c r="J140" s="193" t="s">
        <v>554</v>
      </c>
      <c r="K140" s="193" t="s">
        <v>555</v>
      </c>
      <c r="L140" s="194">
        <v>45473</v>
      </c>
      <c r="M140" s="193" t="s">
        <v>556</v>
      </c>
      <c r="N140" s="193" t="s">
        <v>557</v>
      </c>
      <c r="O140" s="194" t="s">
        <v>496</v>
      </c>
      <c r="P140" s="204">
        <v>2184</v>
      </c>
      <c r="Q140" s="23" t="s">
        <v>1540</v>
      </c>
      <c r="R140" s="196">
        <v>1</v>
      </c>
      <c r="S140" s="167">
        <v>0.10551000000000001</v>
      </c>
      <c r="T140" s="167">
        <v>0</v>
      </c>
      <c r="U140" s="167">
        <f t="shared" si="1"/>
        <v>0.10551000000000001</v>
      </c>
      <c r="V140" s="255" t="s">
        <v>773</v>
      </c>
    </row>
    <row r="141" spans="1:22" ht="27.75" customHeight="1" x14ac:dyDescent="0.25">
      <c r="A141" s="189" t="s">
        <v>215</v>
      </c>
      <c r="B141" s="189" t="s">
        <v>485</v>
      </c>
      <c r="C141" s="195" t="s">
        <v>481</v>
      </c>
      <c r="D141" s="190" t="s">
        <v>710</v>
      </c>
      <c r="E141" s="190" t="s">
        <v>483</v>
      </c>
      <c r="F141" s="191" t="s">
        <v>535</v>
      </c>
      <c r="G141" s="22" t="s">
        <v>693</v>
      </c>
      <c r="H141" s="192">
        <v>622116</v>
      </c>
      <c r="I141" s="192" t="s">
        <v>627</v>
      </c>
      <c r="J141" s="193" t="s">
        <v>554</v>
      </c>
      <c r="K141" s="193" t="s">
        <v>555</v>
      </c>
      <c r="L141" s="194">
        <v>45473</v>
      </c>
      <c r="M141" s="193" t="s">
        <v>556</v>
      </c>
      <c r="N141" s="193" t="s">
        <v>557</v>
      </c>
      <c r="O141" s="194" t="s">
        <v>496</v>
      </c>
      <c r="P141" s="204">
        <v>2184</v>
      </c>
      <c r="Q141" s="23" t="s">
        <v>1541</v>
      </c>
      <c r="R141" s="196">
        <v>1</v>
      </c>
      <c r="S141" s="167">
        <v>0.84471800000000008</v>
      </c>
      <c r="T141" s="167">
        <v>0</v>
      </c>
      <c r="U141" s="167">
        <f t="shared" si="1"/>
        <v>0.84471800000000008</v>
      </c>
      <c r="V141" s="255" t="s">
        <v>773</v>
      </c>
    </row>
    <row r="142" spans="1:22" ht="27.75" customHeight="1" x14ac:dyDescent="0.25">
      <c r="A142" s="189" t="s">
        <v>216</v>
      </c>
      <c r="B142" s="189" t="s">
        <v>485</v>
      </c>
      <c r="C142" s="195" t="s">
        <v>481</v>
      </c>
      <c r="D142" s="190" t="s">
        <v>358</v>
      </c>
      <c r="E142" s="190" t="s">
        <v>484</v>
      </c>
      <c r="F142" s="191" t="s">
        <v>713</v>
      </c>
      <c r="G142" s="22" t="s">
        <v>696</v>
      </c>
      <c r="H142" s="192">
        <v>623101</v>
      </c>
      <c r="I142" s="192" t="s">
        <v>598</v>
      </c>
      <c r="J142" s="193" t="s">
        <v>554</v>
      </c>
      <c r="K142" s="193" t="s">
        <v>555</v>
      </c>
      <c r="L142" s="194">
        <v>45473</v>
      </c>
      <c r="M142" s="193" t="s">
        <v>556</v>
      </c>
      <c r="N142" s="193" t="s">
        <v>557</v>
      </c>
      <c r="O142" s="194" t="s">
        <v>496</v>
      </c>
      <c r="P142" s="204">
        <v>2184</v>
      </c>
      <c r="Q142" s="23" t="s">
        <v>739</v>
      </c>
      <c r="R142" s="196">
        <v>1</v>
      </c>
      <c r="S142" s="167">
        <v>9.8431519999999999</v>
      </c>
      <c r="T142" s="167">
        <v>0</v>
      </c>
      <c r="U142" s="167">
        <f t="shared" si="1"/>
        <v>9.8431519999999999</v>
      </c>
      <c r="V142" s="255" t="s">
        <v>773</v>
      </c>
    </row>
    <row r="143" spans="1:22" ht="27.75" customHeight="1" x14ac:dyDescent="0.25">
      <c r="A143" s="189" t="s">
        <v>217</v>
      </c>
      <c r="B143" s="189" t="s">
        <v>485</v>
      </c>
      <c r="C143" s="195" t="s">
        <v>481</v>
      </c>
      <c r="D143" s="190" t="s">
        <v>358</v>
      </c>
      <c r="E143" s="190" t="s">
        <v>484</v>
      </c>
      <c r="F143" s="191" t="s">
        <v>713</v>
      </c>
      <c r="G143" s="22" t="s">
        <v>696</v>
      </c>
      <c r="H143" s="192">
        <v>623102</v>
      </c>
      <c r="I143" s="192" t="s">
        <v>582</v>
      </c>
      <c r="J143" s="193" t="s">
        <v>554</v>
      </c>
      <c r="K143" s="193" t="s">
        <v>555</v>
      </c>
      <c r="L143" s="194">
        <v>45473</v>
      </c>
      <c r="M143" s="193" t="s">
        <v>556</v>
      </c>
      <c r="N143" s="193" t="s">
        <v>557</v>
      </c>
      <c r="O143" s="194" t="s">
        <v>496</v>
      </c>
      <c r="P143" s="204">
        <v>2184</v>
      </c>
      <c r="Q143" s="23" t="s">
        <v>740</v>
      </c>
      <c r="R143" s="196">
        <v>1</v>
      </c>
      <c r="S143" s="167">
        <v>9.6433280000000003</v>
      </c>
      <c r="T143" s="167">
        <v>0</v>
      </c>
      <c r="U143" s="167">
        <f t="shared" si="1"/>
        <v>9.6433280000000003</v>
      </c>
      <c r="V143" s="255" t="s">
        <v>773</v>
      </c>
    </row>
    <row r="144" spans="1:22" ht="27.75" customHeight="1" x14ac:dyDescent="0.25">
      <c r="A144" s="189" t="s">
        <v>218</v>
      </c>
      <c r="B144" s="189" t="s">
        <v>485</v>
      </c>
      <c r="C144" s="195" t="s">
        <v>481</v>
      </c>
      <c r="D144" s="190" t="s">
        <v>358</v>
      </c>
      <c r="E144" s="190" t="s">
        <v>484</v>
      </c>
      <c r="F144" s="191" t="s">
        <v>713</v>
      </c>
      <c r="G144" s="22" t="s">
        <v>696</v>
      </c>
      <c r="H144" s="192">
        <v>623103</v>
      </c>
      <c r="I144" s="192" t="s">
        <v>592</v>
      </c>
      <c r="J144" s="193" t="s">
        <v>554</v>
      </c>
      <c r="K144" s="193" t="s">
        <v>555</v>
      </c>
      <c r="L144" s="194">
        <v>45473</v>
      </c>
      <c r="M144" s="193" t="s">
        <v>556</v>
      </c>
      <c r="N144" s="193" t="s">
        <v>557</v>
      </c>
      <c r="O144" s="194" t="s">
        <v>496</v>
      </c>
      <c r="P144" s="204">
        <v>2184</v>
      </c>
      <c r="Q144" s="23" t="s">
        <v>1539</v>
      </c>
      <c r="R144" s="196">
        <v>1</v>
      </c>
      <c r="S144" s="167">
        <v>15.469787</v>
      </c>
      <c r="T144" s="167">
        <v>0</v>
      </c>
      <c r="U144" s="167">
        <f t="shared" si="1"/>
        <v>15.469787</v>
      </c>
      <c r="V144" s="255" t="s">
        <v>773</v>
      </c>
    </row>
    <row r="145" spans="1:22" ht="27.75" customHeight="1" x14ac:dyDescent="0.25">
      <c r="A145" s="189" t="s">
        <v>219</v>
      </c>
      <c r="B145" s="189" t="s">
        <v>485</v>
      </c>
      <c r="C145" s="195" t="s">
        <v>481</v>
      </c>
      <c r="D145" s="190" t="s">
        <v>358</v>
      </c>
      <c r="E145" s="190" t="s">
        <v>483</v>
      </c>
      <c r="F145" s="191" t="s">
        <v>537</v>
      </c>
      <c r="G145" s="22" t="s">
        <v>723</v>
      </c>
      <c r="H145" s="192">
        <v>622301</v>
      </c>
      <c r="I145" s="192" t="s">
        <v>598</v>
      </c>
      <c r="J145" s="193" t="s">
        <v>554</v>
      </c>
      <c r="K145" s="193" t="s">
        <v>555</v>
      </c>
      <c r="L145" s="194">
        <v>45473</v>
      </c>
      <c r="M145" s="193" t="s">
        <v>556</v>
      </c>
      <c r="N145" s="193" t="s">
        <v>557</v>
      </c>
      <c r="O145" s="194" t="s">
        <v>496</v>
      </c>
      <c r="P145" s="204">
        <v>2184</v>
      </c>
      <c r="Q145" s="23" t="s">
        <v>744</v>
      </c>
      <c r="R145" s="196">
        <v>1</v>
      </c>
      <c r="S145" s="167">
        <v>6.6463950000000001</v>
      </c>
      <c r="T145" s="167">
        <v>0</v>
      </c>
      <c r="U145" s="167">
        <f t="shared" si="1"/>
        <v>6.6463950000000001</v>
      </c>
      <c r="V145" s="255" t="s">
        <v>773</v>
      </c>
    </row>
    <row r="146" spans="1:22" ht="27.75" customHeight="1" x14ac:dyDescent="0.25">
      <c r="A146" s="189" t="s">
        <v>220</v>
      </c>
      <c r="B146" s="189" t="s">
        <v>485</v>
      </c>
      <c r="C146" s="195" t="s">
        <v>481</v>
      </c>
      <c r="D146" s="190" t="s">
        <v>358</v>
      </c>
      <c r="E146" s="190" t="s">
        <v>483</v>
      </c>
      <c r="F146" s="191" t="s">
        <v>537</v>
      </c>
      <c r="G146" s="22" t="s">
        <v>723</v>
      </c>
      <c r="H146" s="192">
        <v>622302</v>
      </c>
      <c r="I146" s="192" t="s">
        <v>582</v>
      </c>
      <c r="J146" s="193" t="s">
        <v>554</v>
      </c>
      <c r="K146" s="193" t="s">
        <v>555</v>
      </c>
      <c r="L146" s="194">
        <v>45473</v>
      </c>
      <c r="M146" s="193" t="s">
        <v>556</v>
      </c>
      <c r="N146" s="193" t="s">
        <v>557</v>
      </c>
      <c r="O146" s="194" t="s">
        <v>496</v>
      </c>
      <c r="P146" s="204">
        <v>2184</v>
      </c>
      <c r="Q146" s="23" t="s">
        <v>745</v>
      </c>
      <c r="R146" s="196">
        <v>1</v>
      </c>
      <c r="S146" s="167">
        <v>7.1445419999999995</v>
      </c>
      <c r="T146" s="167">
        <v>0</v>
      </c>
      <c r="U146" s="167">
        <f t="shared" si="1"/>
        <v>7.1445419999999995</v>
      </c>
      <c r="V146" s="255" t="s">
        <v>773</v>
      </c>
    </row>
    <row r="147" spans="1:22" ht="27.75" customHeight="1" x14ac:dyDescent="0.25">
      <c r="A147" s="189" t="s">
        <v>221</v>
      </c>
      <c r="B147" s="189" t="s">
        <v>485</v>
      </c>
      <c r="C147" s="195" t="s">
        <v>481</v>
      </c>
      <c r="D147" s="190" t="s">
        <v>358</v>
      </c>
      <c r="E147" s="190" t="s">
        <v>483</v>
      </c>
      <c r="F147" s="191" t="s">
        <v>537</v>
      </c>
      <c r="G147" s="22" t="s">
        <v>723</v>
      </c>
      <c r="H147" s="192">
        <v>622303</v>
      </c>
      <c r="I147" s="192" t="s">
        <v>592</v>
      </c>
      <c r="J147" s="193" t="s">
        <v>554</v>
      </c>
      <c r="K147" s="193" t="s">
        <v>555</v>
      </c>
      <c r="L147" s="194">
        <v>45473</v>
      </c>
      <c r="M147" s="193" t="s">
        <v>556</v>
      </c>
      <c r="N147" s="193" t="s">
        <v>557</v>
      </c>
      <c r="O147" s="194" t="s">
        <v>496</v>
      </c>
      <c r="P147" s="204">
        <v>2184</v>
      </c>
      <c r="Q147" s="23" t="s">
        <v>912</v>
      </c>
      <c r="R147" s="196">
        <v>1</v>
      </c>
      <c r="S147" s="167">
        <v>10.603605</v>
      </c>
      <c r="T147" s="167">
        <v>0</v>
      </c>
      <c r="U147" s="167">
        <f t="shared" si="1"/>
        <v>10.603605</v>
      </c>
      <c r="V147" s="255" t="s">
        <v>773</v>
      </c>
    </row>
    <row r="148" spans="1:22" ht="27.75" customHeight="1" x14ac:dyDescent="0.25">
      <c r="A148" s="189" t="s">
        <v>222</v>
      </c>
      <c r="B148" s="189" t="s">
        <v>485</v>
      </c>
      <c r="C148" s="195" t="s">
        <v>481</v>
      </c>
      <c r="D148" s="190" t="s">
        <v>358</v>
      </c>
      <c r="E148" s="190" t="s">
        <v>484</v>
      </c>
      <c r="F148" s="191" t="s">
        <v>546</v>
      </c>
      <c r="G148" s="22" t="s">
        <v>706</v>
      </c>
      <c r="H148" s="192">
        <v>623301</v>
      </c>
      <c r="I148" s="192" t="s">
        <v>604</v>
      </c>
      <c r="J148" s="193" t="s">
        <v>554</v>
      </c>
      <c r="K148" s="193" t="s">
        <v>555</v>
      </c>
      <c r="L148" s="194">
        <v>45473</v>
      </c>
      <c r="M148" s="193" t="s">
        <v>556</v>
      </c>
      <c r="N148" s="193" t="s">
        <v>557</v>
      </c>
      <c r="O148" s="194" t="s">
        <v>496</v>
      </c>
      <c r="P148" s="204">
        <v>2184</v>
      </c>
      <c r="Q148" s="23" t="s">
        <v>665</v>
      </c>
      <c r="R148" s="196">
        <v>1</v>
      </c>
      <c r="S148" s="167">
        <v>8.3120449999999995</v>
      </c>
      <c r="T148" s="167">
        <v>0</v>
      </c>
      <c r="U148" s="167">
        <f t="shared" si="1"/>
        <v>8.3120449999999995</v>
      </c>
      <c r="V148" s="255" t="s">
        <v>773</v>
      </c>
    </row>
    <row r="149" spans="1:22" ht="27.75" customHeight="1" x14ac:dyDescent="0.25">
      <c r="A149" s="189" t="s">
        <v>223</v>
      </c>
      <c r="B149" s="189" t="s">
        <v>485</v>
      </c>
      <c r="C149" s="195" t="s">
        <v>481</v>
      </c>
      <c r="D149" s="190" t="s">
        <v>358</v>
      </c>
      <c r="E149" s="190" t="s">
        <v>484</v>
      </c>
      <c r="F149" s="191" t="s">
        <v>546</v>
      </c>
      <c r="G149" s="22" t="s">
        <v>706</v>
      </c>
      <c r="H149" s="192">
        <v>623302</v>
      </c>
      <c r="I149" s="192" t="s">
        <v>734</v>
      </c>
      <c r="J149" s="193" t="s">
        <v>554</v>
      </c>
      <c r="K149" s="193" t="s">
        <v>555</v>
      </c>
      <c r="L149" s="194">
        <v>45473</v>
      </c>
      <c r="M149" s="193" t="s">
        <v>556</v>
      </c>
      <c r="N149" s="193" t="s">
        <v>557</v>
      </c>
      <c r="O149" s="194" t="s">
        <v>496</v>
      </c>
      <c r="P149" s="204">
        <v>2184</v>
      </c>
      <c r="Q149" s="23" t="s">
        <v>754</v>
      </c>
      <c r="R149" s="196">
        <v>1</v>
      </c>
      <c r="S149" s="167">
        <v>8.3467020000000005</v>
      </c>
      <c r="T149" s="167">
        <v>0</v>
      </c>
      <c r="U149" s="167">
        <f t="shared" si="1"/>
        <v>8.3467020000000005</v>
      </c>
      <c r="V149" s="255" t="s">
        <v>773</v>
      </c>
    </row>
    <row r="150" spans="1:22" ht="27.75" customHeight="1" x14ac:dyDescent="0.25">
      <c r="A150" s="189" t="s">
        <v>224</v>
      </c>
      <c r="B150" s="189" t="s">
        <v>485</v>
      </c>
      <c r="C150" s="195" t="s">
        <v>481</v>
      </c>
      <c r="D150" s="190" t="s">
        <v>358</v>
      </c>
      <c r="E150" s="190" t="s">
        <v>483</v>
      </c>
      <c r="F150" s="191" t="s">
        <v>535</v>
      </c>
      <c r="G150" s="22" t="s">
        <v>693</v>
      </c>
      <c r="H150" s="192">
        <v>622106</v>
      </c>
      <c r="I150" s="192" t="s">
        <v>628</v>
      </c>
      <c r="J150" s="193" t="s">
        <v>554</v>
      </c>
      <c r="K150" s="193" t="s">
        <v>555</v>
      </c>
      <c r="L150" s="194">
        <v>45473</v>
      </c>
      <c r="M150" s="193" t="s">
        <v>556</v>
      </c>
      <c r="N150" s="193" t="s">
        <v>557</v>
      </c>
      <c r="O150" s="194" t="s">
        <v>496</v>
      </c>
      <c r="P150" s="204">
        <v>2184</v>
      </c>
      <c r="Q150" s="23" t="s">
        <v>923</v>
      </c>
      <c r="R150" s="196">
        <v>1</v>
      </c>
      <c r="S150" s="167">
        <v>-18.737051000000001</v>
      </c>
      <c r="T150" s="167">
        <v>0</v>
      </c>
      <c r="U150" s="167">
        <f t="shared" si="1"/>
        <v>-18.737051000000001</v>
      </c>
      <c r="V150" s="255" t="s">
        <v>773</v>
      </c>
    </row>
    <row r="151" spans="1:22" ht="27.75" customHeight="1" x14ac:dyDescent="0.25">
      <c r="A151" s="189" t="s">
        <v>225</v>
      </c>
      <c r="B151" s="189" t="s">
        <v>485</v>
      </c>
      <c r="C151" s="195" t="s">
        <v>481</v>
      </c>
      <c r="D151" s="190" t="s">
        <v>358</v>
      </c>
      <c r="E151" s="190" t="s">
        <v>483</v>
      </c>
      <c r="F151" s="191" t="s">
        <v>537</v>
      </c>
      <c r="G151" s="22" t="s">
        <v>693</v>
      </c>
      <c r="H151" s="192">
        <v>622306</v>
      </c>
      <c r="I151" s="192" t="s">
        <v>736</v>
      </c>
      <c r="J151" s="193" t="s">
        <v>554</v>
      </c>
      <c r="K151" s="193" t="s">
        <v>555</v>
      </c>
      <c r="L151" s="194">
        <v>45473</v>
      </c>
      <c r="M151" s="193" t="s">
        <v>556</v>
      </c>
      <c r="N151" s="193" t="s">
        <v>557</v>
      </c>
      <c r="O151" s="194" t="s">
        <v>496</v>
      </c>
      <c r="P151" s="204">
        <v>2184</v>
      </c>
      <c r="Q151" s="23" t="s">
        <v>760</v>
      </c>
      <c r="R151" s="196">
        <v>1</v>
      </c>
      <c r="S151" s="167">
        <v>11.024740999999999</v>
      </c>
      <c r="T151" s="167">
        <v>0</v>
      </c>
      <c r="U151" s="167">
        <f t="shared" si="1"/>
        <v>11.024740999999999</v>
      </c>
      <c r="V151" s="255" t="s">
        <v>773</v>
      </c>
    </row>
    <row r="152" spans="1:22" ht="27.75" customHeight="1" x14ac:dyDescent="0.25">
      <c r="A152" s="189" t="s">
        <v>226</v>
      </c>
      <c r="B152" s="189" t="s">
        <v>485</v>
      </c>
      <c r="C152" s="195" t="s">
        <v>481</v>
      </c>
      <c r="D152" s="190" t="s">
        <v>358</v>
      </c>
      <c r="E152" s="190" t="s">
        <v>483</v>
      </c>
      <c r="F152" s="191" t="s">
        <v>535</v>
      </c>
      <c r="G152" s="22" t="s">
        <v>693</v>
      </c>
      <c r="H152" s="192">
        <v>622112</v>
      </c>
      <c r="I152" s="192" t="s">
        <v>593</v>
      </c>
      <c r="J152" s="193" t="s">
        <v>554</v>
      </c>
      <c r="K152" s="193" t="s">
        <v>555</v>
      </c>
      <c r="L152" s="194">
        <v>45473</v>
      </c>
      <c r="M152" s="193" t="s">
        <v>556</v>
      </c>
      <c r="N152" s="193" t="s">
        <v>557</v>
      </c>
      <c r="O152" s="194" t="s">
        <v>496</v>
      </c>
      <c r="P152" s="204">
        <v>2184</v>
      </c>
      <c r="Q152" s="23" t="s">
        <v>761</v>
      </c>
      <c r="R152" s="196">
        <v>1</v>
      </c>
      <c r="S152" s="167">
        <v>11.537371</v>
      </c>
      <c r="T152" s="167">
        <v>0</v>
      </c>
      <c r="U152" s="167">
        <f t="shared" si="1"/>
        <v>11.537371</v>
      </c>
      <c r="V152" s="255" t="s">
        <v>773</v>
      </c>
    </row>
    <row r="153" spans="1:22" ht="27.75" customHeight="1" x14ac:dyDescent="0.25">
      <c r="A153" s="189" t="s">
        <v>227</v>
      </c>
      <c r="B153" s="189" t="s">
        <v>485</v>
      </c>
      <c r="C153" s="195" t="s">
        <v>481</v>
      </c>
      <c r="D153" s="190" t="s">
        <v>358</v>
      </c>
      <c r="E153" s="190" t="s">
        <v>483</v>
      </c>
      <c r="F153" s="191" t="s">
        <v>535</v>
      </c>
      <c r="G153" s="22" t="s">
        <v>693</v>
      </c>
      <c r="H153" s="192">
        <v>622113</v>
      </c>
      <c r="I153" s="192" t="s">
        <v>603</v>
      </c>
      <c r="J153" s="193" t="s">
        <v>554</v>
      </c>
      <c r="K153" s="193" t="s">
        <v>555</v>
      </c>
      <c r="L153" s="194">
        <v>45473</v>
      </c>
      <c r="M153" s="193" t="s">
        <v>556</v>
      </c>
      <c r="N153" s="193" t="s">
        <v>557</v>
      </c>
      <c r="O153" s="194" t="s">
        <v>496</v>
      </c>
      <c r="P153" s="204">
        <v>2184</v>
      </c>
      <c r="Q153" s="23" t="s">
        <v>924</v>
      </c>
      <c r="R153" s="196">
        <v>1</v>
      </c>
      <c r="S153" s="167">
        <v>11.197535</v>
      </c>
      <c r="T153" s="167">
        <v>0</v>
      </c>
      <c r="U153" s="167">
        <f t="shared" si="1"/>
        <v>11.197535</v>
      </c>
      <c r="V153" s="255" t="s">
        <v>773</v>
      </c>
    </row>
    <row r="154" spans="1:22" ht="27.75" customHeight="1" x14ac:dyDescent="0.25">
      <c r="A154" s="189" t="s">
        <v>228</v>
      </c>
      <c r="B154" s="189" t="s">
        <v>485</v>
      </c>
      <c r="C154" s="195" t="s">
        <v>481</v>
      </c>
      <c r="D154" s="190" t="s">
        <v>358</v>
      </c>
      <c r="E154" s="190" t="s">
        <v>483</v>
      </c>
      <c r="F154" s="191" t="s">
        <v>535</v>
      </c>
      <c r="G154" s="22" t="s">
        <v>693</v>
      </c>
      <c r="H154" s="192">
        <v>622114</v>
      </c>
      <c r="I154" s="192" t="s">
        <v>602</v>
      </c>
      <c r="J154" s="193" t="s">
        <v>554</v>
      </c>
      <c r="K154" s="193" t="s">
        <v>555</v>
      </c>
      <c r="L154" s="194">
        <v>45473</v>
      </c>
      <c r="M154" s="193" t="s">
        <v>556</v>
      </c>
      <c r="N154" s="193" t="s">
        <v>557</v>
      </c>
      <c r="O154" s="194" t="s">
        <v>496</v>
      </c>
      <c r="P154" s="204">
        <v>2184</v>
      </c>
      <c r="Q154" s="23" t="s">
        <v>925</v>
      </c>
      <c r="R154" s="196">
        <v>1</v>
      </c>
      <c r="S154" s="167">
        <v>11.370991999999999</v>
      </c>
      <c r="T154" s="167">
        <v>0</v>
      </c>
      <c r="U154" s="167">
        <f t="shared" si="1"/>
        <v>11.370991999999999</v>
      </c>
      <c r="V154" s="255" t="s">
        <v>773</v>
      </c>
    </row>
    <row r="155" spans="1:22" ht="27.75" customHeight="1" x14ac:dyDescent="0.25">
      <c r="A155" s="189" t="s">
        <v>229</v>
      </c>
      <c r="B155" s="189" t="s">
        <v>485</v>
      </c>
      <c r="C155" s="195" t="s">
        <v>481</v>
      </c>
      <c r="D155" s="190" t="s">
        <v>358</v>
      </c>
      <c r="E155" s="190" t="s">
        <v>483</v>
      </c>
      <c r="F155" s="191" t="s">
        <v>535</v>
      </c>
      <c r="G155" s="22" t="s">
        <v>693</v>
      </c>
      <c r="H155" s="192">
        <v>622115</v>
      </c>
      <c r="I155" s="192" t="s">
        <v>626</v>
      </c>
      <c r="J155" s="193" t="s">
        <v>554</v>
      </c>
      <c r="K155" s="193" t="s">
        <v>555</v>
      </c>
      <c r="L155" s="194">
        <v>45473</v>
      </c>
      <c r="M155" s="193" t="s">
        <v>556</v>
      </c>
      <c r="N155" s="193" t="s">
        <v>557</v>
      </c>
      <c r="O155" s="194" t="s">
        <v>496</v>
      </c>
      <c r="P155" s="204">
        <v>2184</v>
      </c>
      <c r="Q155" s="23" t="s">
        <v>926</v>
      </c>
      <c r="R155" s="196">
        <v>1</v>
      </c>
      <c r="S155" s="167">
        <v>17.923699999999997</v>
      </c>
      <c r="T155" s="167">
        <v>0</v>
      </c>
      <c r="U155" s="167">
        <f t="shared" si="1"/>
        <v>17.923699999999997</v>
      </c>
      <c r="V155" s="255" t="s">
        <v>773</v>
      </c>
    </row>
    <row r="156" spans="1:22" ht="27.75" customHeight="1" x14ac:dyDescent="0.25">
      <c r="A156" s="189" t="s">
        <v>230</v>
      </c>
      <c r="B156" s="189" t="s">
        <v>485</v>
      </c>
      <c r="C156" s="195" t="s">
        <v>481</v>
      </c>
      <c r="D156" s="190" t="s">
        <v>358</v>
      </c>
      <c r="E156" s="190" t="s">
        <v>482</v>
      </c>
      <c r="F156" s="191" t="s">
        <v>534</v>
      </c>
      <c r="G156" s="22" t="s">
        <v>894</v>
      </c>
      <c r="H156" s="192">
        <v>621101</v>
      </c>
      <c r="I156" s="192" t="s">
        <v>607</v>
      </c>
      <c r="J156" s="193" t="s">
        <v>554</v>
      </c>
      <c r="K156" s="193" t="s">
        <v>555</v>
      </c>
      <c r="L156" s="194">
        <v>45473</v>
      </c>
      <c r="M156" s="193" t="s">
        <v>556</v>
      </c>
      <c r="N156" s="193" t="s">
        <v>557</v>
      </c>
      <c r="O156" s="194" t="s">
        <v>496</v>
      </c>
      <c r="P156" s="204">
        <v>2184</v>
      </c>
      <c r="Q156" s="23" t="s">
        <v>668</v>
      </c>
      <c r="R156" s="196">
        <v>1</v>
      </c>
      <c r="S156" s="167">
        <v>17.994565999999999</v>
      </c>
      <c r="T156" s="167">
        <v>0</v>
      </c>
      <c r="U156" s="167">
        <f t="shared" si="1"/>
        <v>17.994565999999999</v>
      </c>
      <c r="V156" s="255" t="s">
        <v>773</v>
      </c>
    </row>
    <row r="157" spans="1:22" ht="27.75" customHeight="1" x14ac:dyDescent="0.25">
      <c r="A157" s="189" t="s">
        <v>231</v>
      </c>
      <c r="B157" s="189" t="s">
        <v>485</v>
      </c>
      <c r="C157" s="195" t="s">
        <v>481</v>
      </c>
      <c r="D157" s="190" t="s">
        <v>358</v>
      </c>
      <c r="E157" s="190" t="s">
        <v>482</v>
      </c>
      <c r="F157" s="191" t="s">
        <v>534</v>
      </c>
      <c r="G157" s="22" t="s">
        <v>894</v>
      </c>
      <c r="H157" s="192">
        <v>621102</v>
      </c>
      <c r="I157" s="192" t="s">
        <v>608</v>
      </c>
      <c r="J157" s="193" t="s">
        <v>554</v>
      </c>
      <c r="K157" s="193" t="s">
        <v>555</v>
      </c>
      <c r="L157" s="194">
        <v>45473</v>
      </c>
      <c r="M157" s="193" t="s">
        <v>556</v>
      </c>
      <c r="N157" s="193" t="s">
        <v>557</v>
      </c>
      <c r="O157" s="194" t="s">
        <v>496</v>
      </c>
      <c r="P157" s="204">
        <v>2184</v>
      </c>
      <c r="Q157" s="23" t="s">
        <v>669</v>
      </c>
      <c r="R157" s="196">
        <v>1</v>
      </c>
      <c r="S157" s="167">
        <v>18.035532</v>
      </c>
      <c r="T157" s="167">
        <v>0</v>
      </c>
      <c r="U157" s="167">
        <f t="shared" si="1"/>
        <v>18.035532</v>
      </c>
      <c r="V157" s="255" t="s">
        <v>773</v>
      </c>
    </row>
    <row r="158" spans="1:22" ht="27.75" customHeight="1" x14ac:dyDescent="0.25">
      <c r="A158" s="189" t="s">
        <v>232</v>
      </c>
      <c r="B158" s="189" t="s">
        <v>485</v>
      </c>
      <c r="C158" s="195" t="s">
        <v>481</v>
      </c>
      <c r="D158" s="190" t="s">
        <v>358</v>
      </c>
      <c r="E158" s="190" t="s">
        <v>482</v>
      </c>
      <c r="F158" s="191" t="s">
        <v>534</v>
      </c>
      <c r="G158" s="22" t="s">
        <v>895</v>
      </c>
      <c r="H158" s="192">
        <v>621103</v>
      </c>
      <c r="I158" s="192" t="s">
        <v>609</v>
      </c>
      <c r="J158" s="193" t="s">
        <v>554</v>
      </c>
      <c r="K158" s="193" t="s">
        <v>555</v>
      </c>
      <c r="L158" s="194">
        <v>45473</v>
      </c>
      <c r="M158" s="193" t="s">
        <v>556</v>
      </c>
      <c r="N158" s="193" t="s">
        <v>557</v>
      </c>
      <c r="O158" s="194" t="s">
        <v>496</v>
      </c>
      <c r="P158" s="204">
        <v>2184</v>
      </c>
      <c r="Q158" s="23" t="s">
        <v>670</v>
      </c>
      <c r="R158" s="196">
        <v>1</v>
      </c>
      <c r="S158" s="167">
        <v>0.11235500000000001</v>
      </c>
      <c r="T158" s="167">
        <v>0</v>
      </c>
      <c r="U158" s="167">
        <f t="shared" si="1"/>
        <v>0.11235500000000001</v>
      </c>
      <c r="V158" s="255" t="s">
        <v>773</v>
      </c>
    </row>
    <row r="159" spans="1:22" ht="27.75" customHeight="1" x14ac:dyDescent="0.25">
      <c r="A159" s="189" t="s">
        <v>798</v>
      </c>
      <c r="B159" s="189" t="s">
        <v>485</v>
      </c>
      <c r="C159" s="195" t="s">
        <v>481</v>
      </c>
      <c r="D159" s="190" t="s">
        <v>358</v>
      </c>
      <c r="E159" s="190" t="s">
        <v>483</v>
      </c>
      <c r="F159" s="191" t="s">
        <v>534</v>
      </c>
      <c r="G159" s="22" t="s">
        <v>692</v>
      </c>
      <c r="H159" s="192">
        <v>621106</v>
      </c>
      <c r="I159" s="192" t="s">
        <v>738</v>
      </c>
      <c r="J159" s="193" t="s">
        <v>554</v>
      </c>
      <c r="K159" s="193" t="s">
        <v>555</v>
      </c>
      <c r="L159" s="194">
        <v>45473</v>
      </c>
      <c r="M159" s="193" t="s">
        <v>556</v>
      </c>
      <c r="N159" s="193" t="s">
        <v>557</v>
      </c>
      <c r="O159" s="194" t="s">
        <v>496</v>
      </c>
      <c r="P159" s="204">
        <v>2184</v>
      </c>
      <c r="Q159" s="23" t="s">
        <v>1677</v>
      </c>
      <c r="R159" s="196">
        <v>1</v>
      </c>
      <c r="S159" s="167">
        <v>7.724730000000001</v>
      </c>
      <c r="T159" s="167">
        <v>0</v>
      </c>
      <c r="U159" s="167">
        <f t="shared" si="1"/>
        <v>7.724730000000001</v>
      </c>
      <c r="V159" s="255" t="s">
        <v>773</v>
      </c>
    </row>
    <row r="160" spans="1:22" ht="27.75" customHeight="1" x14ac:dyDescent="0.25">
      <c r="A160" s="189" t="s">
        <v>799</v>
      </c>
      <c r="B160" s="189" t="s">
        <v>485</v>
      </c>
      <c r="C160" s="189" t="s">
        <v>481</v>
      </c>
      <c r="D160" s="190" t="s">
        <v>358</v>
      </c>
      <c r="E160" s="190" t="s">
        <v>483</v>
      </c>
      <c r="F160" s="191" t="s">
        <v>534</v>
      </c>
      <c r="G160" s="22" t="s">
        <v>692</v>
      </c>
      <c r="H160" s="192">
        <v>621107</v>
      </c>
      <c r="I160" s="192" t="s">
        <v>605</v>
      </c>
      <c r="J160" s="193" t="s">
        <v>554</v>
      </c>
      <c r="K160" s="193" t="s">
        <v>555</v>
      </c>
      <c r="L160" s="194">
        <v>45473</v>
      </c>
      <c r="M160" s="193" t="s">
        <v>556</v>
      </c>
      <c r="N160" s="193" t="s">
        <v>557</v>
      </c>
      <c r="O160" s="194" t="s">
        <v>496</v>
      </c>
      <c r="P160" s="204">
        <v>2184</v>
      </c>
      <c r="Q160" s="23" t="s">
        <v>666</v>
      </c>
      <c r="R160" s="196">
        <v>1</v>
      </c>
      <c r="S160" s="167">
        <v>3.9999999999999998E-6</v>
      </c>
      <c r="T160" s="167">
        <v>0</v>
      </c>
      <c r="U160" s="167">
        <f t="shared" si="1"/>
        <v>3.9999999999999998E-6</v>
      </c>
      <c r="V160" s="255" t="s">
        <v>773</v>
      </c>
    </row>
    <row r="161" spans="1:22" ht="27.75" customHeight="1" x14ac:dyDescent="0.25">
      <c r="A161" s="189" t="s">
        <v>888</v>
      </c>
      <c r="B161" s="189" t="s">
        <v>485</v>
      </c>
      <c r="C161" s="189" t="s">
        <v>481</v>
      </c>
      <c r="D161" s="190" t="s">
        <v>358</v>
      </c>
      <c r="E161" s="190" t="s">
        <v>482</v>
      </c>
      <c r="F161" s="191" t="s">
        <v>534</v>
      </c>
      <c r="G161" s="22" t="s">
        <v>692</v>
      </c>
      <c r="H161" s="192">
        <v>621109</v>
      </c>
      <c r="I161" s="192" t="s">
        <v>591</v>
      </c>
      <c r="J161" s="193" t="s">
        <v>554</v>
      </c>
      <c r="K161" s="193" t="s">
        <v>555</v>
      </c>
      <c r="L161" s="194">
        <v>45473</v>
      </c>
      <c r="M161" s="193" t="s">
        <v>556</v>
      </c>
      <c r="N161" s="193" t="s">
        <v>557</v>
      </c>
      <c r="O161" s="194" t="s">
        <v>496</v>
      </c>
      <c r="P161" s="204">
        <v>2184</v>
      </c>
      <c r="Q161" s="23" t="s">
        <v>766</v>
      </c>
      <c r="R161" s="196">
        <v>1</v>
      </c>
      <c r="S161" s="167">
        <v>13.566585</v>
      </c>
      <c r="T161" s="167">
        <v>0</v>
      </c>
      <c r="U161" s="167">
        <f t="shared" si="1"/>
        <v>13.566585</v>
      </c>
      <c r="V161" s="255" t="s">
        <v>773</v>
      </c>
    </row>
    <row r="162" spans="1:22" ht="27.75" customHeight="1" x14ac:dyDescent="0.25">
      <c r="A162" s="189" t="s">
        <v>889</v>
      </c>
      <c r="B162" s="189" t="s">
        <v>485</v>
      </c>
      <c r="C162" s="189" t="s">
        <v>481</v>
      </c>
      <c r="D162" s="190" t="s">
        <v>358</v>
      </c>
      <c r="E162" s="190" t="s">
        <v>482</v>
      </c>
      <c r="F162" s="191" t="s">
        <v>534</v>
      </c>
      <c r="G162" s="22" t="s">
        <v>692</v>
      </c>
      <c r="H162" s="192">
        <v>621110</v>
      </c>
      <c r="I162" s="192" t="s">
        <v>593</v>
      </c>
      <c r="J162" s="193" t="s">
        <v>554</v>
      </c>
      <c r="K162" s="193" t="s">
        <v>555</v>
      </c>
      <c r="L162" s="194">
        <v>45473</v>
      </c>
      <c r="M162" s="193" t="s">
        <v>556</v>
      </c>
      <c r="N162" s="193" t="s">
        <v>557</v>
      </c>
      <c r="O162" s="194" t="s">
        <v>496</v>
      </c>
      <c r="P162" s="204">
        <v>2184</v>
      </c>
      <c r="Q162" s="23" t="s">
        <v>767</v>
      </c>
      <c r="R162" s="196">
        <v>1</v>
      </c>
      <c r="S162" s="167">
        <v>12.560843</v>
      </c>
      <c r="T162" s="167">
        <v>0</v>
      </c>
      <c r="U162" s="167">
        <f t="shared" si="1"/>
        <v>12.560843</v>
      </c>
      <c r="V162" s="255" t="s">
        <v>773</v>
      </c>
    </row>
    <row r="163" spans="1:22" ht="27.75" customHeight="1" x14ac:dyDescent="0.25">
      <c r="A163" s="189" t="s">
        <v>892</v>
      </c>
      <c r="B163" s="189" t="s">
        <v>485</v>
      </c>
      <c r="C163" s="189" t="s">
        <v>481</v>
      </c>
      <c r="D163" s="190" t="s">
        <v>358</v>
      </c>
      <c r="E163" s="190" t="s">
        <v>482</v>
      </c>
      <c r="F163" s="191" t="s">
        <v>534</v>
      </c>
      <c r="G163" s="22" t="s">
        <v>692</v>
      </c>
      <c r="H163" s="192">
        <v>621111</v>
      </c>
      <c r="I163" s="192" t="s">
        <v>594</v>
      </c>
      <c r="J163" s="193" t="s">
        <v>554</v>
      </c>
      <c r="K163" s="193" t="s">
        <v>555</v>
      </c>
      <c r="L163" s="194">
        <v>45473</v>
      </c>
      <c r="M163" s="193" t="s">
        <v>556</v>
      </c>
      <c r="N163" s="193" t="s">
        <v>557</v>
      </c>
      <c r="O163" s="194" t="s">
        <v>496</v>
      </c>
      <c r="P163" s="204">
        <v>2184</v>
      </c>
      <c r="Q163" s="23" t="s">
        <v>768</v>
      </c>
      <c r="R163" s="196">
        <v>1</v>
      </c>
      <c r="S163" s="167">
        <v>19.90523</v>
      </c>
      <c r="T163" s="167">
        <v>0</v>
      </c>
      <c r="U163" s="167">
        <f t="shared" ref="U163:U164" si="2">S163-T163</f>
        <v>19.90523</v>
      </c>
      <c r="V163" s="255" t="s">
        <v>773</v>
      </c>
    </row>
    <row r="164" spans="1:22" ht="27.75" customHeight="1" x14ac:dyDescent="0.25">
      <c r="A164" s="189" t="s">
        <v>908</v>
      </c>
      <c r="B164" s="189" t="s">
        <v>485</v>
      </c>
      <c r="C164" s="189" t="s">
        <v>481</v>
      </c>
      <c r="D164" s="190" t="s">
        <v>358</v>
      </c>
      <c r="E164" s="190" t="s">
        <v>720</v>
      </c>
      <c r="F164" s="191" t="s">
        <v>550</v>
      </c>
      <c r="G164" s="22" t="s">
        <v>730</v>
      </c>
      <c r="H164" s="192">
        <v>621202</v>
      </c>
      <c r="I164" s="192" t="s">
        <v>607</v>
      </c>
      <c r="J164" s="193" t="s">
        <v>554</v>
      </c>
      <c r="K164" s="193" t="s">
        <v>555</v>
      </c>
      <c r="L164" s="194">
        <v>45473</v>
      </c>
      <c r="M164" s="193" t="s">
        <v>556</v>
      </c>
      <c r="N164" s="193" t="s">
        <v>557</v>
      </c>
      <c r="O164" s="194" t="s">
        <v>496</v>
      </c>
      <c r="P164" s="204">
        <v>2184</v>
      </c>
      <c r="Q164" s="23" t="s">
        <v>1542</v>
      </c>
      <c r="R164" s="196">
        <v>1</v>
      </c>
      <c r="S164" s="167">
        <v>2.469897</v>
      </c>
      <c r="T164" s="167">
        <v>0</v>
      </c>
      <c r="U164" s="167">
        <f t="shared" si="2"/>
        <v>2.469897</v>
      </c>
      <c r="V164" s="255" t="s">
        <v>773</v>
      </c>
    </row>
    <row r="165" spans="1:22" ht="27.75" customHeight="1" x14ac:dyDescent="0.25">
      <c r="A165" s="189" t="s">
        <v>960</v>
      </c>
      <c r="B165" s="189" t="s">
        <v>485</v>
      </c>
      <c r="C165" s="189" t="s">
        <v>481</v>
      </c>
      <c r="D165" s="190" t="s">
        <v>358</v>
      </c>
      <c r="E165" s="190" t="s">
        <v>482</v>
      </c>
      <c r="F165" s="191" t="s">
        <v>550</v>
      </c>
      <c r="G165" s="22" t="s">
        <v>730</v>
      </c>
      <c r="H165" s="192">
        <v>621203</v>
      </c>
      <c r="I165" s="192" t="s">
        <v>608</v>
      </c>
      <c r="J165" s="193" t="s">
        <v>554</v>
      </c>
      <c r="K165" s="193" t="s">
        <v>555</v>
      </c>
      <c r="L165" s="194">
        <v>45473</v>
      </c>
      <c r="M165" s="193" t="s">
        <v>556</v>
      </c>
      <c r="N165" s="193" t="s">
        <v>557</v>
      </c>
      <c r="O165" s="194" t="s">
        <v>496</v>
      </c>
      <c r="P165" s="204">
        <v>2184</v>
      </c>
      <c r="Q165" s="23" t="s">
        <v>772</v>
      </c>
      <c r="R165" s="196">
        <v>1</v>
      </c>
      <c r="S165" s="167">
        <v>2.4617370000000003</v>
      </c>
      <c r="T165" s="167">
        <v>0</v>
      </c>
      <c r="U165" s="167">
        <f t="shared" ref="U165" si="3">S165-T165</f>
        <v>2.4617370000000003</v>
      </c>
      <c r="V165" s="255" t="s">
        <v>773</v>
      </c>
    </row>
    <row r="166" spans="1:22" ht="27.75" customHeight="1" x14ac:dyDescent="0.25">
      <c r="A166" s="189" t="s">
        <v>960</v>
      </c>
      <c r="B166" s="189"/>
      <c r="C166" s="189"/>
      <c r="D166" s="190"/>
      <c r="E166" s="190"/>
      <c r="F166" s="191"/>
      <c r="G166" s="22"/>
      <c r="H166" s="192"/>
      <c r="I166" s="192" t="s">
        <v>909</v>
      </c>
      <c r="J166" s="193"/>
      <c r="K166" s="193"/>
      <c r="L166" s="194"/>
      <c r="M166" s="193"/>
      <c r="N166" s="193"/>
      <c r="O166" s="194"/>
      <c r="P166" s="204"/>
      <c r="Q166" s="23"/>
      <c r="R166" s="196"/>
      <c r="S166" s="167"/>
      <c r="T166" s="167">
        <f>0.445294+0.441747+0.437364</f>
        <v>1.3244050000000001</v>
      </c>
      <c r="U166" s="167">
        <v>0</v>
      </c>
      <c r="V166" s="255" t="s">
        <v>773</v>
      </c>
    </row>
    <row r="167" spans="1:22" ht="27.75" customHeight="1" x14ac:dyDescent="0.25">
      <c r="A167" s="189" t="s">
        <v>961</v>
      </c>
      <c r="B167" s="189"/>
      <c r="C167" s="189"/>
      <c r="D167" s="190"/>
      <c r="E167" s="190"/>
      <c r="F167" s="191"/>
      <c r="G167" s="22"/>
      <c r="H167" s="192"/>
      <c r="I167" s="192" t="s">
        <v>774</v>
      </c>
      <c r="J167" s="193"/>
      <c r="K167" s="193"/>
      <c r="L167" s="194"/>
      <c r="M167" s="193"/>
      <c r="N167" s="193"/>
      <c r="O167" s="194"/>
      <c r="P167" s="204"/>
      <c r="Q167" s="23"/>
      <c r="R167" s="196"/>
      <c r="S167" s="167"/>
      <c r="T167" s="167">
        <f>107.213182+107.347476+127.872049</f>
        <v>342.43270699999999</v>
      </c>
      <c r="U167" s="167">
        <v>0</v>
      </c>
      <c r="V167" s="255" t="s">
        <v>773</v>
      </c>
    </row>
    <row r="168" spans="1:22" ht="15" x14ac:dyDescent="0.25">
      <c r="A168" s="166"/>
      <c r="B168" s="526" t="s">
        <v>233</v>
      </c>
      <c r="C168" s="527"/>
      <c r="D168" s="527"/>
      <c r="E168" s="527"/>
      <c r="F168" s="527"/>
      <c r="G168" s="527"/>
      <c r="H168" s="527"/>
      <c r="I168" s="527"/>
      <c r="J168" s="527"/>
      <c r="K168" s="527"/>
      <c r="L168" s="527"/>
      <c r="M168" s="527"/>
      <c r="N168" s="527"/>
      <c r="O168" s="527"/>
      <c r="P168" s="527"/>
      <c r="Q168" s="527"/>
      <c r="R168" s="528"/>
      <c r="S168" s="24">
        <f t="shared" ref="S168:U168" si="4">SUM(S30:S167)</f>
        <v>2486.1518390000001</v>
      </c>
      <c r="T168" s="24">
        <f t="shared" si="4"/>
        <v>343.75711200000001</v>
      </c>
      <c r="U168" s="24">
        <f t="shared" si="4"/>
        <v>2486.1518390000001</v>
      </c>
      <c r="V168" s="24"/>
    </row>
    <row r="169" spans="1:22" ht="15.75" customHeight="1" thickBot="1" x14ac:dyDescent="0.3">
      <c r="A169" s="166"/>
      <c r="B169" s="482" t="s">
        <v>234</v>
      </c>
      <c r="C169" s="483"/>
      <c r="D169" s="483"/>
      <c r="E169" s="483"/>
      <c r="F169" s="483"/>
      <c r="G169" s="483"/>
      <c r="H169" s="483"/>
      <c r="I169" s="483"/>
      <c r="J169" s="483"/>
      <c r="K169" s="483"/>
      <c r="L169" s="483"/>
      <c r="M169" s="483"/>
      <c r="N169" s="483"/>
      <c r="O169" s="483"/>
      <c r="P169" s="483"/>
      <c r="Q169" s="484"/>
      <c r="R169" s="485">
        <f>S168-T168</f>
        <v>2142.3947269999999</v>
      </c>
      <c r="S169" s="486"/>
      <c r="T169" s="486"/>
      <c r="U169" s="486"/>
      <c r="V169" s="487"/>
    </row>
    <row r="170" spans="1:22" ht="15" x14ac:dyDescent="0.25">
      <c r="A170" s="25"/>
      <c r="B170" s="26"/>
      <c r="C170" s="26"/>
      <c r="D170" s="26"/>
      <c r="E170" s="26"/>
      <c r="F170" s="26"/>
      <c r="G170" s="26"/>
      <c r="H170" s="26"/>
      <c r="I170" s="26"/>
      <c r="J170" s="26"/>
      <c r="K170" s="26"/>
      <c r="L170" s="26"/>
      <c r="M170" s="26"/>
      <c r="N170" s="26"/>
      <c r="O170" s="26"/>
      <c r="P170" s="26"/>
      <c r="Q170" s="26"/>
      <c r="R170" s="26"/>
      <c r="S170" s="26"/>
      <c r="T170" s="26"/>
      <c r="U170" s="26"/>
      <c r="V170" s="27"/>
    </row>
    <row r="171" spans="1:22" ht="15.75" thickBot="1" x14ac:dyDescent="0.3">
      <c r="A171" s="28"/>
      <c r="B171" s="29"/>
      <c r="C171" s="29"/>
      <c r="D171" s="29"/>
      <c r="E171" s="29"/>
      <c r="F171" s="29"/>
      <c r="G171" s="29"/>
      <c r="H171" s="29"/>
      <c r="I171" s="29"/>
      <c r="J171" s="29"/>
      <c r="K171" s="29"/>
      <c r="L171" s="29"/>
      <c r="M171" s="29"/>
      <c r="N171" s="29"/>
      <c r="O171" s="29"/>
      <c r="P171" s="29"/>
      <c r="Q171" s="29"/>
      <c r="R171" s="29"/>
      <c r="S171" s="29"/>
      <c r="T171" s="29"/>
      <c r="U171" s="29"/>
      <c r="V171" s="30"/>
    </row>
    <row r="172" spans="1:22" ht="30" x14ac:dyDescent="0.25">
      <c r="A172" s="266" t="s">
        <v>235</v>
      </c>
      <c r="B172" s="31"/>
      <c r="C172" s="31"/>
      <c r="D172" s="488" t="s">
        <v>236</v>
      </c>
      <c r="E172" s="488"/>
      <c r="F172" s="488"/>
      <c r="G172" s="488"/>
      <c r="H172" s="489"/>
      <c r="I172" s="489"/>
      <c r="J172" s="489"/>
      <c r="K172" s="489"/>
      <c r="L172" s="489"/>
      <c r="M172" s="489"/>
      <c r="N172" s="489"/>
      <c r="O172" s="490"/>
      <c r="P172" s="29"/>
      <c r="Q172" s="29"/>
      <c r="R172" s="29"/>
      <c r="S172" s="29"/>
      <c r="T172" s="29"/>
      <c r="U172" s="29"/>
      <c r="V172" s="30"/>
    </row>
    <row r="173" spans="1:22" ht="15" customHeight="1" x14ac:dyDescent="0.25">
      <c r="A173" s="267"/>
      <c r="B173" s="32"/>
      <c r="C173" s="32"/>
      <c r="D173" s="479" t="s">
        <v>237</v>
      </c>
      <c r="E173" s="479"/>
      <c r="F173" s="479"/>
      <c r="G173" s="479"/>
      <c r="H173" s="480"/>
      <c r="I173" s="480"/>
      <c r="J173" s="480"/>
      <c r="K173" s="480"/>
      <c r="L173" s="480"/>
      <c r="M173" s="480"/>
      <c r="N173" s="480"/>
      <c r="O173" s="481"/>
      <c r="P173" s="29"/>
      <c r="Q173" s="29"/>
      <c r="R173" s="29"/>
      <c r="S173" s="29"/>
      <c r="T173" s="29"/>
      <c r="U173" s="29"/>
      <c r="V173" s="30"/>
    </row>
    <row r="174" spans="1:22" ht="15" customHeight="1" x14ac:dyDescent="0.25">
      <c r="A174" s="268"/>
      <c r="B174" s="33"/>
      <c r="C174" s="33"/>
      <c r="D174" s="479" t="s">
        <v>238</v>
      </c>
      <c r="E174" s="479"/>
      <c r="F174" s="479"/>
      <c r="G174" s="479"/>
      <c r="H174" s="480"/>
      <c r="I174" s="480"/>
      <c r="J174" s="480"/>
      <c r="K174" s="480"/>
      <c r="L174" s="480"/>
      <c r="M174" s="480"/>
      <c r="N174" s="480"/>
      <c r="O174" s="481"/>
      <c r="P174" s="29"/>
      <c r="Q174" s="29"/>
      <c r="R174" s="29"/>
      <c r="S174" s="29"/>
      <c r="T174" s="29"/>
      <c r="U174" s="29"/>
      <c r="V174" s="30"/>
    </row>
    <row r="175" spans="1:22" ht="15" customHeight="1" x14ac:dyDescent="0.25">
      <c r="A175" s="269"/>
      <c r="B175" s="34"/>
      <c r="C175" s="34"/>
      <c r="D175" s="479" t="s">
        <v>239</v>
      </c>
      <c r="E175" s="479"/>
      <c r="F175" s="479"/>
      <c r="G175" s="479"/>
      <c r="H175" s="480"/>
      <c r="I175" s="480"/>
      <c r="J175" s="480"/>
      <c r="K175" s="480"/>
      <c r="L175" s="480"/>
      <c r="M175" s="480"/>
      <c r="N175" s="480"/>
      <c r="O175" s="481"/>
      <c r="P175" s="29"/>
      <c r="Q175" s="29"/>
      <c r="R175" s="29"/>
      <c r="S175" s="29"/>
      <c r="T175" s="29"/>
      <c r="U175" s="29"/>
      <c r="V175" s="30"/>
    </row>
    <row r="176" spans="1:22" ht="15" customHeight="1" x14ac:dyDescent="0.25">
      <c r="A176" s="270"/>
      <c r="B176" s="35"/>
      <c r="C176" s="35"/>
      <c r="D176" s="479" t="s">
        <v>240</v>
      </c>
      <c r="E176" s="479"/>
      <c r="F176" s="479"/>
      <c r="G176" s="479"/>
      <c r="H176" s="480"/>
      <c r="I176" s="480"/>
      <c r="J176" s="480"/>
      <c r="K176" s="480"/>
      <c r="L176" s="480"/>
      <c r="M176" s="480"/>
      <c r="N176" s="480"/>
      <c r="O176" s="481"/>
      <c r="P176" s="29"/>
      <c r="Q176" s="29"/>
      <c r="R176" s="29"/>
      <c r="S176" s="29"/>
      <c r="T176" s="29"/>
      <c r="U176" s="29"/>
      <c r="V176" s="30"/>
    </row>
    <row r="177" spans="1:22" ht="15" customHeight="1" x14ac:dyDescent="0.25">
      <c r="A177" s="17">
        <v>0</v>
      </c>
      <c r="B177" s="36"/>
      <c r="C177" s="36"/>
      <c r="D177" s="479" t="s">
        <v>241</v>
      </c>
      <c r="E177" s="479"/>
      <c r="F177" s="479"/>
      <c r="G177" s="479"/>
      <c r="H177" s="480"/>
      <c r="I177" s="480"/>
      <c r="J177" s="480"/>
      <c r="K177" s="480"/>
      <c r="L177" s="480"/>
      <c r="M177" s="480"/>
      <c r="N177" s="480"/>
      <c r="O177" s="481"/>
      <c r="P177" s="29"/>
      <c r="Q177" s="29"/>
      <c r="R177" s="29"/>
      <c r="S177" s="29"/>
      <c r="T177" s="29"/>
      <c r="U177" s="29"/>
      <c r="V177" s="30"/>
    </row>
    <row r="178" spans="1:22" ht="15" customHeight="1" x14ac:dyDescent="0.25">
      <c r="A178" s="271"/>
      <c r="B178" s="37"/>
      <c r="C178" s="37"/>
      <c r="D178" s="479" t="s">
        <v>242</v>
      </c>
      <c r="E178" s="479"/>
      <c r="F178" s="479"/>
      <c r="G178" s="479"/>
      <c r="H178" s="480"/>
      <c r="I178" s="480"/>
      <c r="J178" s="480"/>
      <c r="K178" s="480"/>
      <c r="L178" s="480"/>
      <c r="M178" s="480"/>
      <c r="N178" s="480"/>
      <c r="O178" s="481"/>
      <c r="P178" s="38"/>
      <c r="Q178" s="38"/>
      <c r="R178" s="38"/>
      <c r="S178" s="38"/>
      <c r="T178" s="38"/>
      <c r="U178" s="38"/>
      <c r="V178" s="39"/>
    </row>
    <row r="179" spans="1:22" ht="15.75" customHeight="1" thickBot="1" x14ac:dyDescent="0.3">
      <c r="A179" s="272"/>
      <c r="B179" s="40"/>
      <c r="C179" s="40"/>
      <c r="D179" s="494" t="s">
        <v>243</v>
      </c>
      <c r="E179" s="494"/>
      <c r="F179" s="494"/>
      <c r="G179" s="494"/>
      <c r="H179" s="495"/>
      <c r="I179" s="495"/>
      <c r="J179" s="495"/>
      <c r="K179" s="495"/>
      <c r="L179" s="495"/>
      <c r="M179" s="495"/>
      <c r="N179" s="495"/>
      <c r="O179" s="496"/>
      <c r="P179" s="38"/>
      <c r="Q179" s="38"/>
      <c r="R179" s="38"/>
      <c r="S179" s="38"/>
      <c r="T179" s="38"/>
      <c r="U179" s="38"/>
      <c r="V179" s="39"/>
    </row>
    <row r="180" spans="1:22" ht="15" x14ac:dyDescent="0.25">
      <c r="A180" s="28"/>
      <c r="B180" s="29"/>
      <c r="C180" s="29"/>
      <c r="D180" s="29"/>
      <c r="E180" s="29"/>
      <c r="F180" s="29"/>
      <c r="G180" s="29"/>
      <c r="H180" s="29"/>
      <c r="I180" s="29"/>
      <c r="J180" s="29"/>
      <c r="K180" s="29"/>
      <c r="L180" s="29"/>
      <c r="M180" s="29"/>
      <c r="N180" s="29"/>
      <c r="O180" s="29"/>
      <c r="P180" s="29"/>
      <c r="Q180" s="29"/>
      <c r="R180" s="29"/>
      <c r="S180" s="29"/>
      <c r="T180" s="29"/>
      <c r="U180" s="29"/>
      <c r="V180" s="30"/>
    </row>
    <row r="181" spans="1:22" s="41" customFormat="1" ht="14.25" customHeight="1" x14ac:dyDescent="0.2">
      <c r="A181" s="497" t="s">
        <v>244</v>
      </c>
      <c r="B181" s="498"/>
      <c r="C181" s="498"/>
      <c r="D181" s="498"/>
      <c r="E181" s="498"/>
      <c r="F181" s="498"/>
      <c r="G181" s="498"/>
      <c r="H181" s="498"/>
      <c r="I181" s="498"/>
      <c r="J181" s="498"/>
      <c r="K181" s="498"/>
      <c r="L181" s="498"/>
      <c r="M181" s="498"/>
      <c r="N181" s="498"/>
      <c r="O181" s="498"/>
      <c r="P181" s="498"/>
      <c r="Q181" s="498"/>
      <c r="R181" s="498"/>
      <c r="S181" s="498"/>
      <c r="T181" s="498"/>
      <c r="U181" s="498"/>
      <c r="V181" s="499"/>
    </row>
    <row r="182" spans="1:22" s="41" customFormat="1" ht="14.25" x14ac:dyDescent="0.2">
      <c r="A182" s="497"/>
      <c r="B182" s="498"/>
      <c r="C182" s="498"/>
      <c r="D182" s="498"/>
      <c r="E182" s="498"/>
      <c r="F182" s="498"/>
      <c r="G182" s="498"/>
      <c r="H182" s="498"/>
      <c r="I182" s="498"/>
      <c r="J182" s="498"/>
      <c r="K182" s="498"/>
      <c r="L182" s="498"/>
      <c r="M182" s="498"/>
      <c r="N182" s="498"/>
      <c r="O182" s="498"/>
      <c r="P182" s="498"/>
      <c r="Q182" s="498"/>
      <c r="R182" s="498"/>
      <c r="S182" s="498"/>
      <c r="T182" s="498"/>
      <c r="U182" s="498"/>
      <c r="V182" s="499"/>
    </row>
    <row r="183" spans="1:22" s="42" customFormat="1" ht="16.5" x14ac:dyDescent="0.25">
      <c r="A183" s="497"/>
      <c r="B183" s="498"/>
      <c r="C183" s="498"/>
      <c r="D183" s="498"/>
      <c r="E183" s="498"/>
      <c r="F183" s="498"/>
      <c r="G183" s="498"/>
      <c r="H183" s="498"/>
      <c r="I183" s="498"/>
      <c r="J183" s="498"/>
      <c r="K183" s="498"/>
      <c r="L183" s="498"/>
      <c r="M183" s="498"/>
      <c r="N183" s="498"/>
      <c r="O183" s="498"/>
      <c r="P183" s="498"/>
      <c r="Q183" s="498"/>
      <c r="R183" s="498"/>
      <c r="S183" s="498"/>
      <c r="T183" s="498"/>
      <c r="U183" s="498"/>
      <c r="V183" s="499"/>
    </row>
    <row r="184" spans="1:22" s="42" customFormat="1" ht="16.5" x14ac:dyDescent="0.25">
      <c r="A184" s="43" t="s">
        <v>245</v>
      </c>
      <c r="B184" s="44"/>
      <c r="C184" s="44"/>
      <c r="D184" s="44"/>
      <c r="E184" s="45"/>
      <c r="F184" s="45"/>
      <c r="G184" s="45"/>
      <c r="H184" s="45"/>
      <c r="I184" s="45"/>
      <c r="J184" s="45"/>
      <c r="K184" s="45"/>
      <c r="L184" s="45"/>
      <c r="M184" s="45"/>
      <c r="N184" s="45"/>
      <c r="O184" s="45"/>
      <c r="P184" s="45"/>
      <c r="Q184" s="45"/>
      <c r="R184" s="45"/>
      <c r="S184" s="45"/>
      <c r="T184" s="45"/>
      <c r="U184" s="45"/>
      <c r="V184" s="46"/>
    </row>
    <row r="185" spans="1:22" s="42" customFormat="1" ht="16.5" x14ac:dyDescent="0.3">
      <c r="A185" s="47"/>
      <c r="B185" s="48"/>
      <c r="C185" s="45"/>
      <c r="D185" s="45"/>
      <c r="E185" s="49"/>
      <c r="F185" s="49"/>
      <c r="G185" s="45"/>
      <c r="H185" s="45"/>
      <c r="I185" s="45"/>
      <c r="J185" s="45"/>
      <c r="K185" s="45"/>
      <c r="L185" s="45"/>
      <c r="M185" s="45"/>
      <c r="N185" s="45"/>
      <c r="O185" s="45"/>
      <c r="P185" s="45"/>
      <c r="Q185" s="45"/>
      <c r="R185" s="50" t="s">
        <v>246</v>
      </c>
      <c r="S185" s="45"/>
      <c r="T185" s="45"/>
      <c r="U185" s="45"/>
      <c r="V185" s="46"/>
    </row>
    <row r="186" spans="1:22" s="42" customFormat="1" ht="16.5" x14ac:dyDescent="0.3">
      <c r="A186" s="47"/>
      <c r="B186" s="48"/>
      <c r="C186" s="45"/>
      <c r="D186" s="45"/>
      <c r="E186" s="45"/>
      <c r="F186" s="49"/>
      <c r="G186" s="49"/>
      <c r="H186" s="49"/>
      <c r="I186" s="49"/>
      <c r="J186" s="49"/>
      <c r="K186" s="49"/>
      <c r="L186" s="49"/>
      <c r="M186" s="49"/>
      <c r="N186" s="49"/>
      <c r="O186" s="49"/>
      <c r="P186" s="45"/>
      <c r="Q186" s="45"/>
      <c r="R186" s="51" t="s">
        <v>247</v>
      </c>
      <c r="S186" s="45"/>
      <c r="T186" s="45"/>
      <c r="U186" s="45"/>
      <c r="V186" s="46"/>
    </row>
    <row r="187" spans="1:22" s="42" customFormat="1" ht="16.5" x14ac:dyDescent="0.3">
      <c r="A187" s="52" t="s">
        <v>248</v>
      </c>
      <c r="B187" s="48"/>
      <c r="C187" s="45"/>
      <c r="D187" s="45"/>
      <c r="E187" s="49"/>
      <c r="F187" s="45"/>
      <c r="G187" s="49"/>
      <c r="H187" s="49"/>
      <c r="I187" s="49"/>
      <c r="J187" s="49"/>
      <c r="K187" s="49"/>
      <c r="L187" s="49"/>
      <c r="M187" s="49"/>
      <c r="N187" s="49"/>
      <c r="O187" s="49"/>
      <c r="P187" s="45"/>
      <c r="Q187" s="45"/>
      <c r="R187" s="51" t="s">
        <v>249</v>
      </c>
      <c r="S187" s="45"/>
      <c r="T187" s="45"/>
      <c r="U187" s="45"/>
      <c r="V187" s="46"/>
    </row>
    <row r="188" spans="1:22" s="42" customFormat="1" ht="16.5" x14ac:dyDescent="0.3">
      <c r="A188" s="43" t="s">
        <v>250</v>
      </c>
      <c r="B188" s="48"/>
      <c r="C188" s="53"/>
      <c r="D188" s="54"/>
      <c r="E188" s="45"/>
      <c r="F188" s="49"/>
      <c r="G188" s="49"/>
      <c r="H188" s="49"/>
      <c r="I188" s="49"/>
      <c r="J188" s="49"/>
      <c r="K188" s="49"/>
      <c r="L188" s="49"/>
      <c r="M188" s="49"/>
      <c r="N188" s="49"/>
      <c r="O188" s="49"/>
      <c r="P188" s="45"/>
      <c r="Q188" s="45"/>
      <c r="R188" s="45"/>
      <c r="S188" s="45"/>
      <c r="T188" s="45"/>
      <c r="U188" s="45"/>
      <c r="V188" s="46"/>
    </row>
    <row r="189" spans="1:22" s="42" customFormat="1" ht="16.5" x14ac:dyDescent="0.3">
      <c r="A189" s="43" t="s">
        <v>251</v>
      </c>
      <c r="B189" s="48"/>
      <c r="C189" s="48"/>
      <c r="D189" s="48"/>
      <c r="E189" s="49"/>
      <c r="F189" s="49"/>
      <c r="G189" s="49"/>
      <c r="H189" s="49"/>
      <c r="I189" s="49"/>
      <c r="J189" s="49"/>
      <c r="K189" s="49"/>
      <c r="L189" s="49"/>
      <c r="M189" s="49"/>
      <c r="N189" s="49"/>
      <c r="O189" s="49"/>
      <c r="P189" s="45"/>
      <c r="Q189" s="45"/>
      <c r="R189" s="45"/>
      <c r="S189" s="45"/>
      <c r="T189" s="45"/>
      <c r="U189" s="45"/>
      <c r="V189" s="46"/>
    </row>
    <row r="190" spans="1:22" s="42" customFormat="1" ht="16.5" x14ac:dyDescent="0.3">
      <c r="A190" s="43"/>
      <c r="B190" s="48"/>
      <c r="C190" s="48"/>
      <c r="D190" s="48"/>
      <c r="E190" s="49"/>
      <c r="F190" s="49"/>
      <c r="G190" s="49"/>
      <c r="H190" s="49"/>
      <c r="I190" s="49"/>
      <c r="J190" s="49"/>
      <c r="K190" s="49"/>
      <c r="L190" s="49"/>
      <c r="M190" s="49"/>
      <c r="N190" s="49"/>
      <c r="O190" s="49"/>
      <c r="P190" s="45"/>
      <c r="Q190" s="45"/>
      <c r="R190" s="45"/>
      <c r="S190" s="45"/>
      <c r="T190" s="45"/>
      <c r="U190" s="45"/>
      <c r="V190" s="46"/>
    </row>
    <row r="191" spans="1:22" s="42" customFormat="1" ht="16.5" x14ac:dyDescent="0.3">
      <c r="A191" s="55"/>
      <c r="B191" s="56"/>
      <c r="C191" s="56"/>
      <c r="D191" s="54"/>
      <c r="E191" s="49"/>
      <c r="F191" s="49"/>
      <c r="G191" s="49"/>
      <c r="H191" s="49"/>
      <c r="I191" s="49"/>
      <c r="J191" s="49"/>
      <c r="K191" s="49"/>
      <c r="L191" s="49"/>
      <c r="M191" s="49"/>
      <c r="N191" s="49"/>
      <c r="O191" s="49"/>
      <c r="P191" s="45"/>
      <c r="Q191" s="45"/>
      <c r="R191" s="45"/>
      <c r="S191" s="45"/>
      <c r="T191" s="45"/>
      <c r="U191" s="45"/>
      <c r="V191" s="46"/>
    </row>
    <row r="192" spans="1:22" s="42" customFormat="1" ht="16.5" x14ac:dyDescent="0.3">
      <c r="A192" s="43" t="s">
        <v>252</v>
      </c>
      <c r="B192" s="56"/>
      <c r="C192" s="56"/>
      <c r="D192" s="56"/>
      <c r="E192" s="49"/>
      <c r="F192" s="49"/>
      <c r="G192" s="49"/>
      <c r="H192" s="49"/>
      <c r="I192" s="49"/>
      <c r="J192" s="49"/>
      <c r="K192" s="49"/>
      <c r="L192" s="49"/>
      <c r="M192" s="49"/>
      <c r="N192" s="49"/>
      <c r="O192" s="49"/>
      <c r="P192" s="45"/>
      <c r="Q192" s="45"/>
      <c r="R192" s="45"/>
      <c r="S192" s="45"/>
      <c r="T192" s="45"/>
      <c r="U192" s="45"/>
      <c r="V192" s="46"/>
    </row>
    <row r="193" spans="1:22" ht="15" x14ac:dyDescent="0.25">
      <c r="A193" s="28"/>
      <c r="B193" s="29"/>
      <c r="C193" s="29"/>
      <c r="D193" s="29"/>
      <c r="E193" s="29"/>
      <c r="F193" s="29"/>
      <c r="G193" s="29"/>
      <c r="H193" s="29"/>
      <c r="I193" s="29"/>
      <c r="J193" s="29"/>
      <c r="K193" s="29"/>
      <c r="L193" s="29"/>
      <c r="M193" s="29"/>
      <c r="N193" s="29"/>
      <c r="O193" s="29"/>
      <c r="P193" s="29"/>
      <c r="Q193" s="29"/>
      <c r="R193" s="29"/>
      <c r="S193" s="29"/>
      <c r="T193" s="29"/>
      <c r="U193" s="29"/>
      <c r="V193" s="30"/>
    </row>
    <row r="194" spans="1:22" ht="15" x14ac:dyDescent="0.25">
      <c r="A194" s="57"/>
      <c r="B194" s="58"/>
      <c r="C194" s="58"/>
      <c r="D194" s="58"/>
      <c r="E194" s="58"/>
      <c r="F194" s="58"/>
      <c r="G194" s="58"/>
      <c r="H194" s="58"/>
      <c r="I194" s="58"/>
      <c r="J194" s="58"/>
      <c r="K194" s="58"/>
      <c r="L194" s="58"/>
      <c r="M194" s="58"/>
      <c r="N194" s="58"/>
      <c r="O194" s="58"/>
      <c r="P194" s="58"/>
      <c r="Q194" s="58"/>
      <c r="R194" s="58"/>
      <c r="S194" s="58"/>
      <c r="T194" s="58"/>
      <c r="U194" s="58"/>
      <c r="V194" s="59"/>
    </row>
    <row r="195" spans="1:22" ht="15" x14ac:dyDescent="0.25"/>
  </sheetData>
  <autoFilter ref="A29:V169"/>
  <mergeCells count="78">
    <mergeCell ref="B168:R168"/>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9:O179"/>
    <mergeCell ref="A181:V183"/>
    <mergeCell ref="B4:G4"/>
    <mergeCell ref="B5:G5"/>
    <mergeCell ref="B6:G6"/>
    <mergeCell ref="B7:G7"/>
    <mergeCell ref="B8:G8"/>
    <mergeCell ref="B9:G9"/>
    <mergeCell ref="B10:G10"/>
    <mergeCell ref="B11:G11"/>
    <mergeCell ref="D173:O173"/>
    <mergeCell ref="D174:O174"/>
    <mergeCell ref="D175:O175"/>
    <mergeCell ref="D176:O176"/>
    <mergeCell ref="D177:O177"/>
    <mergeCell ref="D178:O178"/>
    <mergeCell ref="B169:Q169"/>
    <mergeCell ref="R169:V169"/>
    <mergeCell ref="D172:O172"/>
  </mergeCells>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1">
      <formula1>#REF!</formula1>
    </dataValidation>
  </dataValidations>
  <pageMargins left="0.39370078740157483" right="0.31496062992125984" top="0.44" bottom="0.51" header="0.23622047244094491" footer="0.27559055118110237"/>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zoomScale="85" zoomScaleNormal="85" workbookViewId="0">
      <selection activeCell="Q1" sqref="Q1"/>
    </sheetView>
  </sheetViews>
  <sheetFormatPr defaultColWidth="0" defaultRowHeight="15" zeroHeight="1" x14ac:dyDescent="0.25"/>
  <cols>
    <col min="1" max="1" width="9.140625" style="120" customWidth="1"/>
    <col min="2" max="2" width="40" style="120" customWidth="1"/>
    <col min="3" max="3" width="28.140625" style="120" customWidth="1"/>
    <col min="4" max="4" width="23.85546875" style="120" customWidth="1"/>
    <col min="5" max="5" width="22" style="120" customWidth="1"/>
    <col min="6" max="6" width="20.28515625" style="120" bestFit="1" customWidth="1"/>
    <col min="7" max="7" width="14.42578125" style="120" customWidth="1"/>
    <col min="8" max="8" width="13.85546875" style="120" customWidth="1"/>
    <col min="9" max="9" width="24.42578125" style="120" customWidth="1"/>
    <col min="10" max="10" width="16.28515625" style="120" hidden="1" customWidth="1"/>
    <col min="11" max="11" width="16.5703125" style="120" hidden="1" customWidth="1"/>
    <col min="12" max="13" width="17.42578125" style="120" hidden="1" customWidth="1"/>
    <col min="14" max="14" width="19" style="120" hidden="1" customWidth="1"/>
    <col min="15" max="16" width="16.7109375" style="120" hidden="1" customWidth="1"/>
    <col min="17" max="17" width="23.7109375" style="120" customWidth="1"/>
    <col min="18" max="18" width="0" style="120" hidden="1" customWidth="1"/>
    <col min="19" max="16384" width="9.140625" style="120" hidden="1"/>
  </cols>
  <sheetData>
    <row r="1" spans="1:17" s="2" customFormat="1" ht="18.75" x14ac:dyDescent="0.25">
      <c r="A1" s="543" t="s">
        <v>21</v>
      </c>
      <c r="B1" s="543"/>
      <c r="C1" s="543"/>
      <c r="D1" s="543"/>
      <c r="E1" s="543"/>
      <c r="F1" s="543"/>
      <c r="G1" s="543"/>
      <c r="H1" s="543"/>
      <c r="I1" s="543"/>
      <c r="J1" s="120"/>
      <c r="K1" s="120"/>
      <c r="L1" s="120"/>
      <c r="M1" s="120"/>
      <c r="N1" s="120"/>
      <c r="O1" s="120"/>
      <c r="P1" s="120"/>
      <c r="Q1" s="120"/>
    </row>
    <row r="2" spans="1:17" s="178" customFormat="1" x14ac:dyDescent="0.25">
      <c r="A2" s="544" t="s">
        <v>1667</v>
      </c>
      <c r="B2" s="544"/>
      <c r="C2" s="544"/>
      <c r="D2" s="544"/>
      <c r="E2" s="544"/>
      <c r="F2" s="544"/>
      <c r="G2" s="544"/>
      <c r="H2" s="544"/>
      <c r="I2" s="544"/>
    </row>
    <row r="3" spans="1:17" s="178" customFormat="1" x14ac:dyDescent="0.25">
      <c r="A3" s="545" t="s">
        <v>22</v>
      </c>
      <c r="B3" s="545"/>
      <c r="C3" s="545"/>
      <c r="D3" s="545"/>
      <c r="E3" s="545"/>
      <c r="F3" s="545"/>
      <c r="G3" s="545"/>
      <c r="H3" s="545"/>
      <c r="I3" s="545"/>
      <c r="J3" s="179"/>
      <c r="L3" s="179"/>
      <c r="M3" s="179"/>
      <c r="N3" s="179"/>
      <c r="O3" s="179"/>
      <c r="P3" s="179"/>
    </row>
    <row r="4" spans="1:17" ht="63.75" x14ac:dyDescent="0.25">
      <c r="A4" s="118" t="s">
        <v>23</v>
      </c>
      <c r="B4" s="118" t="s">
        <v>24</v>
      </c>
      <c r="C4" s="119" t="s">
        <v>25</v>
      </c>
      <c r="D4" s="118" t="s">
        <v>26</v>
      </c>
      <c r="E4" s="118" t="s">
        <v>27</v>
      </c>
      <c r="F4" s="118" t="s">
        <v>28</v>
      </c>
      <c r="G4" s="118" t="s">
        <v>29</v>
      </c>
      <c r="H4" s="118" t="s">
        <v>881</v>
      </c>
      <c r="I4" s="118" t="s">
        <v>18</v>
      </c>
    </row>
    <row r="5" spans="1:17" ht="15" customHeight="1" x14ac:dyDescent="0.25">
      <c r="A5" s="180">
        <v>1</v>
      </c>
      <c r="B5" s="181" t="s">
        <v>493</v>
      </c>
      <c r="C5" s="182" t="s">
        <v>494</v>
      </c>
      <c r="D5" s="182" t="s">
        <v>495</v>
      </c>
      <c r="E5" s="183" t="s">
        <v>496</v>
      </c>
      <c r="F5" s="183" t="s">
        <v>497</v>
      </c>
      <c r="G5" s="232">
        <v>0</v>
      </c>
      <c r="H5" s="183" t="s">
        <v>498</v>
      </c>
      <c r="I5" s="547" t="s">
        <v>880</v>
      </c>
    </row>
    <row r="6" spans="1:17" x14ac:dyDescent="0.25">
      <c r="A6" s="180">
        <v>2</v>
      </c>
      <c r="B6" s="181" t="s">
        <v>499</v>
      </c>
      <c r="C6" s="182" t="s">
        <v>500</v>
      </c>
      <c r="D6" s="182" t="s">
        <v>501</v>
      </c>
      <c r="E6" s="183" t="s">
        <v>496</v>
      </c>
      <c r="F6" s="183" t="s">
        <v>497</v>
      </c>
      <c r="G6" s="232">
        <v>0</v>
      </c>
      <c r="H6" s="183" t="s">
        <v>498</v>
      </c>
      <c r="I6" s="548"/>
    </row>
    <row r="7" spans="1:17" x14ac:dyDescent="0.25">
      <c r="A7" s="180">
        <v>3</v>
      </c>
      <c r="B7" s="181" t="s">
        <v>502</v>
      </c>
      <c r="C7" s="182" t="s">
        <v>494</v>
      </c>
      <c r="D7" s="182" t="s">
        <v>495</v>
      </c>
      <c r="E7" s="183" t="s">
        <v>496</v>
      </c>
      <c r="F7" s="183" t="s">
        <v>497</v>
      </c>
      <c r="G7" s="232">
        <v>0</v>
      </c>
      <c r="H7" s="183" t="s">
        <v>498</v>
      </c>
      <c r="I7" s="548"/>
    </row>
    <row r="8" spans="1:17" x14ac:dyDescent="0.25">
      <c r="A8" s="180">
        <v>4</v>
      </c>
      <c r="B8" s="181" t="s">
        <v>503</v>
      </c>
      <c r="C8" s="182" t="s">
        <v>504</v>
      </c>
      <c r="D8" s="182" t="s">
        <v>505</v>
      </c>
      <c r="E8" s="183" t="s">
        <v>496</v>
      </c>
      <c r="F8" s="183" t="s">
        <v>497</v>
      </c>
      <c r="G8" s="232">
        <v>0</v>
      </c>
      <c r="H8" s="183" t="s">
        <v>498</v>
      </c>
      <c r="I8" s="548"/>
    </row>
    <row r="9" spans="1:17" x14ac:dyDescent="0.25">
      <c r="A9" s="180">
        <v>5</v>
      </c>
      <c r="B9" s="181" t="s">
        <v>506</v>
      </c>
      <c r="C9" s="182" t="s">
        <v>507</v>
      </c>
      <c r="D9" s="182" t="s">
        <v>508</v>
      </c>
      <c r="E9" s="183" t="s">
        <v>496</v>
      </c>
      <c r="F9" s="183" t="s">
        <v>497</v>
      </c>
      <c r="G9" s="232">
        <v>0</v>
      </c>
      <c r="H9" s="183" t="s">
        <v>498</v>
      </c>
      <c r="I9" s="548"/>
    </row>
    <row r="10" spans="1:17" x14ac:dyDescent="0.25">
      <c r="A10" s="180">
        <v>6</v>
      </c>
      <c r="B10" s="181" t="s">
        <v>509</v>
      </c>
      <c r="C10" s="182" t="s">
        <v>510</v>
      </c>
      <c r="D10" s="182" t="s">
        <v>501</v>
      </c>
      <c r="E10" s="183" t="s">
        <v>496</v>
      </c>
      <c r="F10" s="183" t="s">
        <v>497</v>
      </c>
      <c r="G10" s="232">
        <v>0</v>
      </c>
      <c r="H10" s="183" t="s">
        <v>498</v>
      </c>
      <c r="I10" s="548"/>
    </row>
    <row r="11" spans="1:17" x14ac:dyDescent="0.25">
      <c r="A11" s="180">
        <v>7</v>
      </c>
      <c r="B11" s="181" t="s">
        <v>511</v>
      </c>
      <c r="C11" s="182" t="s">
        <v>512</v>
      </c>
      <c r="D11" s="182" t="s">
        <v>513</v>
      </c>
      <c r="E11" s="183" t="s">
        <v>496</v>
      </c>
      <c r="F11" s="183" t="s">
        <v>497</v>
      </c>
      <c r="G11" s="232">
        <v>0</v>
      </c>
      <c r="H11" s="183" t="s">
        <v>498</v>
      </c>
      <c r="I11" s="548"/>
    </row>
    <row r="12" spans="1:17" x14ac:dyDescent="0.25">
      <c r="A12" s="180">
        <v>8</v>
      </c>
      <c r="B12" s="181" t="s">
        <v>514</v>
      </c>
      <c r="C12" s="182" t="s">
        <v>515</v>
      </c>
      <c r="D12" s="182" t="s">
        <v>505</v>
      </c>
      <c r="E12" s="183" t="s">
        <v>496</v>
      </c>
      <c r="F12" s="183" t="s">
        <v>497</v>
      </c>
      <c r="G12" s="232">
        <v>0</v>
      </c>
      <c r="H12" s="183" t="s">
        <v>498</v>
      </c>
      <c r="I12" s="549"/>
    </row>
    <row r="13" spans="1:17" ht="30" x14ac:dyDescent="0.25">
      <c r="A13" s="180">
        <v>9</v>
      </c>
      <c r="B13" s="181" t="s">
        <v>516</v>
      </c>
      <c r="C13" s="182" t="s">
        <v>517</v>
      </c>
      <c r="D13" s="182" t="s">
        <v>518</v>
      </c>
      <c r="E13" s="183" t="s">
        <v>496</v>
      </c>
      <c r="F13" s="183" t="s">
        <v>497</v>
      </c>
      <c r="G13" s="232">
        <v>0</v>
      </c>
      <c r="H13" s="183" t="s">
        <v>498</v>
      </c>
      <c r="I13" s="180"/>
    </row>
    <row r="14" spans="1:17" x14ac:dyDescent="0.25">
      <c r="A14" s="180">
        <v>10</v>
      </c>
      <c r="B14" s="181" t="s">
        <v>519</v>
      </c>
      <c r="C14" s="182" t="s">
        <v>520</v>
      </c>
      <c r="D14" s="182" t="s">
        <v>501</v>
      </c>
      <c r="E14" s="183" t="s">
        <v>496</v>
      </c>
      <c r="F14" s="183" t="s">
        <v>497</v>
      </c>
      <c r="G14" s="232">
        <v>0</v>
      </c>
      <c r="H14" s="183" t="s">
        <v>498</v>
      </c>
      <c r="I14" s="180"/>
    </row>
    <row r="15" spans="1:17" x14ac:dyDescent="0.25">
      <c r="A15" s="180">
        <v>11</v>
      </c>
      <c r="B15" s="181" t="s">
        <v>817</v>
      </c>
      <c r="C15" s="182" t="s">
        <v>810</v>
      </c>
      <c r="D15" s="182" t="s">
        <v>501</v>
      </c>
      <c r="E15" s="183" t="s">
        <v>496</v>
      </c>
      <c r="F15" s="183" t="s">
        <v>497</v>
      </c>
      <c r="G15" s="232">
        <v>0</v>
      </c>
      <c r="H15" s="183" t="s">
        <v>498</v>
      </c>
      <c r="I15" s="180"/>
    </row>
    <row r="16" spans="1:17" x14ac:dyDescent="0.25">
      <c r="A16" s="180">
        <v>12</v>
      </c>
      <c r="B16" s="181" t="s">
        <v>818</v>
      </c>
      <c r="C16" s="182" t="s">
        <v>810</v>
      </c>
      <c r="D16" s="182" t="s">
        <v>501</v>
      </c>
      <c r="E16" s="183" t="s">
        <v>496</v>
      </c>
      <c r="F16" s="183" t="s">
        <v>497</v>
      </c>
      <c r="G16" s="232">
        <v>0</v>
      </c>
      <c r="H16" s="183" t="s">
        <v>498</v>
      </c>
      <c r="I16" s="180"/>
    </row>
    <row r="17" spans="1:17" x14ac:dyDescent="0.25">
      <c r="A17" s="180">
        <v>13</v>
      </c>
      <c r="B17" s="181" t="s">
        <v>804</v>
      </c>
      <c r="C17" s="182" t="s">
        <v>811</v>
      </c>
      <c r="D17" s="182" t="s">
        <v>819</v>
      </c>
      <c r="E17" s="183" t="s">
        <v>496</v>
      </c>
      <c r="F17" s="183" t="s">
        <v>497</v>
      </c>
      <c r="G17" s="232">
        <v>0</v>
      </c>
      <c r="H17" s="183" t="s">
        <v>498</v>
      </c>
      <c r="I17" s="180"/>
    </row>
    <row r="18" spans="1:17" x14ac:dyDescent="0.25">
      <c r="A18" s="180">
        <v>14</v>
      </c>
      <c r="B18" s="181" t="s">
        <v>805</v>
      </c>
      <c r="C18" s="182" t="s">
        <v>812</v>
      </c>
      <c r="D18" s="182" t="s">
        <v>820</v>
      </c>
      <c r="E18" s="183" t="s">
        <v>496</v>
      </c>
      <c r="F18" s="183" t="s">
        <v>497</v>
      </c>
      <c r="G18" s="232">
        <v>0</v>
      </c>
      <c r="H18" s="183" t="s">
        <v>522</v>
      </c>
      <c r="I18" s="180"/>
    </row>
    <row r="19" spans="1:17" x14ac:dyDescent="0.25">
      <c r="A19" s="180">
        <v>15</v>
      </c>
      <c r="B19" s="181" t="s">
        <v>806</v>
      </c>
      <c r="C19" s="182" t="s">
        <v>821</v>
      </c>
      <c r="D19" s="182" t="s">
        <v>822</v>
      </c>
      <c r="E19" s="183" t="s">
        <v>496</v>
      </c>
      <c r="F19" s="183" t="s">
        <v>497</v>
      </c>
      <c r="G19" s="232">
        <v>0</v>
      </c>
      <c r="H19" s="183" t="s">
        <v>522</v>
      </c>
      <c r="I19" s="180"/>
    </row>
    <row r="20" spans="1:17" x14ac:dyDescent="0.25">
      <c r="A20" s="180">
        <v>16</v>
      </c>
      <c r="B20" s="181" t="s">
        <v>807</v>
      </c>
      <c r="C20" s="182" t="s">
        <v>510</v>
      </c>
      <c r="D20" s="182" t="s">
        <v>823</v>
      </c>
      <c r="E20" s="183" t="s">
        <v>496</v>
      </c>
      <c r="F20" s="183" t="s">
        <v>497</v>
      </c>
      <c r="G20" s="232">
        <v>0</v>
      </c>
      <c r="H20" s="183" t="s">
        <v>522</v>
      </c>
      <c r="I20" s="180"/>
    </row>
    <row r="21" spans="1:17" x14ac:dyDescent="0.25">
      <c r="A21" s="180">
        <v>17</v>
      </c>
      <c r="B21" s="181" t="s">
        <v>808</v>
      </c>
      <c r="C21" s="182" t="s">
        <v>813</v>
      </c>
      <c r="D21" s="182" t="s">
        <v>513</v>
      </c>
      <c r="E21" s="183" t="s">
        <v>496</v>
      </c>
      <c r="F21" s="183" t="s">
        <v>497</v>
      </c>
      <c r="G21" s="232">
        <v>0</v>
      </c>
      <c r="H21" s="183" t="s">
        <v>522</v>
      </c>
      <c r="I21" s="180"/>
    </row>
    <row r="22" spans="1:17" ht="30" x14ac:dyDescent="0.25">
      <c r="A22" s="180">
        <v>18</v>
      </c>
      <c r="B22" s="181" t="s">
        <v>809</v>
      </c>
      <c r="C22" s="182" t="s">
        <v>814</v>
      </c>
      <c r="D22" s="182" t="s">
        <v>824</v>
      </c>
      <c r="E22" s="183" t="s">
        <v>496</v>
      </c>
      <c r="F22" s="183" t="s">
        <v>497</v>
      </c>
      <c r="G22" s="232">
        <v>0</v>
      </c>
      <c r="H22" s="183" t="s">
        <v>522</v>
      </c>
      <c r="I22" s="180"/>
    </row>
    <row r="23" spans="1:17" s="2" customFormat="1" x14ac:dyDescent="0.25">
      <c r="A23" s="184"/>
      <c r="B23" s="184"/>
      <c r="C23" s="184"/>
      <c r="D23" s="184"/>
      <c r="E23" s="184"/>
      <c r="F23" s="184"/>
      <c r="G23" s="184"/>
      <c r="H23" s="184"/>
      <c r="I23" s="184"/>
      <c r="J23" s="185"/>
      <c r="K23" s="185"/>
      <c r="L23" s="185"/>
      <c r="M23" s="185"/>
      <c r="N23" s="185"/>
      <c r="O23" s="185"/>
      <c r="P23" s="185"/>
      <c r="Q23" s="185"/>
    </row>
    <row r="24" spans="1:17" s="170" customFormat="1" x14ac:dyDescent="0.25">
      <c r="A24" s="546" t="s">
        <v>30</v>
      </c>
      <c r="B24" s="546"/>
      <c r="C24" s="546"/>
      <c r="D24" s="546"/>
      <c r="E24" s="546"/>
      <c r="F24" s="546"/>
      <c r="G24" s="546"/>
      <c r="H24" s="546"/>
      <c r="I24" s="546"/>
      <c r="J24" s="546"/>
      <c r="K24" s="546"/>
      <c r="L24" s="546"/>
      <c r="M24" s="546"/>
      <c r="N24" s="546"/>
      <c r="O24" s="546"/>
      <c r="P24" s="546"/>
      <c r="Q24" s="546"/>
    </row>
    <row r="25" spans="1:17" s="2" customFormat="1" ht="60" x14ac:dyDescent="0.25">
      <c r="A25" s="117" t="s">
        <v>13</v>
      </c>
      <c r="B25" s="117" t="s">
        <v>24</v>
      </c>
      <c r="C25" s="117" t="s">
        <v>31</v>
      </c>
      <c r="D25" s="117" t="s">
        <v>825</v>
      </c>
      <c r="E25" s="117" t="s">
        <v>32</v>
      </c>
      <c r="F25" s="117" t="s">
        <v>33</v>
      </c>
      <c r="G25" s="117" t="s">
        <v>903</v>
      </c>
      <c r="H25" s="117" t="s">
        <v>34</v>
      </c>
      <c r="I25" s="117" t="s">
        <v>35</v>
      </c>
      <c r="J25" s="117" t="s">
        <v>36</v>
      </c>
      <c r="K25" s="117" t="s">
        <v>37</v>
      </c>
      <c r="L25" s="117" t="s">
        <v>38</v>
      </c>
      <c r="M25" s="117" t="s">
        <v>39</v>
      </c>
      <c r="N25" s="117" t="s">
        <v>40</v>
      </c>
      <c r="O25" s="117" t="s">
        <v>41</v>
      </c>
      <c r="P25" s="117" t="s">
        <v>42</v>
      </c>
      <c r="Q25" s="117" t="s">
        <v>18</v>
      </c>
    </row>
    <row r="26" spans="1:17" s="3" customFormat="1" ht="30" x14ac:dyDescent="0.25">
      <c r="A26" s="188">
        <v>1</v>
      </c>
      <c r="B26" s="263" t="s">
        <v>906</v>
      </c>
      <c r="C26" s="187" t="s">
        <v>900</v>
      </c>
      <c r="D26" s="187" t="s">
        <v>901</v>
      </c>
      <c r="E26" s="186" t="s">
        <v>902</v>
      </c>
      <c r="F26" s="183" t="s">
        <v>497</v>
      </c>
      <c r="G26" s="186" t="s">
        <v>904</v>
      </c>
      <c r="H26" s="187" t="s">
        <v>900</v>
      </c>
      <c r="I26" s="187">
        <v>794</v>
      </c>
      <c r="J26" s="187" t="s">
        <v>496</v>
      </c>
      <c r="K26" s="187">
        <v>1</v>
      </c>
      <c r="L26" s="187" t="s">
        <v>496</v>
      </c>
      <c r="M26" s="187" t="s">
        <v>496</v>
      </c>
      <c r="N26" s="187" t="s">
        <v>496</v>
      </c>
      <c r="O26" s="187" t="s">
        <v>496</v>
      </c>
      <c r="P26" s="187" t="s">
        <v>496</v>
      </c>
      <c r="Q26" s="188" t="s">
        <v>905</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6"/>
  <sheetViews>
    <sheetView zoomScale="90" zoomScaleNormal="90" workbookViewId="0">
      <pane ySplit="4" topLeftCell="A5" activePane="bottomLeft" state="frozen"/>
      <selection sqref="A1:Q1"/>
      <selection pane="bottomLeft" sqref="A1:G1"/>
    </sheetView>
  </sheetViews>
  <sheetFormatPr defaultColWidth="0" defaultRowHeight="15" customHeight="1" zeroHeight="1" x14ac:dyDescent="0.25"/>
  <cols>
    <col min="1" max="1" width="9.140625" style="14" customWidth="1"/>
    <col min="2" max="2" width="31.85546875" style="14" customWidth="1"/>
    <col min="3" max="3" width="12.28515625" style="14" customWidth="1"/>
    <col min="4" max="4" width="18.5703125" style="14" customWidth="1"/>
    <col min="5" max="5" width="17.140625" style="14" customWidth="1"/>
    <col min="6" max="6" width="20.7109375" style="14" customWidth="1"/>
    <col min="7" max="7" width="23.42578125" style="14" bestFit="1" customWidth="1"/>
    <col min="8" max="16384" width="5" style="14" hidden="1"/>
  </cols>
  <sheetData>
    <row r="1" spans="1:7" s="10" customFormat="1" ht="15.75" x14ac:dyDescent="0.25">
      <c r="A1" s="550" t="s">
        <v>11</v>
      </c>
      <c r="B1" s="550"/>
      <c r="C1" s="550"/>
      <c r="D1" s="550"/>
      <c r="E1" s="550"/>
      <c r="F1" s="550"/>
      <c r="G1" s="550"/>
    </row>
    <row r="2" spans="1:7" s="10" customFormat="1" ht="15" customHeight="1" x14ac:dyDescent="0.25">
      <c r="A2" s="551" t="s">
        <v>12</v>
      </c>
      <c r="B2" s="551"/>
      <c r="C2" s="551"/>
      <c r="D2" s="551"/>
      <c r="E2" s="551"/>
      <c r="F2" s="551"/>
      <c r="G2" s="551"/>
    </row>
    <row r="3" spans="1:7" s="10" customFormat="1" ht="15" customHeight="1" x14ac:dyDescent="0.25">
      <c r="A3" s="552" t="s">
        <v>1667</v>
      </c>
      <c r="B3" s="552"/>
      <c r="C3" s="552"/>
      <c r="D3" s="552"/>
      <c r="E3" s="552"/>
      <c r="F3" s="552"/>
      <c r="G3" s="552"/>
    </row>
    <row r="4" spans="1:7" s="10" customFormat="1" ht="116.25" customHeight="1" x14ac:dyDescent="0.25">
      <c r="A4" s="11" t="s">
        <v>13</v>
      </c>
      <c r="B4" s="11" t="s">
        <v>14</v>
      </c>
      <c r="C4" s="11" t="s">
        <v>15</v>
      </c>
      <c r="D4" s="11" t="s">
        <v>785</v>
      </c>
      <c r="E4" s="11" t="s">
        <v>16</v>
      </c>
      <c r="F4" s="11" t="s">
        <v>17</v>
      </c>
      <c r="G4" s="11" t="s">
        <v>18</v>
      </c>
    </row>
    <row r="5" spans="1:7" customFormat="1" x14ac:dyDescent="0.25">
      <c r="A5" s="13">
        <v>1</v>
      </c>
      <c r="B5" s="12" t="s">
        <v>19</v>
      </c>
      <c r="C5" s="121" t="s">
        <v>310</v>
      </c>
      <c r="D5" s="121" t="s">
        <v>1522</v>
      </c>
      <c r="E5" s="233">
        <v>1770694</v>
      </c>
      <c r="F5" s="242">
        <v>538.19200000000001</v>
      </c>
      <c r="G5" s="234" t="s">
        <v>521</v>
      </c>
    </row>
    <row r="6" spans="1:7" customFormat="1" x14ac:dyDescent="0.25">
      <c r="A6" s="13">
        <v>2</v>
      </c>
      <c r="B6" s="12" t="s">
        <v>523</v>
      </c>
      <c r="C6" s="121" t="s">
        <v>310</v>
      </c>
      <c r="D6" s="121" t="s">
        <v>1522</v>
      </c>
      <c r="E6" s="233">
        <v>15087</v>
      </c>
      <c r="F6" s="242">
        <v>0.66100000000000003</v>
      </c>
      <c r="G6" s="234" t="s">
        <v>521</v>
      </c>
    </row>
    <row r="7" spans="1:7" customFormat="1" x14ac:dyDescent="0.25">
      <c r="A7" s="13">
        <v>3</v>
      </c>
      <c r="B7" s="12" t="s">
        <v>841</v>
      </c>
      <c r="C7" s="121" t="s">
        <v>310</v>
      </c>
      <c r="D7" s="121" t="s">
        <v>1522</v>
      </c>
      <c r="E7" s="233">
        <v>121136</v>
      </c>
      <c r="F7" s="242">
        <v>132.60300000000001</v>
      </c>
      <c r="G7" s="234" t="s">
        <v>521</v>
      </c>
    </row>
    <row r="8" spans="1:7" customFormat="1" x14ac:dyDescent="0.25">
      <c r="A8" s="13">
        <v>4</v>
      </c>
      <c r="B8" s="12" t="s">
        <v>456</v>
      </c>
      <c r="C8" s="121" t="s">
        <v>310</v>
      </c>
      <c r="D8" s="121" t="s">
        <v>1522</v>
      </c>
      <c r="E8" s="233">
        <v>26846</v>
      </c>
      <c r="F8" s="242">
        <v>29.231999999999999</v>
      </c>
      <c r="G8" s="234" t="s">
        <v>521</v>
      </c>
    </row>
    <row r="9" spans="1:7" customFormat="1" x14ac:dyDescent="0.25">
      <c r="A9" s="13">
        <v>5</v>
      </c>
      <c r="B9" s="12" t="s">
        <v>783</v>
      </c>
      <c r="C9" s="121" t="s">
        <v>310</v>
      </c>
      <c r="D9" s="121" t="s">
        <v>1522</v>
      </c>
      <c r="E9" s="233">
        <v>4124</v>
      </c>
      <c r="F9" s="242">
        <v>16.957999999999998</v>
      </c>
      <c r="G9" s="234" t="s">
        <v>521</v>
      </c>
    </row>
    <row r="10" spans="1:7" customFormat="1" x14ac:dyDescent="0.25">
      <c r="A10" s="13">
        <v>6</v>
      </c>
      <c r="B10" s="12" t="s">
        <v>784</v>
      </c>
      <c r="C10" s="121" t="s">
        <v>310</v>
      </c>
      <c r="D10" s="121" t="s">
        <v>1522</v>
      </c>
      <c r="E10" s="233">
        <v>67</v>
      </c>
      <c r="F10" s="242">
        <v>0.57499999999999996</v>
      </c>
      <c r="G10" s="234" t="s">
        <v>521</v>
      </c>
    </row>
    <row r="11" spans="1:7" customFormat="1" x14ac:dyDescent="0.25">
      <c r="A11" s="13">
        <v>7</v>
      </c>
      <c r="B11" s="12" t="s">
        <v>842</v>
      </c>
      <c r="C11" s="121" t="s">
        <v>310</v>
      </c>
      <c r="D11" s="121" t="s">
        <v>1522</v>
      </c>
      <c r="E11" s="233">
        <v>2048</v>
      </c>
      <c r="F11" s="242">
        <v>13.316000000000003</v>
      </c>
      <c r="G11" s="234" t="s">
        <v>521</v>
      </c>
    </row>
    <row r="12" spans="1:7" customFormat="1" x14ac:dyDescent="0.25">
      <c r="A12" s="13">
        <v>8</v>
      </c>
      <c r="B12" s="12" t="s">
        <v>843</v>
      </c>
      <c r="C12" s="121" t="s">
        <v>310</v>
      </c>
      <c r="D12" s="121" t="s">
        <v>1522</v>
      </c>
      <c r="E12" s="233">
        <v>5348</v>
      </c>
      <c r="F12" s="242">
        <v>17.027999999999999</v>
      </c>
      <c r="G12" s="234" t="s">
        <v>521</v>
      </c>
    </row>
    <row r="13" spans="1:7" customFormat="1" x14ac:dyDescent="0.25">
      <c r="A13" s="13">
        <v>9</v>
      </c>
      <c r="B13" s="12" t="s">
        <v>844</v>
      </c>
      <c r="C13" s="121" t="s">
        <v>310</v>
      </c>
      <c r="D13" s="121" t="s">
        <v>1522</v>
      </c>
      <c r="E13" s="233">
        <v>4169</v>
      </c>
      <c r="F13" s="242">
        <v>5.979000000000001</v>
      </c>
      <c r="G13" s="234" t="s">
        <v>521</v>
      </c>
    </row>
    <row r="14" spans="1:7" customFormat="1" x14ac:dyDescent="0.25">
      <c r="A14" s="13">
        <v>10</v>
      </c>
      <c r="B14" s="12" t="s">
        <v>845</v>
      </c>
      <c r="C14" s="121" t="s">
        <v>310</v>
      </c>
      <c r="D14" s="121" t="s">
        <v>1522</v>
      </c>
      <c r="E14" s="233">
        <v>1132</v>
      </c>
      <c r="F14" s="242">
        <v>11.254999999999999</v>
      </c>
      <c r="G14" s="234" t="s">
        <v>521</v>
      </c>
    </row>
    <row r="15" spans="1:7" customFormat="1" x14ac:dyDescent="0.25">
      <c r="A15" s="13">
        <v>11</v>
      </c>
      <c r="B15" s="12" t="s">
        <v>846</v>
      </c>
      <c r="C15" s="121" t="s">
        <v>310</v>
      </c>
      <c r="D15" s="121" t="s">
        <v>1522</v>
      </c>
      <c r="E15" s="233">
        <v>22249</v>
      </c>
      <c r="F15" s="242">
        <v>11.282999999999998</v>
      </c>
      <c r="G15" s="234" t="s">
        <v>521</v>
      </c>
    </row>
    <row r="16" spans="1:7" customFormat="1" x14ac:dyDescent="0.25">
      <c r="A16" s="13">
        <v>12</v>
      </c>
      <c r="B16" s="12" t="s">
        <v>775</v>
      </c>
      <c r="C16" s="121" t="s">
        <v>522</v>
      </c>
      <c r="D16" s="121" t="s">
        <v>847</v>
      </c>
      <c r="E16" s="233">
        <v>388</v>
      </c>
      <c r="F16" s="242">
        <v>156.04399999999998</v>
      </c>
      <c r="G16" s="234" t="s">
        <v>521</v>
      </c>
    </row>
    <row r="17" spans="1:7" customFormat="1" x14ac:dyDescent="0.25">
      <c r="A17" s="13">
        <v>13</v>
      </c>
      <c r="B17" s="12" t="s">
        <v>776</v>
      </c>
      <c r="C17" s="121" t="s">
        <v>522</v>
      </c>
      <c r="D17" s="121" t="s">
        <v>847</v>
      </c>
      <c r="E17" s="233">
        <v>0</v>
      </c>
      <c r="F17" s="242">
        <v>0</v>
      </c>
      <c r="G17" s="234" t="s">
        <v>521</v>
      </c>
    </row>
    <row r="18" spans="1:7" customFormat="1" x14ac:dyDescent="0.25">
      <c r="A18" s="13">
        <v>14</v>
      </c>
      <c r="B18" s="12" t="s">
        <v>777</v>
      </c>
      <c r="C18" s="121" t="s">
        <v>522</v>
      </c>
      <c r="D18" s="121" t="s">
        <v>847</v>
      </c>
      <c r="E18" s="233">
        <v>153</v>
      </c>
      <c r="F18" s="242">
        <v>18.694000000000003</v>
      </c>
      <c r="G18" s="234" t="s">
        <v>521</v>
      </c>
    </row>
    <row r="19" spans="1:7" customFormat="1" x14ac:dyDescent="0.25">
      <c r="A19" s="13">
        <v>15</v>
      </c>
      <c r="B19" s="12" t="s">
        <v>778</v>
      </c>
      <c r="C19" s="121" t="s">
        <v>522</v>
      </c>
      <c r="D19" s="121" t="s">
        <v>847</v>
      </c>
      <c r="E19" s="233">
        <v>27</v>
      </c>
      <c r="F19" s="242">
        <v>4.7469999999999999</v>
      </c>
      <c r="G19" s="234" t="s">
        <v>521</v>
      </c>
    </row>
    <row r="20" spans="1:7" customFormat="1" x14ac:dyDescent="0.25">
      <c r="A20" s="13">
        <v>16</v>
      </c>
      <c r="B20" s="12" t="s">
        <v>849</v>
      </c>
      <c r="C20" s="121" t="s">
        <v>522</v>
      </c>
      <c r="D20" s="121" t="s">
        <v>847</v>
      </c>
      <c r="E20" s="233">
        <v>42</v>
      </c>
      <c r="F20" s="242">
        <v>6.52</v>
      </c>
      <c r="G20" s="234" t="s">
        <v>521</v>
      </c>
    </row>
    <row r="21" spans="1:7" customFormat="1" x14ac:dyDescent="0.25">
      <c r="A21" s="13">
        <v>17</v>
      </c>
      <c r="B21" s="12" t="s">
        <v>779</v>
      </c>
      <c r="C21" s="121" t="s">
        <v>522</v>
      </c>
      <c r="D21" s="121" t="s">
        <v>847</v>
      </c>
      <c r="E21" s="233">
        <v>56</v>
      </c>
      <c r="F21" s="242">
        <v>5.9979999999999993</v>
      </c>
      <c r="G21" s="234" t="s">
        <v>521</v>
      </c>
    </row>
    <row r="22" spans="1:7" customFormat="1" x14ac:dyDescent="0.25">
      <c r="A22" s="13">
        <v>18</v>
      </c>
      <c r="B22" s="12" t="s">
        <v>848</v>
      </c>
      <c r="C22" s="121" t="s">
        <v>522</v>
      </c>
      <c r="D22" s="121" t="s">
        <v>847</v>
      </c>
      <c r="E22" s="233">
        <v>10</v>
      </c>
      <c r="F22" s="242">
        <v>0.34200000000000003</v>
      </c>
      <c r="G22" s="234" t="s">
        <v>521</v>
      </c>
    </row>
    <row r="23" spans="1:7" customFormat="1" x14ac:dyDescent="0.25">
      <c r="A23" s="13">
        <v>19</v>
      </c>
      <c r="B23" s="12" t="s">
        <v>780</v>
      </c>
      <c r="C23" s="121" t="s">
        <v>522</v>
      </c>
      <c r="D23" s="121" t="s">
        <v>847</v>
      </c>
      <c r="E23" s="233">
        <v>80</v>
      </c>
      <c r="F23" s="242">
        <v>6.8119999999999994</v>
      </c>
      <c r="G23" s="234" t="s">
        <v>521</v>
      </c>
    </row>
    <row r="24" spans="1:7" customFormat="1" x14ac:dyDescent="0.25">
      <c r="A24" s="13">
        <v>20</v>
      </c>
      <c r="B24" s="12" t="s">
        <v>781</v>
      </c>
      <c r="C24" s="121" t="s">
        <v>522</v>
      </c>
      <c r="D24" s="121" t="s">
        <v>847</v>
      </c>
      <c r="E24" s="233">
        <v>19</v>
      </c>
      <c r="F24" s="242">
        <v>12.670999999999999</v>
      </c>
      <c r="G24" s="234" t="s">
        <v>521</v>
      </c>
    </row>
    <row r="25" spans="1:7" customFormat="1" x14ac:dyDescent="0.25">
      <c r="A25" s="13">
        <v>21</v>
      </c>
      <c r="B25" s="12" t="s">
        <v>782</v>
      </c>
      <c r="C25" s="121" t="s">
        <v>522</v>
      </c>
      <c r="D25" s="121" t="s">
        <v>847</v>
      </c>
      <c r="E25" s="233">
        <v>2</v>
      </c>
      <c r="F25" s="242">
        <v>2.7E-2</v>
      </c>
      <c r="G25" s="234" t="s">
        <v>521</v>
      </c>
    </row>
    <row r="26" spans="1:7" customFormat="1" x14ac:dyDescent="0.25">
      <c r="A26" s="13">
        <v>22</v>
      </c>
      <c r="B26" s="12" t="s">
        <v>850</v>
      </c>
      <c r="C26" s="121" t="s">
        <v>498</v>
      </c>
      <c r="D26" s="121" t="s">
        <v>930</v>
      </c>
      <c r="E26" s="233">
        <v>4</v>
      </c>
      <c r="F26" s="242">
        <v>297.70699999999999</v>
      </c>
      <c r="G26" s="234" t="s">
        <v>521</v>
      </c>
    </row>
    <row r="27" spans="1:7" customFormat="1" x14ac:dyDescent="0.25">
      <c r="A27" s="13">
        <v>23</v>
      </c>
      <c r="B27" s="12" t="s">
        <v>776</v>
      </c>
      <c r="C27" s="121" t="s">
        <v>498</v>
      </c>
      <c r="D27" s="121" t="s">
        <v>930</v>
      </c>
      <c r="E27" s="233">
        <v>3</v>
      </c>
      <c r="F27" s="242">
        <v>34.891999999999996</v>
      </c>
      <c r="G27" s="234" t="s">
        <v>521</v>
      </c>
    </row>
    <row r="28" spans="1:7" customFormat="1" x14ac:dyDescent="0.25">
      <c r="A28" s="13">
        <v>24</v>
      </c>
      <c r="B28" s="12" t="s">
        <v>851</v>
      </c>
      <c r="C28" s="121" t="s">
        <v>498</v>
      </c>
      <c r="D28" s="121" t="s">
        <v>930</v>
      </c>
      <c r="E28" s="233">
        <v>9</v>
      </c>
      <c r="F28" s="242">
        <v>136.29900000000001</v>
      </c>
      <c r="G28" s="234" t="s">
        <v>521</v>
      </c>
    </row>
    <row r="29" spans="1:7" customFormat="1" x14ac:dyDescent="0.25">
      <c r="A29" s="13">
        <v>25</v>
      </c>
      <c r="B29" s="12" t="s">
        <v>852</v>
      </c>
      <c r="C29" s="121" t="s">
        <v>498</v>
      </c>
      <c r="D29" s="121" t="s">
        <v>930</v>
      </c>
      <c r="E29" s="233">
        <v>2</v>
      </c>
      <c r="F29" s="242">
        <v>0.17</v>
      </c>
      <c r="G29" s="234" t="s">
        <v>521</v>
      </c>
    </row>
    <row r="30" spans="1:7" customFormat="1" x14ac:dyDescent="0.25">
      <c r="A30" s="13">
        <v>26</v>
      </c>
      <c r="B30" s="12" t="s">
        <v>777</v>
      </c>
      <c r="C30" s="121" t="s">
        <v>498</v>
      </c>
      <c r="D30" s="121" t="s">
        <v>930</v>
      </c>
      <c r="E30" s="233">
        <v>1</v>
      </c>
      <c r="F30" s="243">
        <v>26.103999999999999</v>
      </c>
      <c r="G30" s="234" t="s">
        <v>521</v>
      </c>
    </row>
    <row r="31" spans="1:7" customFormat="1" x14ac:dyDescent="0.25">
      <c r="A31" s="13">
        <v>27</v>
      </c>
      <c r="B31" s="12" t="s">
        <v>1678</v>
      </c>
      <c r="C31" s="121" t="s">
        <v>498</v>
      </c>
      <c r="D31" s="121" t="s">
        <v>930</v>
      </c>
      <c r="E31" s="233">
        <v>23</v>
      </c>
      <c r="F31" s="243">
        <v>329.64599999999996</v>
      </c>
      <c r="G31" s="234" t="s">
        <v>521</v>
      </c>
    </row>
    <row r="32" spans="1:7" customFormat="1" ht="15.75" x14ac:dyDescent="0.25">
      <c r="A32" s="164"/>
      <c r="B32" s="553" t="s">
        <v>853</v>
      </c>
      <c r="C32" s="554"/>
      <c r="D32" s="555"/>
      <c r="E32" s="235">
        <f>SUM(E5:E31)</f>
        <v>1973719</v>
      </c>
      <c r="F32" s="236">
        <f>SUM(F5:F31)</f>
        <v>1813.7550000000001</v>
      </c>
      <c r="G32" s="165"/>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sheetData>
  <mergeCells count="4">
    <mergeCell ref="A1:G1"/>
    <mergeCell ref="A2:G2"/>
    <mergeCell ref="A3:G3"/>
    <mergeCell ref="B32:D32"/>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1"/>
  <sheetViews>
    <sheetView zoomScale="85" zoomScaleNormal="85" zoomScaleSheetLayoutView="89" workbookViewId="0">
      <pane ySplit="3" topLeftCell="A4" activePane="bottomLeft" state="frozen"/>
      <selection pane="bottomLeft" sqref="A1:Q1"/>
    </sheetView>
  </sheetViews>
  <sheetFormatPr defaultColWidth="9.140625" defaultRowHeight="15" customHeight="1" x14ac:dyDescent="0.25"/>
  <cols>
    <col min="1" max="1" width="6.42578125" style="3" customWidth="1"/>
    <col min="2" max="2" width="10.5703125" style="8" customWidth="1"/>
    <col min="3" max="3" width="15.140625" style="8" customWidth="1"/>
    <col min="4" max="4" width="17" style="8" bestFit="1" customWidth="1"/>
    <col min="5" max="5" width="26.140625" style="8" customWidth="1"/>
    <col min="6" max="6" width="28.5703125" style="8" customWidth="1"/>
    <col min="7" max="7" width="14" style="8" customWidth="1"/>
    <col min="8" max="8" width="30.42578125" style="8" customWidth="1"/>
    <col min="9" max="9" width="14" style="8" customWidth="1"/>
    <col min="10" max="10" width="13.28515625" style="8" customWidth="1"/>
    <col min="11" max="11" width="12.5703125" style="4" customWidth="1"/>
    <col min="12" max="12" width="12.42578125" style="4" customWidth="1"/>
    <col min="13" max="13" width="12.140625" style="4" customWidth="1"/>
    <col min="14" max="14" width="8.28515625" style="5" customWidth="1"/>
    <col min="15" max="15" width="8.7109375" style="5" customWidth="1"/>
    <col min="16" max="16" width="16.28515625" style="5" customWidth="1"/>
    <col min="17" max="17" width="44.28515625" style="287" customWidth="1"/>
    <col min="18" max="24" width="9.140625" style="3" customWidth="1"/>
    <col min="25" max="16384" width="9.140625" style="3"/>
  </cols>
  <sheetData>
    <row r="1" spans="1:17" s="2" customFormat="1" ht="26.25" x14ac:dyDescent="0.25">
      <c r="A1" s="556" t="s">
        <v>801</v>
      </c>
      <c r="B1" s="556"/>
      <c r="C1" s="556"/>
      <c r="D1" s="556"/>
      <c r="E1" s="556"/>
      <c r="F1" s="556"/>
      <c r="G1" s="556"/>
      <c r="H1" s="556"/>
      <c r="I1" s="556"/>
      <c r="J1" s="556"/>
      <c r="K1" s="556"/>
      <c r="L1" s="556"/>
      <c r="M1" s="556"/>
      <c r="N1" s="556"/>
      <c r="O1" s="556"/>
      <c r="P1" s="556"/>
      <c r="Q1" s="556"/>
    </row>
    <row r="2" spans="1:17" s="170" customFormat="1" x14ac:dyDescent="0.25">
      <c r="A2" s="557" t="s">
        <v>1667</v>
      </c>
      <c r="B2" s="557"/>
      <c r="C2" s="557"/>
      <c r="D2" s="557"/>
      <c r="E2" s="557"/>
      <c r="F2" s="557"/>
      <c r="G2" s="557"/>
      <c r="H2" s="557"/>
      <c r="I2" s="557"/>
      <c r="J2" s="557"/>
      <c r="K2" s="557"/>
      <c r="L2" s="557"/>
      <c r="M2" s="557"/>
      <c r="N2" s="557"/>
      <c r="O2" s="557"/>
      <c r="P2" s="557"/>
      <c r="Q2" s="557"/>
    </row>
    <row r="3" spans="1:17" ht="90" x14ac:dyDescent="0.25">
      <c r="A3" s="1" t="s">
        <v>23</v>
      </c>
      <c r="B3" s="6" t="s">
        <v>0</v>
      </c>
      <c r="C3" s="6" t="s">
        <v>5</v>
      </c>
      <c r="D3" s="6" t="s">
        <v>6</v>
      </c>
      <c r="E3" s="6" t="s">
        <v>7</v>
      </c>
      <c r="F3" s="6" t="s">
        <v>8</v>
      </c>
      <c r="G3" s="6" t="s">
        <v>1</v>
      </c>
      <c r="H3" s="6" t="s">
        <v>2</v>
      </c>
      <c r="I3" s="6" t="s">
        <v>803</v>
      </c>
      <c r="J3" s="6" t="s">
        <v>802</v>
      </c>
      <c r="K3" s="9" t="s">
        <v>460</v>
      </c>
      <c r="L3" s="9" t="s">
        <v>462</v>
      </c>
      <c r="M3" s="9" t="s">
        <v>461</v>
      </c>
      <c r="N3" s="9" t="s">
        <v>9</v>
      </c>
      <c r="O3" s="9" t="s">
        <v>10</v>
      </c>
      <c r="P3" s="9" t="s">
        <v>3</v>
      </c>
      <c r="Q3" s="286" t="s">
        <v>4</v>
      </c>
    </row>
    <row r="4" spans="1:17" ht="15" customHeight="1" x14ac:dyDescent="0.25">
      <c r="A4" s="188">
        <v>1</v>
      </c>
      <c r="B4" s="187" t="s">
        <v>485</v>
      </c>
      <c r="C4" s="187" t="s">
        <v>1680</v>
      </c>
      <c r="D4" s="187" t="s">
        <v>472</v>
      </c>
      <c r="E4" s="187" t="s">
        <v>963</v>
      </c>
      <c r="F4" s="186" t="s">
        <v>964</v>
      </c>
      <c r="G4" s="7">
        <v>432112202</v>
      </c>
      <c r="H4" s="7" t="s">
        <v>1388</v>
      </c>
      <c r="I4" s="7" t="s">
        <v>965</v>
      </c>
      <c r="J4" s="231" t="s">
        <v>913</v>
      </c>
      <c r="K4" s="356">
        <v>3.2357179999999999</v>
      </c>
      <c r="L4" s="356">
        <v>2.46890923</v>
      </c>
      <c r="M4" s="356">
        <v>0</v>
      </c>
      <c r="N4" s="357">
        <v>23.698257079263399</v>
      </c>
      <c r="O4" s="357">
        <v>12.71</v>
      </c>
      <c r="P4" s="231">
        <v>1</v>
      </c>
      <c r="Q4" s="558" t="s">
        <v>1909</v>
      </c>
    </row>
    <row r="5" spans="1:17" ht="15" customHeight="1" x14ac:dyDescent="0.25">
      <c r="A5" s="188">
        <v>2</v>
      </c>
      <c r="B5" s="187" t="s">
        <v>485</v>
      </c>
      <c r="C5" s="187" t="s">
        <v>1680</v>
      </c>
      <c r="D5" s="187" t="s">
        <v>472</v>
      </c>
      <c r="E5" s="187" t="s">
        <v>963</v>
      </c>
      <c r="F5" s="186" t="s">
        <v>966</v>
      </c>
      <c r="G5" s="7">
        <v>432115301</v>
      </c>
      <c r="H5" s="7" t="s">
        <v>967</v>
      </c>
      <c r="I5" s="7" t="s">
        <v>968</v>
      </c>
      <c r="J5" s="231" t="s">
        <v>913</v>
      </c>
      <c r="K5" s="356">
        <v>3.8847809999999998</v>
      </c>
      <c r="L5" s="356">
        <v>2.5097018100000001</v>
      </c>
      <c r="M5" s="356">
        <v>0</v>
      </c>
      <c r="N5" s="357">
        <v>35.396569073005701</v>
      </c>
      <c r="O5" s="357">
        <v>40.75</v>
      </c>
      <c r="P5" s="231">
        <v>1</v>
      </c>
      <c r="Q5" s="559"/>
    </row>
    <row r="6" spans="1:17" ht="15" customHeight="1" x14ac:dyDescent="0.25">
      <c r="A6" s="188">
        <v>3</v>
      </c>
      <c r="B6" s="187" t="s">
        <v>485</v>
      </c>
      <c r="C6" s="187" t="s">
        <v>1680</v>
      </c>
      <c r="D6" s="187" t="s">
        <v>472</v>
      </c>
      <c r="E6" s="187" t="s">
        <v>963</v>
      </c>
      <c r="F6" s="186" t="s">
        <v>966</v>
      </c>
      <c r="G6" s="7">
        <v>432115302</v>
      </c>
      <c r="H6" s="7" t="s">
        <v>969</v>
      </c>
      <c r="I6" s="7" t="s">
        <v>968</v>
      </c>
      <c r="J6" s="231" t="s">
        <v>913</v>
      </c>
      <c r="K6" s="356">
        <v>3.7955399999999999</v>
      </c>
      <c r="L6" s="356">
        <v>2.6706443200000005</v>
      </c>
      <c r="M6" s="356">
        <v>0</v>
      </c>
      <c r="N6" s="357">
        <v>29.637302728992399</v>
      </c>
      <c r="O6" s="357">
        <v>36.450000000000003</v>
      </c>
      <c r="P6" s="231">
        <v>1</v>
      </c>
      <c r="Q6" s="559"/>
    </row>
    <row r="7" spans="1:17" ht="15" customHeight="1" x14ac:dyDescent="0.25">
      <c r="A7" s="188">
        <v>4</v>
      </c>
      <c r="B7" s="187" t="s">
        <v>485</v>
      </c>
      <c r="C7" s="187" t="s">
        <v>1680</v>
      </c>
      <c r="D7" s="187" t="s">
        <v>472</v>
      </c>
      <c r="E7" s="187" t="s">
        <v>963</v>
      </c>
      <c r="F7" s="186" t="s">
        <v>1684</v>
      </c>
      <c r="G7" s="7">
        <v>432111504</v>
      </c>
      <c r="H7" s="7" t="s">
        <v>1190</v>
      </c>
      <c r="I7" s="7" t="s">
        <v>968</v>
      </c>
      <c r="J7" s="231" t="s">
        <v>913</v>
      </c>
      <c r="K7" s="356">
        <v>2.1087899999999999</v>
      </c>
      <c r="L7" s="356">
        <v>1.40041243</v>
      </c>
      <c r="M7" s="356">
        <v>0</v>
      </c>
      <c r="N7" s="357">
        <v>33.591660146339798</v>
      </c>
      <c r="O7" s="357">
        <v>41.89</v>
      </c>
      <c r="P7" s="231">
        <v>1</v>
      </c>
      <c r="Q7" s="559"/>
    </row>
    <row r="8" spans="1:17" ht="15" customHeight="1" x14ac:dyDescent="0.25">
      <c r="A8" s="188">
        <v>5</v>
      </c>
      <c r="B8" s="187" t="s">
        <v>485</v>
      </c>
      <c r="C8" s="187" t="s">
        <v>1680</v>
      </c>
      <c r="D8" s="187" t="s">
        <v>472</v>
      </c>
      <c r="E8" s="187" t="s">
        <v>963</v>
      </c>
      <c r="F8" s="186" t="s">
        <v>1686</v>
      </c>
      <c r="G8" s="7">
        <v>432114401</v>
      </c>
      <c r="H8" s="7" t="s">
        <v>971</v>
      </c>
      <c r="I8" s="7" t="s">
        <v>965</v>
      </c>
      <c r="J8" s="231" t="s">
        <v>913</v>
      </c>
      <c r="K8" s="356">
        <v>4.9258199999999999</v>
      </c>
      <c r="L8" s="356">
        <v>2.8687644300000001</v>
      </c>
      <c r="M8" s="356">
        <v>0</v>
      </c>
      <c r="N8" s="357">
        <v>41.760672740782198</v>
      </c>
      <c r="O8" s="357">
        <v>38.46</v>
      </c>
      <c r="P8" s="231">
        <v>1</v>
      </c>
      <c r="Q8" s="559"/>
    </row>
    <row r="9" spans="1:17" ht="15" customHeight="1" x14ac:dyDescent="0.25">
      <c r="A9" s="188">
        <v>6</v>
      </c>
      <c r="B9" s="187" t="s">
        <v>485</v>
      </c>
      <c r="C9" s="187" t="s">
        <v>1680</v>
      </c>
      <c r="D9" s="187" t="s">
        <v>472</v>
      </c>
      <c r="E9" s="187" t="s">
        <v>963</v>
      </c>
      <c r="F9" s="186" t="s">
        <v>1686</v>
      </c>
      <c r="G9" s="7">
        <v>432114404</v>
      </c>
      <c r="H9" s="7" t="s">
        <v>1808</v>
      </c>
      <c r="I9" s="7" t="s">
        <v>965</v>
      </c>
      <c r="J9" s="231" t="s">
        <v>913</v>
      </c>
      <c r="K9" s="356">
        <v>1.24224</v>
      </c>
      <c r="L9" s="356">
        <v>0.75185058000000005</v>
      </c>
      <c r="M9" s="356">
        <v>0</v>
      </c>
      <c r="N9" s="357">
        <v>39.476221986089598</v>
      </c>
      <c r="O9" s="357">
        <v>-7.74</v>
      </c>
      <c r="P9" s="231">
        <v>1</v>
      </c>
      <c r="Q9" s="559"/>
    </row>
    <row r="10" spans="1:17" ht="15" customHeight="1" x14ac:dyDescent="0.25">
      <c r="A10" s="188">
        <v>7</v>
      </c>
      <c r="B10" s="187" t="s">
        <v>485</v>
      </c>
      <c r="C10" s="187" t="s">
        <v>1680</v>
      </c>
      <c r="D10" s="187" t="s">
        <v>472</v>
      </c>
      <c r="E10" s="187" t="s">
        <v>963</v>
      </c>
      <c r="F10" s="186" t="s">
        <v>1686</v>
      </c>
      <c r="G10" s="7">
        <v>432114402</v>
      </c>
      <c r="H10" s="7" t="s">
        <v>972</v>
      </c>
      <c r="I10" s="7" t="s">
        <v>965</v>
      </c>
      <c r="J10" s="231" t="s">
        <v>913</v>
      </c>
      <c r="K10" s="356">
        <v>1.35972</v>
      </c>
      <c r="L10" s="356">
        <v>0.97379298000000003</v>
      </c>
      <c r="M10" s="356">
        <v>0</v>
      </c>
      <c r="N10" s="357">
        <v>28.382830288588799</v>
      </c>
      <c r="O10" s="357">
        <v>32.04</v>
      </c>
      <c r="P10" s="231">
        <v>1</v>
      </c>
      <c r="Q10" s="559"/>
    </row>
    <row r="11" spans="1:17" ht="15" customHeight="1" x14ac:dyDescent="0.25">
      <c r="A11" s="188">
        <v>8</v>
      </c>
      <c r="B11" s="187" t="s">
        <v>485</v>
      </c>
      <c r="C11" s="187" t="s">
        <v>1680</v>
      </c>
      <c r="D11" s="187" t="s">
        <v>472</v>
      </c>
      <c r="E11" s="187" t="s">
        <v>963</v>
      </c>
      <c r="F11" s="186" t="s">
        <v>1686</v>
      </c>
      <c r="G11" s="7">
        <v>432114403</v>
      </c>
      <c r="H11" s="7" t="s">
        <v>1543</v>
      </c>
      <c r="I11" s="7" t="s">
        <v>965</v>
      </c>
      <c r="J11" s="231" t="s">
        <v>913</v>
      </c>
      <c r="K11" s="356">
        <v>1.42092</v>
      </c>
      <c r="L11" s="356">
        <v>0.88381176000000006</v>
      </c>
      <c r="M11" s="356">
        <v>0</v>
      </c>
      <c r="N11" s="357">
        <v>37.800033780930697</v>
      </c>
      <c r="O11" s="357">
        <v>36.26</v>
      </c>
      <c r="P11" s="231">
        <v>1</v>
      </c>
      <c r="Q11" s="559"/>
    </row>
    <row r="12" spans="1:17" ht="15" customHeight="1" x14ac:dyDescent="0.25">
      <c r="A12" s="188">
        <v>9</v>
      </c>
      <c r="B12" s="187" t="s">
        <v>485</v>
      </c>
      <c r="C12" s="187" t="s">
        <v>1680</v>
      </c>
      <c r="D12" s="187" t="s">
        <v>472</v>
      </c>
      <c r="E12" s="187" t="s">
        <v>973</v>
      </c>
      <c r="F12" s="186" t="s">
        <v>974</v>
      </c>
      <c r="G12" s="7">
        <v>432121105</v>
      </c>
      <c r="H12" s="7" t="s">
        <v>975</v>
      </c>
      <c r="I12" s="7" t="s">
        <v>968</v>
      </c>
      <c r="J12" s="231" t="s">
        <v>913</v>
      </c>
      <c r="K12" s="356">
        <v>2.223732</v>
      </c>
      <c r="L12" s="356">
        <v>1.3693086399999999</v>
      </c>
      <c r="M12" s="356">
        <v>0</v>
      </c>
      <c r="N12" s="357">
        <v>38.422946650046001</v>
      </c>
      <c r="O12" s="357">
        <v>39.799999999999997</v>
      </c>
      <c r="P12" s="231">
        <v>1</v>
      </c>
      <c r="Q12" s="559"/>
    </row>
    <row r="13" spans="1:17" ht="15" customHeight="1" x14ac:dyDescent="0.25">
      <c r="A13" s="188">
        <v>10</v>
      </c>
      <c r="B13" s="187" t="s">
        <v>485</v>
      </c>
      <c r="C13" s="187" t="s">
        <v>1680</v>
      </c>
      <c r="D13" s="187" t="s">
        <v>472</v>
      </c>
      <c r="E13" s="187" t="s">
        <v>973</v>
      </c>
      <c r="F13" s="186" t="s">
        <v>974</v>
      </c>
      <c r="G13" s="7">
        <v>432121106</v>
      </c>
      <c r="H13" s="7" t="s">
        <v>1068</v>
      </c>
      <c r="I13" s="7" t="s">
        <v>968</v>
      </c>
      <c r="J13" s="231" t="s">
        <v>913</v>
      </c>
      <c r="K13" s="356">
        <v>2.3115999999999999</v>
      </c>
      <c r="L13" s="356">
        <v>0.98465557000000004</v>
      </c>
      <c r="M13" s="356">
        <v>0</v>
      </c>
      <c r="N13" s="357">
        <v>57.403721664647897</v>
      </c>
      <c r="O13" s="357">
        <v>50.11</v>
      </c>
      <c r="P13" s="231">
        <v>1</v>
      </c>
      <c r="Q13" s="559"/>
    </row>
    <row r="14" spans="1:17" ht="15" customHeight="1" x14ac:dyDescent="0.25">
      <c r="A14" s="188">
        <v>11</v>
      </c>
      <c r="B14" s="187" t="s">
        <v>485</v>
      </c>
      <c r="C14" s="187" t="s">
        <v>1680</v>
      </c>
      <c r="D14" s="187" t="s">
        <v>472</v>
      </c>
      <c r="E14" s="187" t="s">
        <v>973</v>
      </c>
      <c r="F14" s="186" t="s">
        <v>974</v>
      </c>
      <c r="G14" s="7">
        <v>432121104</v>
      </c>
      <c r="H14" s="7" t="s">
        <v>1805</v>
      </c>
      <c r="I14" s="7" t="s">
        <v>968</v>
      </c>
      <c r="J14" s="231" t="s">
        <v>913</v>
      </c>
      <c r="K14" s="356">
        <v>1.8652200000000001</v>
      </c>
      <c r="L14" s="356">
        <v>1.4720101299999999</v>
      </c>
      <c r="M14" s="356">
        <v>0</v>
      </c>
      <c r="N14" s="357">
        <v>21.081152357362701</v>
      </c>
      <c r="O14" s="357">
        <v>23.12</v>
      </c>
      <c r="P14" s="231">
        <v>1</v>
      </c>
      <c r="Q14" s="559"/>
    </row>
    <row r="15" spans="1:17" ht="15" customHeight="1" x14ac:dyDescent="0.25">
      <c r="A15" s="188">
        <v>12</v>
      </c>
      <c r="B15" s="187" t="s">
        <v>485</v>
      </c>
      <c r="C15" s="187" t="s">
        <v>1680</v>
      </c>
      <c r="D15" s="187" t="s">
        <v>472</v>
      </c>
      <c r="E15" s="187" t="s">
        <v>973</v>
      </c>
      <c r="F15" s="186" t="s">
        <v>1683</v>
      </c>
      <c r="G15" s="7">
        <v>432123202</v>
      </c>
      <c r="H15" s="7" t="s">
        <v>1807</v>
      </c>
      <c r="I15" s="7" t="s">
        <v>965</v>
      </c>
      <c r="J15" s="231" t="s">
        <v>913</v>
      </c>
      <c r="K15" s="356">
        <v>1.4867060000000001</v>
      </c>
      <c r="L15" s="356">
        <v>1.1436710899999998</v>
      </c>
      <c r="M15" s="356">
        <v>0</v>
      </c>
      <c r="N15" s="357">
        <v>23.073486620757599</v>
      </c>
      <c r="O15" s="357">
        <v>19.45</v>
      </c>
      <c r="P15" s="231">
        <v>1</v>
      </c>
      <c r="Q15" s="559"/>
    </row>
    <row r="16" spans="1:17" ht="15" customHeight="1" x14ac:dyDescent="0.25">
      <c r="A16" s="188">
        <v>13</v>
      </c>
      <c r="B16" s="187" t="s">
        <v>485</v>
      </c>
      <c r="C16" s="187" t="s">
        <v>1680</v>
      </c>
      <c r="D16" s="187" t="s">
        <v>472</v>
      </c>
      <c r="E16" s="187" t="s">
        <v>973</v>
      </c>
      <c r="F16" s="186" t="s">
        <v>1683</v>
      </c>
      <c r="G16" s="7">
        <v>432123201</v>
      </c>
      <c r="H16" s="7" t="s">
        <v>1806</v>
      </c>
      <c r="I16" s="7" t="s">
        <v>965</v>
      </c>
      <c r="J16" s="231" t="s">
        <v>913</v>
      </c>
      <c r="K16" s="356">
        <v>3.7404320000000002</v>
      </c>
      <c r="L16" s="356">
        <v>2.35064406</v>
      </c>
      <c r="M16" s="356">
        <v>0</v>
      </c>
      <c r="N16" s="357">
        <v>37.155813553086901</v>
      </c>
      <c r="O16" s="357">
        <v>9.8699999999999992</v>
      </c>
      <c r="P16" s="231">
        <v>1</v>
      </c>
      <c r="Q16" s="559"/>
    </row>
    <row r="17" spans="1:17" ht="15" customHeight="1" x14ac:dyDescent="0.25">
      <c r="A17" s="188">
        <v>14</v>
      </c>
      <c r="B17" s="187" t="s">
        <v>485</v>
      </c>
      <c r="C17" s="187" t="s">
        <v>1680</v>
      </c>
      <c r="D17" s="187" t="s">
        <v>472</v>
      </c>
      <c r="E17" s="187" t="s">
        <v>973</v>
      </c>
      <c r="F17" s="186" t="s">
        <v>1683</v>
      </c>
      <c r="G17" s="7">
        <v>432123206</v>
      </c>
      <c r="H17" s="7" t="s">
        <v>978</v>
      </c>
      <c r="I17" s="7" t="s">
        <v>965</v>
      </c>
      <c r="J17" s="231" t="s">
        <v>913</v>
      </c>
      <c r="K17" s="356">
        <v>6.6156199999999998</v>
      </c>
      <c r="L17" s="356">
        <v>3.8358416799999997</v>
      </c>
      <c r="M17" s="356">
        <v>0</v>
      </c>
      <c r="N17" s="357">
        <v>42.018409763559603</v>
      </c>
      <c r="O17" s="357">
        <v>34.51</v>
      </c>
      <c r="P17" s="231">
        <v>1</v>
      </c>
      <c r="Q17" s="560"/>
    </row>
    <row r="18" spans="1:17" ht="15" customHeight="1" x14ac:dyDescent="0.25">
      <c r="A18" s="188">
        <v>15</v>
      </c>
      <c r="B18" s="187" t="s">
        <v>485</v>
      </c>
      <c r="C18" s="187" t="s">
        <v>1680</v>
      </c>
      <c r="D18" s="187" t="s">
        <v>472</v>
      </c>
      <c r="E18" s="187" t="s">
        <v>973</v>
      </c>
      <c r="F18" s="186" t="s">
        <v>1685</v>
      </c>
      <c r="G18" s="7">
        <v>432122302</v>
      </c>
      <c r="H18" s="7" t="s">
        <v>1355</v>
      </c>
      <c r="I18" s="7" t="s">
        <v>968</v>
      </c>
      <c r="J18" s="231" t="s">
        <v>913</v>
      </c>
      <c r="K18" s="356">
        <v>2.7585600000000001</v>
      </c>
      <c r="L18" s="356">
        <v>1.9569823399999999</v>
      </c>
      <c r="M18" s="356">
        <v>0</v>
      </c>
      <c r="N18" s="357">
        <v>29.057829447247801</v>
      </c>
      <c r="O18" s="357">
        <v>35.56</v>
      </c>
      <c r="P18" s="231">
        <v>1</v>
      </c>
      <c r="Q18" s="263"/>
    </row>
    <row r="19" spans="1:17" ht="15" customHeight="1" x14ac:dyDescent="0.25">
      <c r="A19" s="188">
        <v>16</v>
      </c>
      <c r="B19" s="187" t="s">
        <v>485</v>
      </c>
      <c r="C19" s="187" t="s">
        <v>1680</v>
      </c>
      <c r="D19" s="187" t="s">
        <v>472</v>
      </c>
      <c r="E19" s="187" t="s">
        <v>973</v>
      </c>
      <c r="F19" s="186" t="s">
        <v>1685</v>
      </c>
      <c r="G19" s="7">
        <v>432122301</v>
      </c>
      <c r="H19" s="7" t="s">
        <v>1354</v>
      </c>
      <c r="I19" s="7" t="s">
        <v>968</v>
      </c>
      <c r="J19" s="231" t="s">
        <v>913</v>
      </c>
      <c r="K19" s="356">
        <v>2.6802600000000001</v>
      </c>
      <c r="L19" s="356">
        <v>1.3159094599999999</v>
      </c>
      <c r="M19" s="356">
        <v>0</v>
      </c>
      <c r="N19" s="357">
        <v>50.903663823658903</v>
      </c>
      <c r="O19" s="357">
        <v>54.15</v>
      </c>
      <c r="P19" s="231">
        <v>1</v>
      </c>
      <c r="Q19" s="263"/>
    </row>
    <row r="20" spans="1:17" ht="15" customHeight="1" x14ac:dyDescent="0.25">
      <c r="A20" s="188">
        <v>17</v>
      </c>
      <c r="B20" s="187" t="s">
        <v>485</v>
      </c>
      <c r="C20" s="187" t="s">
        <v>1680</v>
      </c>
      <c r="D20" s="187" t="s">
        <v>472</v>
      </c>
      <c r="E20" s="187" t="s">
        <v>973</v>
      </c>
      <c r="F20" s="186" t="s">
        <v>979</v>
      </c>
      <c r="G20" s="7">
        <v>432122403</v>
      </c>
      <c r="H20" s="7" t="s">
        <v>1387</v>
      </c>
      <c r="I20" s="7" t="s">
        <v>968</v>
      </c>
      <c r="J20" s="231" t="s">
        <v>913</v>
      </c>
      <c r="K20" s="356">
        <v>1.4810700000000001</v>
      </c>
      <c r="L20" s="356">
        <v>1.19364526</v>
      </c>
      <c r="M20" s="356">
        <v>0</v>
      </c>
      <c r="N20" s="357">
        <v>19.406560122073898</v>
      </c>
      <c r="O20" s="357">
        <v>25.17</v>
      </c>
      <c r="P20" s="231">
        <v>1</v>
      </c>
      <c r="Q20" s="263"/>
    </row>
    <row r="21" spans="1:17" ht="15" customHeight="1" x14ac:dyDescent="0.25">
      <c r="A21" s="188">
        <v>18</v>
      </c>
      <c r="B21" s="187" t="s">
        <v>485</v>
      </c>
      <c r="C21" s="187" t="s">
        <v>1680</v>
      </c>
      <c r="D21" s="187" t="s">
        <v>532</v>
      </c>
      <c r="E21" s="187" t="s">
        <v>981</v>
      </c>
      <c r="F21" s="186" t="s">
        <v>982</v>
      </c>
      <c r="G21" s="7">
        <v>432211102</v>
      </c>
      <c r="H21" s="7" t="s">
        <v>1356</v>
      </c>
      <c r="I21" s="7" t="s">
        <v>965</v>
      </c>
      <c r="J21" s="231" t="s">
        <v>913</v>
      </c>
      <c r="K21" s="356">
        <v>1.5711599999999999</v>
      </c>
      <c r="L21" s="356">
        <v>1.0312544299999999</v>
      </c>
      <c r="M21" s="356">
        <v>0</v>
      </c>
      <c r="N21" s="357">
        <v>34.363500216400602</v>
      </c>
      <c r="O21" s="357">
        <v>46.28</v>
      </c>
      <c r="P21" s="231">
        <v>1</v>
      </c>
      <c r="Q21" s="187"/>
    </row>
    <row r="22" spans="1:17" ht="15" customHeight="1" x14ac:dyDescent="0.25">
      <c r="A22" s="188">
        <v>19</v>
      </c>
      <c r="B22" s="187" t="s">
        <v>485</v>
      </c>
      <c r="C22" s="187" t="s">
        <v>1680</v>
      </c>
      <c r="D22" s="187" t="s">
        <v>532</v>
      </c>
      <c r="E22" s="187" t="s">
        <v>981</v>
      </c>
      <c r="F22" s="186" t="s">
        <v>982</v>
      </c>
      <c r="G22" s="7">
        <v>432211101</v>
      </c>
      <c r="H22" s="7" t="s">
        <v>982</v>
      </c>
      <c r="I22" s="7" t="s">
        <v>968</v>
      </c>
      <c r="J22" s="231" t="s">
        <v>913</v>
      </c>
      <c r="K22" s="356">
        <v>2.56792</v>
      </c>
      <c r="L22" s="356">
        <v>1.0371939399999999</v>
      </c>
      <c r="M22" s="356">
        <v>0</v>
      </c>
      <c r="N22" s="357">
        <v>59.609569612760502</v>
      </c>
      <c r="O22" s="357">
        <v>63.95</v>
      </c>
      <c r="P22" s="231">
        <v>1</v>
      </c>
      <c r="Q22" s="187"/>
    </row>
    <row r="23" spans="1:17" ht="15" customHeight="1" x14ac:dyDescent="0.25">
      <c r="A23" s="188">
        <v>20</v>
      </c>
      <c r="B23" s="187" t="s">
        <v>485</v>
      </c>
      <c r="C23" s="187" t="s">
        <v>1680</v>
      </c>
      <c r="D23" s="187" t="s">
        <v>532</v>
      </c>
      <c r="E23" s="187" t="s">
        <v>981</v>
      </c>
      <c r="F23" s="186" t="s">
        <v>982</v>
      </c>
      <c r="G23" s="7">
        <v>432211105</v>
      </c>
      <c r="H23" s="7" t="s">
        <v>1578</v>
      </c>
      <c r="I23" s="7" t="s">
        <v>968</v>
      </c>
      <c r="J23" s="231" t="s">
        <v>913</v>
      </c>
      <c r="K23" s="356">
        <v>1.9754400000000001</v>
      </c>
      <c r="L23" s="356">
        <v>1.2012719599999999</v>
      </c>
      <c r="M23" s="356">
        <v>0</v>
      </c>
      <c r="N23" s="357">
        <v>39.189650913214301</v>
      </c>
      <c r="O23" s="357">
        <v>44.22</v>
      </c>
      <c r="P23" s="231">
        <v>1</v>
      </c>
      <c r="Q23" s="187"/>
    </row>
    <row r="24" spans="1:17" ht="15" customHeight="1" x14ac:dyDescent="0.25">
      <c r="A24" s="188">
        <v>21</v>
      </c>
      <c r="B24" s="187" t="s">
        <v>485</v>
      </c>
      <c r="C24" s="187" t="s">
        <v>1680</v>
      </c>
      <c r="D24" s="187" t="s">
        <v>532</v>
      </c>
      <c r="E24" s="187" t="s">
        <v>981</v>
      </c>
      <c r="F24" s="186" t="s">
        <v>982</v>
      </c>
      <c r="G24" s="7">
        <v>432211103</v>
      </c>
      <c r="H24" s="7" t="s">
        <v>984</v>
      </c>
      <c r="I24" s="7" t="s">
        <v>965</v>
      </c>
      <c r="J24" s="231" t="s">
        <v>913</v>
      </c>
      <c r="K24" s="356">
        <v>1.9800899999999999</v>
      </c>
      <c r="L24" s="356">
        <v>1.0274476699999999</v>
      </c>
      <c r="M24" s="356">
        <v>0</v>
      </c>
      <c r="N24" s="357">
        <v>48.111062123438799</v>
      </c>
      <c r="O24" s="357">
        <v>49.2</v>
      </c>
      <c r="P24" s="231">
        <v>1</v>
      </c>
      <c r="Q24" s="187"/>
    </row>
    <row r="25" spans="1:17" ht="15" customHeight="1" x14ac:dyDescent="0.25">
      <c r="A25" s="188">
        <v>22</v>
      </c>
      <c r="B25" s="187" t="s">
        <v>485</v>
      </c>
      <c r="C25" s="187" t="s">
        <v>1680</v>
      </c>
      <c r="D25" s="187" t="s">
        <v>532</v>
      </c>
      <c r="E25" s="187" t="s">
        <v>981</v>
      </c>
      <c r="F25" s="186" t="s">
        <v>982</v>
      </c>
      <c r="G25" s="7">
        <v>432211104</v>
      </c>
      <c r="H25" s="7" t="s">
        <v>985</v>
      </c>
      <c r="I25" s="7" t="s">
        <v>965</v>
      </c>
      <c r="J25" s="231" t="s">
        <v>913</v>
      </c>
      <c r="K25" s="356">
        <v>4.1191500000000003</v>
      </c>
      <c r="L25" s="356">
        <v>2.16180905</v>
      </c>
      <c r="M25" s="356">
        <v>0</v>
      </c>
      <c r="N25" s="357">
        <v>47.518078972603597</v>
      </c>
      <c r="O25" s="357">
        <v>46.44</v>
      </c>
      <c r="P25" s="231">
        <v>1</v>
      </c>
      <c r="Q25" s="187"/>
    </row>
    <row r="26" spans="1:17" ht="15" customHeight="1" x14ac:dyDescent="0.25">
      <c r="A26" s="188">
        <v>23</v>
      </c>
      <c r="B26" s="187" t="s">
        <v>485</v>
      </c>
      <c r="C26" s="187" t="s">
        <v>1680</v>
      </c>
      <c r="D26" s="187" t="s">
        <v>532</v>
      </c>
      <c r="E26" s="187" t="s">
        <v>981</v>
      </c>
      <c r="F26" s="186" t="s">
        <v>1689</v>
      </c>
      <c r="G26" s="7">
        <v>432211201</v>
      </c>
      <c r="H26" s="7" t="s">
        <v>986</v>
      </c>
      <c r="I26" s="7" t="s">
        <v>965</v>
      </c>
      <c r="J26" s="231" t="s">
        <v>913</v>
      </c>
      <c r="K26" s="356">
        <v>2.6031</v>
      </c>
      <c r="L26" s="356">
        <v>1.62831204</v>
      </c>
      <c r="M26" s="356">
        <v>0</v>
      </c>
      <c r="N26" s="357">
        <v>37.447196035496098</v>
      </c>
      <c r="O26" s="357">
        <v>39.31</v>
      </c>
      <c r="P26" s="231">
        <v>1</v>
      </c>
      <c r="Q26" s="187"/>
    </row>
    <row r="27" spans="1:17" ht="15" customHeight="1" x14ac:dyDescent="0.25">
      <c r="A27" s="188">
        <v>24</v>
      </c>
      <c r="B27" s="187" t="s">
        <v>485</v>
      </c>
      <c r="C27" s="187" t="s">
        <v>1680</v>
      </c>
      <c r="D27" s="187" t="s">
        <v>532</v>
      </c>
      <c r="E27" s="187" t="s">
        <v>981</v>
      </c>
      <c r="F27" s="186" t="s">
        <v>1689</v>
      </c>
      <c r="G27" s="7">
        <v>432211202</v>
      </c>
      <c r="H27" s="7" t="s">
        <v>987</v>
      </c>
      <c r="I27" s="7" t="s">
        <v>965</v>
      </c>
      <c r="J27" s="231" t="s">
        <v>913</v>
      </c>
      <c r="K27" s="356">
        <v>1.0848</v>
      </c>
      <c r="L27" s="356">
        <v>0.44749399999999995</v>
      </c>
      <c r="M27" s="356">
        <v>0</v>
      </c>
      <c r="N27" s="357">
        <v>58.748709439528</v>
      </c>
      <c r="O27" s="357">
        <v>65.510000000000005</v>
      </c>
      <c r="P27" s="231">
        <v>1</v>
      </c>
      <c r="Q27" s="187"/>
    </row>
    <row r="28" spans="1:17" ht="15" customHeight="1" x14ac:dyDescent="0.25">
      <c r="A28" s="188">
        <v>25</v>
      </c>
      <c r="B28" s="187" t="s">
        <v>485</v>
      </c>
      <c r="C28" s="187" t="s">
        <v>1680</v>
      </c>
      <c r="D28" s="187" t="s">
        <v>532</v>
      </c>
      <c r="E28" s="187" t="s">
        <v>981</v>
      </c>
      <c r="F28" s="186" t="s">
        <v>1689</v>
      </c>
      <c r="G28" s="7">
        <v>432211203</v>
      </c>
      <c r="H28" s="7" t="s">
        <v>1015</v>
      </c>
      <c r="I28" s="7" t="s">
        <v>965</v>
      </c>
      <c r="J28" s="231" t="s">
        <v>913</v>
      </c>
      <c r="K28" s="356">
        <v>0.44131999999999999</v>
      </c>
      <c r="L28" s="356">
        <v>0.28631208000000002</v>
      </c>
      <c r="M28" s="356">
        <v>0</v>
      </c>
      <c r="N28" s="357">
        <v>35.123701622405498</v>
      </c>
      <c r="O28" s="357">
        <v>37.92</v>
      </c>
      <c r="P28" s="231">
        <v>1</v>
      </c>
      <c r="Q28" s="187"/>
    </row>
    <row r="29" spans="1:17" ht="15" customHeight="1" x14ac:dyDescent="0.25">
      <c r="A29" s="188">
        <v>26</v>
      </c>
      <c r="B29" s="187" t="s">
        <v>485</v>
      </c>
      <c r="C29" s="187" t="s">
        <v>1680</v>
      </c>
      <c r="D29" s="187" t="s">
        <v>532</v>
      </c>
      <c r="E29" s="187" t="s">
        <v>981</v>
      </c>
      <c r="F29" s="186" t="s">
        <v>988</v>
      </c>
      <c r="G29" s="7">
        <v>432213301</v>
      </c>
      <c r="H29" s="7" t="s">
        <v>989</v>
      </c>
      <c r="I29" s="7" t="s">
        <v>965</v>
      </c>
      <c r="J29" s="231" t="s">
        <v>913</v>
      </c>
      <c r="K29" s="356">
        <v>1.4177010000000001</v>
      </c>
      <c r="L29" s="356">
        <v>0.64556749999999996</v>
      </c>
      <c r="M29" s="356">
        <v>0</v>
      </c>
      <c r="N29" s="357">
        <v>54.463776212332498</v>
      </c>
      <c r="O29" s="357">
        <v>58.01</v>
      </c>
      <c r="P29" s="231">
        <v>1</v>
      </c>
      <c r="Q29" s="187"/>
    </row>
    <row r="30" spans="1:17" ht="15" customHeight="1" x14ac:dyDescent="0.25">
      <c r="A30" s="188">
        <v>27</v>
      </c>
      <c r="B30" s="187" t="s">
        <v>485</v>
      </c>
      <c r="C30" s="187" t="s">
        <v>1680</v>
      </c>
      <c r="D30" s="187" t="s">
        <v>532</v>
      </c>
      <c r="E30" s="187" t="s">
        <v>981</v>
      </c>
      <c r="F30" s="186" t="s">
        <v>988</v>
      </c>
      <c r="G30" s="7">
        <v>432213302</v>
      </c>
      <c r="H30" s="7" t="s">
        <v>1811</v>
      </c>
      <c r="I30" s="7" t="s">
        <v>965</v>
      </c>
      <c r="J30" s="231" t="s">
        <v>913</v>
      </c>
      <c r="K30" s="356">
        <v>2.2841999999999998</v>
      </c>
      <c r="L30" s="356">
        <v>1.5971859100000001</v>
      </c>
      <c r="M30" s="356">
        <v>0</v>
      </c>
      <c r="N30" s="357">
        <v>30.076792312407001</v>
      </c>
      <c r="O30" s="357">
        <v>33.630000000000003</v>
      </c>
      <c r="P30" s="231">
        <v>1</v>
      </c>
      <c r="Q30" s="187"/>
    </row>
    <row r="31" spans="1:17" ht="15" customHeight="1" x14ac:dyDescent="0.25">
      <c r="A31" s="188">
        <v>28</v>
      </c>
      <c r="B31" s="187" t="s">
        <v>485</v>
      </c>
      <c r="C31" s="187" t="s">
        <v>1680</v>
      </c>
      <c r="D31" s="187" t="s">
        <v>532</v>
      </c>
      <c r="E31" s="187" t="s">
        <v>990</v>
      </c>
      <c r="F31" s="186" t="s">
        <v>1687</v>
      </c>
      <c r="G31" s="7">
        <v>432223102</v>
      </c>
      <c r="H31" s="7" t="s">
        <v>1277</v>
      </c>
      <c r="I31" s="7" t="s">
        <v>965</v>
      </c>
      <c r="J31" s="231" t="s">
        <v>913</v>
      </c>
      <c r="K31" s="356">
        <v>0.53910000000000002</v>
      </c>
      <c r="L31" s="356">
        <v>0.25465022999999998</v>
      </c>
      <c r="M31" s="356">
        <v>0</v>
      </c>
      <c r="N31" s="357">
        <v>52.763823038397298</v>
      </c>
      <c r="O31" s="357">
        <v>56.98</v>
      </c>
      <c r="P31" s="231">
        <v>1</v>
      </c>
      <c r="Q31" s="187"/>
    </row>
    <row r="32" spans="1:17" ht="15" customHeight="1" x14ac:dyDescent="0.25">
      <c r="A32" s="188">
        <v>29</v>
      </c>
      <c r="B32" s="187" t="s">
        <v>485</v>
      </c>
      <c r="C32" s="187" t="s">
        <v>1680</v>
      </c>
      <c r="D32" s="187" t="s">
        <v>532</v>
      </c>
      <c r="E32" s="187" t="s">
        <v>990</v>
      </c>
      <c r="F32" s="186" t="s">
        <v>1687</v>
      </c>
      <c r="G32" s="7">
        <v>432223101</v>
      </c>
      <c r="H32" s="7" t="s">
        <v>1544</v>
      </c>
      <c r="I32" s="7" t="s">
        <v>965</v>
      </c>
      <c r="J32" s="231" t="s">
        <v>913</v>
      </c>
      <c r="K32" s="356">
        <v>0.26839000000000002</v>
      </c>
      <c r="L32" s="356">
        <v>0.13260796</v>
      </c>
      <c r="M32" s="356">
        <v>0</v>
      </c>
      <c r="N32" s="357">
        <v>50.591318603524698</v>
      </c>
      <c r="O32" s="357">
        <v>56.93</v>
      </c>
      <c r="P32" s="231">
        <v>1</v>
      </c>
      <c r="Q32" s="187"/>
    </row>
    <row r="33" spans="1:17" ht="15" customHeight="1" x14ac:dyDescent="0.25">
      <c r="A33" s="188">
        <v>30</v>
      </c>
      <c r="B33" s="187" t="s">
        <v>485</v>
      </c>
      <c r="C33" s="187" t="s">
        <v>1680</v>
      </c>
      <c r="D33" s="187" t="s">
        <v>532</v>
      </c>
      <c r="E33" s="187" t="s">
        <v>990</v>
      </c>
      <c r="F33" s="186" t="s">
        <v>991</v>
      </c>
      <c r="G33" s="7">
        <v>432223203</v>
      </c>
      <c r="H33" s="7" t="s">
        <v>1362</v>
      </c>
      <c r="I33" s="7" t="s">
        <v>968</v>
      </c>
      <c r="J33" s="231" t="s">
        <v>913</v>
      </c>
      <c r="K33" s="356">
        <v>2.3948</v>
      </c>
      <c r="L33" s="356">
        <v>1.9139781499999999</v>
      </c>
      <c r="M33" s="356">
        <v>0</v>
      </c>
      <c r="N33" s="357">
        <v>20.077745531986</v>
      </c>
      <c r="O33" s="357">
        <v>21.88</v>
      </c>
      <c r="P33" s="231">
        <v>1</v>
      </c>
      <c r="Q33" s="187"/>
    </row>
    <row r="34" spans="1:17" ht="15" customHeight="1" x14ac:dyDescent="0.25">
      <c r="A34" s="188">
        <v>31</v>
      </c>
      <c r="B34" s="187" t="s">
        <v>485</v>
      </c>
      <c r="C34" s="187" t="s">
        <v>1680</v>
      </c>
      <c r="D34" s="187" t="s">
        <v>532</v>
      </c>
      <c r="E34" s="187" t="s">
        <v>990</v>
      </c>
      <c r="F34" s="186" t="s">
        <v>991</v>
      </c>
      <c r="G34" s="7">
        <v>432223202</v>
      </c>
      <c r="H34" s="7" t="s">
        <v>1413</v>
      </c>
      <c r="I34" s="7" t="s">
        <v>968</v>
      </c>
      <c r="J34" s="231" t="s">
        <v>913</v>
      </c>
      <c r="K34" s="356">
        <v>1.9305600000000001</v>
      </c>
      <c r="L34" s="356">
        <v>0.77339597999999998</v>
      </c>
      <c r="M34" s="356">
        <v>0</v>
      </c>
      <c r="N34" s="357">
        <v>59.939293262058698</v>
      </c>
      <c r="O34" s="357">
        <v>58.17</v>
      </c>
      <c r="P34" s="231">
        <v>1</v>
      </c>
      <c r="Q34" s="187"/>
    </row>
    <row r="35" spans="1:17" ht="15" customHeight="1" x14ac:dyDescent="0.25">
      <c r="A35" s="188">
        <v>32</v>
      </c>
      <c r="B35" s="187" t="s">
        <v>485</v>
      </c>
      <c r="C35" s="187" t="s">
        <v>1680</v>
      </c>
      <c r="D35" s="187" t="s">
        <v>532</v>
      </c>
      <c r="E35" s="187" t="s">
        <v>990</v>
      </c>
      <c r="F35" s="186" t="s">
        <v>991</v>
      </c>
      <c r="G35" s="7">
        <v>432223204</v>
      </c>
      <c r="H35" s="7" t="s">
        <v>1560</v>
      </c>
      <c r="I35" s="7" t="s">
        <v>968</v>
      </c>
      <c r="J35" s="231" t="s">
        <v>913</v>
      </c>
      <c r="K35" s="356">
        <v>2.3315999999999999</v>
      </c>
      <c r="L35" s="356">
        <v>1.5517063</v>
      </c>
      <c r="M35" s="356">
        <v>0</v>
      </c>
      <c r="N35" s="357">
        <v>33.4488634414136</v>
      </c>
      <c r="O35" s="357">
        <v>29.86</v>
      </c>
      <c r="P35" s="231">
        <v>1</v>
      </c>
      <c r="Q35" s="187"/>
    </row>
    <row r="36" spans="1:17" ht="15" customHeight="1" x14ac:dyDescent="0.25">
      <c r="A36" s="188">
        <v>33</v>
      </c>
      <c r="B36" s="187" t="s">
        <v>485</v>
      </c>
      <c r="C36" s="187" t="s">
        <v>1680</v>
      </c>
      <c r="D36" s="187" t="s">
        <v>532</v>
      </c>
      <c r="E36" s="187" t="s">
        <v>990</v>
      </c>
      <c r="F36" s="186" t="s">
        <v>992</v>
      </c>
      <c r="G36" s="7">
        <v>432221604</v>
      </c>
      <c r="H36" s="7" t="s">
        <v>1809</v>
      </c>
      <c r="I36" s="7" t="s">
        <v>965</v>
      </c>
      <c r="J36" s="231" t="s">
        <v>913</v>
      </c>
      <c r="K36" s="356">
        <v>1.58352</v>
      </c>
      <c r="L36" s="356">
        <v>1.0265929900000001</v>
      </c>
      <c r="M36" s="356">
        <v>0</v>
      </c>
      <c r="N36" s="357">
        <v>35.170191093260598</v>
      </c>
      <c r="O36" s="357">
        <v>35.369999999999997</v>
      </c>
      <c r="P36" s="231">
        <v>1</v>
      </c>
      <c r="Q36" s="187"/>
    </row>
    <row r="37" spans="1:17" ht="15" customHeight="1" x14ac:dyDescent="0.25">
      <c r="A37" s="188">
        <v>34</v>
      </c>
      <c r="B37" s="187" t="s">
        <v>485</v>
      </c>
      <c r="C37" s="187" t="s">
        <v>1680</v>
      </c>
      <c r="D37" s="187" t="s">
        <v>532</v>
      </c>
      <c r="E37" s="187" t="s">
        <v>990</v>
      </c>
      <c r="F37" s="186" t="s">
        <v>992</v>
      </c>
      <c r="G37" s="7">
        <v>432221602</v>
      </c>
      <c r="H37" s="7" t="s">
        <v>1358</v>
      </c>
      <c r="I37" s="7" t="s">
        <v>965</v>
      </c>
      <c r="J37" s="231" t="s">
        <v>913</v>
      </c>
      <c r="K37" s="356">
        <v>0.81532499999999997</v>
      </c>
      <c r="L37" s="356">
        <v>0.68264415000000001</v>
      </c>
      <c r="M37" s="356">
        <v>0</v>
      </c>
      <c r="N37" s="357">
        <v>16.273369515224001</v>
      </c>
      <c r="O37" s="357">
        <v>8.9700000000000006</v>
      </c>
      <c r="P37" s="231">
        <v>1</v>
      </c>
      <c r="Q37" s="187"/>
    </row>
    <row r="38" spans="1:17" ht="15" customHeight="1" x14ac:dyDescent="0.25">
      <c r="A38" s="188">
        <v>35</v>
      </c>
      <c r="B38" s="187" t="s">
        <v>485</v>
      </c>
      <c r="C38" s="187" t="s">
        <v>1680</v>
      </c>
      <c r="D38" s="187" t="s">
        <v>532</v>
      </c>
      <c r="E38" s="187" t="s">
        <v>990</v>
      </c>
      <c r="F38" s="186" t="s">
        <v>1688</v>
      </c>
      <c r="G38" s="7">
        <v>432223301</v>
      </c>
      <c r="H38" s="7" t="s">
        <v>1810</v>
      </c>
      <c r="I38" s="7" t="s">
        <v>965</v>
      </c>
      <c r="J38" s="231" t="s">
        <v>913</v>
      </c>
      <c r="K38" s="356">
        <v>1.40178</v>
      </c>
      <c r="L38" s="356">
        <v>0.70121319000000004</v>
      </c>
      <c r="M38" s="356">
        <v>0</v>
      </c>
      <c r="N38" s="357">
        <v>49.976944313658301</v>
      </c>
      <c r="O38" s="357">
        <v>51.82</v>
      </c>
      <c r="P38" s="231">
        <v>1</v>
      </c>
      <c r="Q38" s="187"/>
    </row>
    <row r="39" spans="1:17" ht="15" customHeight="1" x14ac:dyDescent="0.25">
      <c r="A39" s="188">
        <v>36</v>
      </c>
      <c r="B39" s="187" t="s">
        <v>485</v>
      </c>
      <c r="C39" s="187" t="s">
        <v>1680</v>
      </c>
      <c r="D39" s="187" t="s">
        <v>532</v>
      </c>
      <c r="E39" s="187" t="s">
        <v>990</v>
      </c>
      <c r="F39" s="186" t="s">
        <v>1688</v>
      </c>
      <c r="G39" s="7">
        <v>432223302</v>
      </c>
      <c r="H39" s="7" t="s">
        <v>1560</v>
      </c>
      <c r="I39" s="7" t="s">
        <v>965</v>
      </c>
      <c r="J39" s="231" t="s">
        <v>913</v>
      </c>
      <c r="K39" s="356">
        <v>2.1682199999999998</v>
      </c>
      <c r="L39" s="356">
        <v>1.2227945900000001</v>
      </c>
      <c r="M39" s="356">
        <v>0</v>
      </c>
      <c r="N39" s="357">
        <v>43.603758382452</v>
      </c>
      <c r="O39" s="357">
        <v>48.23</v>
      </c>
      <c r="P39" s="231">
        <v>1</v>
      </c>
      <c r="Q39" s="187"/>
    </row>
    <row r="40" spans="1:17" ht="15" customHeight="1" x14ac:dyDescent="0.25">
      <c r="A40" s="188">
        <v>37</v>
      </c>
      <c r="B40" s="187" t="s">
        <v>485</v>
      </c>
      <c r="C40" s="187" t="s">
        <v>1680</v>
      </c>
      <c r="D40" s="187" t="s">
        <v>532</v>
      </c>
      <c r="E40" s="187" t="s">
        <v>990</v>
      </c>
      <c r="F40" s="186" t="s">
        <v>1690</v>
      </c>
      <c r="G40" s="7">
        <v>432222403</v>
      </c>
      <c r="H40" s="7" t="s">
        <v>994</v>
      </c>
      <c r="I40" s="7" t="s">
        <v>968</v>
      </c>
      <c r="J40" s="231" t="s">
        <v>913</v>
      </c>
      <c r="K40" s="356">
        <v>1.819</v>
      </c>
      <c r="L40" s="356">
        <v>1.2389781499999999</v>
      </c>
      <c r="M40" s="356">
        <v>0</v>
      </c>
      <c r="N40" s="357">
        <v>31.8868526663002</v>
      </c>
      <c r="O40" s="357">
        <v>25.31</v>
      </c>
      <c r="P40" s="231">
        <v>1</v>
      </c>
      <c r="Q40" s="187"/>
    </row>
    <row r="41" spans="1:17" ht="15" customHeight="1" x14ac:dyDescent="0.25">
      <c r="A41" s="188">
        <v>38</v>
      </c>
      <c r="B41" s="187" t="s">
        <v>485</v>
      </c>
      <c r="C41" s="187" t="s">
        <v>1680</v>
      </c>
      <c r="D41" s="187" t="s">
        <v>532</v>
      </c>
      <c r="E41" s="187" t="s">
        <v>990</v>
      </c>
      <c r="F41" s="186" t="s">
        <v>1691</v>
      </c>
      <c r="G41" s="7">
        <v>432221503</v>
      </c>
      <c r="H41" s="7" t="s">
        <v>1362</v>
      </c>
      <c r="I41" s="7" t="s">
        <v>965</v>
      </c>
      <c r="J41" s="231" t="s">
        <v>913</v>
      </c>
      <c r="K41" s="356">
        <v>1.13889</v>
      </c>
      <c r="L41" s="356">
        <v>0.51203257999999996</v>
      </c>
      <c r="M41" s="356">
        <v>0</v>
      </c>
      <c r="N41" s="357">
        <v>55.041085618453103</v>
      </c>
      <c r="O41" s="357">
        <v>58.13</v>
      </c>
      <c r="P41" s="231">
        <v>1</v>
      </c>
      <c r="Q41" s="187"/>
    </row>
    <row r="42" spans="1:17" ht="15" customHeight="1" x14ac:dyDescent="0.25">
      <c r="A42" s="188">
        <v>39</v>
      </c>
      <c r="B42" s="187" t="s">
        <v>485</v>
      </c>
      <c r="C42" s="187" t="s">
        <v>1680</v>
      </c>
      <c r="D42" s="187" t="s">
        <v>532</v>
      </c>
      <c r="E42" s="187" t="s">
        <v>990</v>
      </c>
      <c r="F42" s="186" t="s">
        <v>1691</v>
      </c>
      <c r="G42" s="7">
        <v>432221501</v>
      </c>
      <c r="H42" s="7" t="s">
        <v>1390</v>
      </c>
      <c r="I42" s="7" t="s">
        <v>965</v>
      </c>
      <c r="J42" s="231" t="s">
        <v>913</v>
      </c>
      <c r="K42" s="356">
        <v>1.0405500000000001</v>
      </c>
      <c r="L42" s="356">
        <v>0.58092769999999994</v>
      </c>
      <c r="M42" s="356">
        <v>0</v>
      </c>
      <c r="N42" s="357">
        <v>44.171092210849999</v>
      </c>
      <c r="O42" s="357">
        <v>48.18</v>
      </c>
      <c r="P42" s="231">
        <v>1</v>
      </c>
      <c r="Q42" s="187"/>
    </row>
    <row r="43" spans="1:17" ht="15" customHeight="1" x14ac:dyDescent="0.25">
      <c r="A43" s="188">
        <v>40</v>
      </c>
      <c r="B43" s="187" t="s">
        <v>485</v>
      </c>
      <c r="C43" s="187" t="s">
        <v>1680</v>
      </c>
      <c r="D43" s="187" t="s">
        <v>547</v>
      </c>
      <c r="E43" s="187" t="s">
        <v>995</v>
      </c>
      <c r="F43" s="186" t="s">
        <v>1693</v>
      </c>
      <c r="G43" s="7">
        <v>432433102</v>
      </c>
      <c r="H43" s="7" t="s">
        <v>996</v>
      </c>
      <c r="I43" s="7" t="s">
        <v>965</v>
      </c>
      <c r="J43" s="231" t="s">
        <v>913</v>
      </c>
      <c r="K43" s="356">
        <v>0.87702000000000002</v>
      </c>
      <c r="L43" s="356">
        <v>0.51528238000000004</v>
      </c>
      <c r="M43" s="356">
        <v>0</v>
      </c>
      <c r="N43" s="357">
        <v>41.246222435064197</v>
      </c>
      <c r="O43" s="357">
        <v>42.8</v>
      </c>
      <c r="P43" s="231">
        <v>1</v>
      </c>
      <c r="Q43" s="187"/>
    </row>
    <row r="44" spans="1:17" ht="15" customHeight="1" x14ac:dyDescent="0.25">
      <c r="A44" s="188">
        <v>41</v>
      </c>
      <c r="B44" s="187" t="s">
        <v>485</v>
      </c>
      <c r="C44" s="187" t="s">
        <v>1680</v>
      </c>
      <c r="D44" s="187" t="s">
        <v>547</v>
      </c>
      <c r="E44" s="187" t="s">
        <v>995</v>
      </c>
      <c r="F44" s="186" t="s">
        <v>1693</v>
      </c>
      <c r="G44" s="7">
        <v>432433103</v>
      </c>
      <c r="H44" s="7" t="s">
        <v>997</v>
      </c>
      <c r="I44" s="7" t="s">
        <v>965</v>
      </c>
      <c r="J44" s="231" t="s">
        <v>913</v>
      </c>
      <c r="K44" s="356">
        <v>1.39066</v>
      </c>
      <c r="L44" s="356">
        <v>0.76935138999999986</v>
      </c>
      <c r="M44" s="356">
        <v>0</v>
      </c>
      <c r="N44" s="357">
        <v>44.677247493995701</v>
      </c>
      <c r="O44" s="357">
        <v>45.99</v>
      </c>
      <c r="P44" s="231">
        <v>1</v>
      </c>
      <c r="Q44" s="187"/>
    </row>
    <row r="45" spans="1:17" ht="15" customHeight="1" x14ac:dyDescent="0.25">
      <c r="A45" s="188">
        <v>42</v>
      </c>
      <c r="B45" s="187" t="s">
        <v>485</v>
      </c>
      <c r="C45" s="187" t="s">
        <v>1680</v>
      </c>
      <c r="D45" s="187" t="s">
        <v>547</v>
      </c>
      <c r="E45" s="187" t="s">
        <v>995</v>
      </c>
      <c r="F45" s="186" t="s">
        <v>1693</v>
      </c>
      <c r="G45" s="7">
        <v>432433101</v>
      </c>
      <c r="H45" s="7" t="s">
        <v>1584</v>
      </c>
      <c r="I45" s="7" t="s">
        <v>965</v>
      </c>
      <c r="J45" s="231" t="s">
        <v>913</v>
      </c>
      <c r="K45" s="356">
        <v>0.45556000000000002</v>
      </c>
      <c r="L45" s="356">
        <v>0.28397862000000001</v>
      </c>
      <c r="M45" s="356">
        <v>0</v>
      </c>
      <c r="N45" s="357">
        <v>37.663837913776398</v>
      </c>
      <c r="O45" s="357">
        <v>49.77</v>
      </c>
      <c r="P45" s="231">
        <v>1</v>
      </c>
      <c r="Q45" s="187"/>
    </row>
    <row r="46" spans="1:17" ht="15" customHeight="1" x14ac:dyDescent="0.25">
      <c r="A46" s="188">
        <v>43</v>
      </c>
      <c r="B46" s="187" t="s">
        <v>485</v>
      </c>
      <c r="C46" s="187" t="s">
        <v>1680</v>
      </c>
      <c r="D46" s="187" t="s">
        <v>547</v>
      </c>
      <c r="E46" s="187" t="s">
        <v>995</v>
      </c>
      <c r="F46" s="186" t="s">
        <v>1694</v>
      </c>
      <c r="G46" s="7">
        <v>432434201</v>
      </c>
      <c r="H46" s="7" t="s">
        <v>1812</v>
      </c>
      <c r="I46" s="7" t="s">
        <v>965</v>
      </c>
      <c r="J46" s="231" t="s">
        <v>913</v>
      </c>
      <c r="K46" s="356">
        <v>1.2134910000000001</v>
      </c>
      <c r="L46" s="356">
        <v>0.77011604</v>
      </c>
      <c r="M46" s="356">
        <v>0</v>
      </c>
      <c r="N46" s="357">
        <v>36.537144486444497</v>
      </c>
      <c r="O46" s="357">
        <v>38.92</v>
      </c>
      <c r="P46" s="231">
        <v>1</v>
      </c>
      <c r="Q46" s="187"/>
    </row>
    <row r="47" spans="1:17" ht="15" customHeight="1" x14ac:dyDescent="0.25">
      <c r="A47" s="188">
        <v>44</v>
      </c>
      <c r="B47" s="187" t="s">
        <v>485</v>
      </c>
      <c r="C47" s="187" t="s">
        <v>1680</v>
      </c>
      <c r="D47" s="187" t="s">
        <v>547</v>
      </c>
      <c r="E47" s="187" t="s">
        <v>995</v>
      </c>
      <c r="F47" s="186" t="s">
        <v>1694</v>
      </c>
      <c r="G47" s="7">
        <v>432434202</v>
      </c>
      <c r="H47" s="7" t="s">
        <v>999</v>
      </c>
      <c r="I47" s="7" t="s">
        <v>965</v>
      </c>
      <c r="J47" s="231" t="s">
        <v>913</v>
      </c>
      <c r="K47" s="356">
        <v>1.2308399999999999</v>
      </c>
      <c r="L47" s="356">
        <v>0.75511942999999992</v>
      </c>
      <c r="M47" s="356">
        <v>0</v>
      </c>
      <c r="N47" s="357">
        <v>38.650073933248798</v>
      </c>
      <c r="O47" s="357">
        <v>18.66</v>
      </c>
      <c r="P47" s="231">
        <v>1</v>
      </c>
      <c r="Q47" s="187"/>
    </row>
    <row r="48" spans="1:17" ht="15" customHeight="1" x14ac:dyDescent="0.25">
      <c r="A48" s="188">
        <v>45</v>
      </c>
      <c r="B48" s="187" t="s">
        <v>485</v>
      </c>
      <c r="C48" s="187" t="s">
        <v>1680</v>
      </c>
      <c r="D48" s="187" t="s">
        <v>547</v>
      </c>
      <c r="E48" s="187" t="s">
        <v>995</v>
      </c>
      <c r="F48" s="186" t="s">
        <v>1695</v>
      </c>
      <c r="G48" s="7">
        <v>432434602</v>
      </c>
      <c r="H48" s="7" t="s">
        <v>1814</v>
      </c>
      <c r="I48" s="7" t="s">
        <v>965</v>
      </c>
      <c r="J48" s="231" t="s">
        <v>913</v>
      </c>
      <c r="K48" s="356">
        <v>0.49653999999999998</v>
      </c>
      <c r="L48" s="356">
        <v>0.34005194999999999</v>
      </c>
      <c r="M48" s="356">
        <v>0</v>
      </c>
      <c r="N48" s="357">
        <v>31.5156986345511</v>
      </c>
      <c r="O48" s="357">
        <v>38.86</v>
      </c>
      <c r="P48" s="231">
        <v>1</v>
      </c>
      <c r="Q48" s="187"/>
    </row>
    <row r="49" spans="1:17" ht="15" customHeight="1" x14ac:dyDescent="0.25">
      <c r="A49" s="188">
        <v>46</v>
      </c>
      <c r="B49" s="187" t="s">
        <v>485</v>
      </c>
      <c r="C49" s="187" t="s">
        <v>1680</v>
      </c>
      <c r="D49" s="187" t="s">
        <v>547</v>
      </c>
      <c r="E49" s="187" t="s">
        <v>995</v>
      </c>
      <c r="F49" s="186" t="s">
        <v>1695</v>
      </c>
      <c r="G49" s="7">
        <v>432434601</v>
      </c>
      <c r="H49" s="7" t="s">
        <v>1813</v>
      </c>
      <c r="I49" s="7" t="s">
        <v>965</v>
      </c>
      <c r="J49" s="231" t="s">
        <v>913</v>
      </c>
      <c r="K49" s="356">
        <v>2.1814</v>
      </c>
      <c r="L49" s="356">
        <v>1.39783005</v>
      </c>
      <c r="M49" s="356">
        <v>0</v>
      </c>
      <c r="N49" s="357">
        <v>35.920507472265498</v>
      </c>
      <c r="O49" s="357">
        <v>44.53</v>
      </c>
      <c r="P49" s="231">
        <v>1</v>
      </c>
      <c r="Q49" s="187"/>
    </row>
    <row r="50" spans="1:17" ht="15" customHeight="1" x14ac:dyDescent="0.25">
      <c r="A50" s="188">
        <v>47</v>
      </c>
      <c r="B50" s="187" t="s">
        <v>485</v>
      </c>
      <c r="C50" s="187" t="s">
        <v>1680</v>
      </c>
      <c r="D50" s="187" t="s">
        <v>547</v>
      </c>
      <c r="E50" s="187" t="s">
        <v>995</v>
      </c>
      <c r="F50" s="186" t="s">
        <v>1000</v>
      </c>
      <c r="G50" s="7">
        <v>432433303</v>
      </c>
      <c r="H50" s="7" t="s">
        <v>1546</v>
      </c>
      <c r="I50" s="7" t="s">
        <v>968</v>
      </c>
      <c r="J50" s="231" t="s">
        <v>913</v>
      </c>
      <c r="K50" s="356">
        <v>0.26193499999999997</v>
      </c>
      <c r="L50" s="356">
        <v>0.16818026999999999</v>
      </c>
      <c r="M50" s="356">
        <v>0</v>
      </c>
      <c r="N50" s="357">
        <v>35.793128066123302</v>
      </c>
      <c r="O50" s="357">
        <v>-0.47</v>
      </c>
      <c r="P50" s="231">
        <v>1</v>
      </c>
      <c r="Q50" s="187"/>
    </row>
    <row r="51" spans="1:17" ht="15" customHeight="1" x14ac:dyDescent="0.25">
      <c r="A51" s="188">
        <v>48</v>
      </c>
      <c r="B51" s="187" t="s">
        <v>485</v>
      </c>
      <c r="C51" s="187" t="s">
        <v>1680</v>
      </c>
      <c r="D51" s="187" t="s">
        <v>547</v>
      </c>
      <c r="E51" s="187" t="s">
        <v>995</v>
      </c>
      <c r="F51" s="186" t="s">
        <v>1000</v>
      </c>
      <c r="G51" s="7">
        <v>432433302</v>
      </c>
      <c r="H51" s="7" t="s">
        <v>1001</v>
      </c>
      <c r="I51" s="7" t="s">
        <v>965</v>
      </c>
      <c r="J51" s="231" t="s">
        <v>913</v>
      </c>
      <c r="K51" s="356">
        <v>0.32894000000000007</v>
      </c>
      <c r="L51" s="356">
        <v>0.19812582000000001</v>
      </c>
      <c r="M51" s="356">
        <v>0</v>
      </c>
      <c r="N51" s="357">
        <v>39.768401532194297</v>
      </c>
      <c r="O51" s="357">
        <v>9</v>
      </c>
      <c r="P51" s="231">
        <v>1</v>
      </c>
      <c r="Q51" s="187"/>
    </row>
    <row r="52" spans="1:17" ht="15" customHeight="1" x14ac:dyDescent="0.25">
      <c r="A52" s="188">
        <v>49</v>
      </c>
      <c r="B52" s="187" t="s">
        <v>485</v>
      </c>
      <c r="C52" s="187" t="s">
        <v>1680</v>
      </c>
      <c r="D52" s="187" t="s">
        <v>547</v>
      </c>
      <c r="E52" s="187" t="s">
        <v>995</v>
      </c>
      <c r="F52" s="186" t="s">
        <v>1000</v>
      </c>
      <c r="G52" s="7">
        <v>432433304</v>
      </c>
      <c r="H52" s="7" t="s">
        <v>1396</v>
      </c>
      <c r="I52" s="7" t="s">
        <v>965</v>
      </c>
      <c r="J52" s="231" t="s">
        <v>913</v>
      </c>
      <c r="K52" s="356">
        <v>0.7288</v>
      </c>
      <c r="L52" s="356">
        <v>0.38127185999999996</v>
      </c>
      <c r="M52" s="356">
        <v>0</v>
      </c>
      <c r="N52" s="357">
        <v>47.684980790340298</v>
      </c>
      <c r="O52" s="357">
        <v>57.42</v>
      </c>
      <c r="P52" s="231">
        <v>1</v>
      </c>
      <c r="Q52" s="187"/>
    </row>
    <row r="53" spans="1:17" ht="15" customHeight="1" x14ac:dyDescent="0.25">
      <c r="A53" s="188">
        <v>50</v>
      </c>
      <c r="B53" s="187" t="s">
        <v>485</v>
      </c>
      <c r="C53" s="187" t="s">
        <v>1680</v>
      </c>
      <c r="D53" s="187" t="s">
        <v>547</v>
      </c>
      <c r="E53" s="187" t="s">
        <v>995</v>
      </c>
      <c r="F53" s="186" t="s">
        <v>1365</v>
      </c>
      <c r="G53" s="7">
        <v>432431405</v>
      </c>
      <c r="H53" s="7" t="s">
        <v>1061</v>
      </c>
      <c r="I53" s="7" t="s">
        <v>968</v>
      </c>
      <c r="J53" s="231" t="s">
        <v>913</v>
      </c>
      <c r="K53" s="356">
        <v>0.63227100000000003</v>
      </c>
      <c r="L53" s="356">
        <v>0.3971344</v>
      </c>
      <c r="M53" s="356">
        <v>0</v>
      </c>
      <c r="N53" s="357">
        <v>37.189211588069</v>
      </c>
      <c r="O53" s="357">
        <v>39.78</v>
      </c>
      <c r="P53" s="231">
        <v>1</v>
      </c>
      <c r="Q53" s="187"/>
    </row>
    <row r="54" spans="1:17" ht="15" customHeight="1" x14ac:dyDescent="0.25">
      <c r="A54" s="188">
        <v>51</v>
      </c>
      <c r="B54" s="187" t="s">
        <v>485</v>
      </c>
      <c r="C54" s="187" t="s">
        <v>1680</v>
      </c>
      <c r="D54" s="187" t="s">
        <v>547</v>
      </c>
      <c r="E54" s="187" t="s">
        <v>995</v>
      </c>
      <c r="F54" s="186" t="s">
        <v>1365</v>
      </c>
      <c r="G54" s="7">
        <v>432431401</v>
      </c>
      <c r="H54" s="7" t="s">
        <v>1817</v>
      </c>
      <c r="I54" s="7" t="s">
        <v>968</v>
      </c>
      <c r="J54" s="231" t="s">
        <v>913</v>
      </c>
      <c r="K54" s="356">
        <v>1.5741400000000001</v>
      </c>
      <c r="L54" s="356">
        <v>1.13784391</v>
      </c>
      <c r="M54" s="356">
        <v>0</v>
      </c>
      <c r="N54" s="357">
        <v>27.716473121831601</v>
      </c>
      <c r="O54" s="357">
        <v>31.48</v>
      </c>
      <c r="P54" s="231">
        <v>1</v>
      </c>
      <c r="Q54" s="187"/>
    </row>
    <row r="55" spans="1:17" ht="15" customHeight="1" x14ac:dyDescent="0.25">
      <c r="A55" s="188">
        <v>52</v>
      </c>
      <c r="B55" s="187" t="s">
        <v>485</v>
      </c>
      <c r="C55" s="187" t="s">
        <v>1680</v>
      </c>
      <c r="D55" s="187" t="s">
        <v>547</v>
      </c>
      <c r="E55" s="187" t="s">
        <v>995</v>
      </c>
      <c r="F55" s="186" t="s">
        <v>1365</v>
      </c>
      <c r="G55" s="7">
        <v>432431403</v>
      </c>
      <c r="H55" s="7" t="s">
        <v>1364</v>
      </c>
      <c r="I55" s="7" t="s">
        <v>968</v>
      </c>
      <c r="J55" s="231" t="s">
        <v>913</v>
      </c>
      <c r="K55" s="356">
        <v>2.2772199999999998</v>
      </c>
      <c r="L55" s="356">
        <v>1.4731090099999999</v>
      </c>
      <c r="M55" s="356">
        <v>0</v>
      </c>
      <c r="N55" s="357">
        <v>35.311080615838598</v>
      </c>
      <c r="O55" s="357">
        <v>38.78</v>
      </c>
      <c r="P55" s="231">
        <v>1</v>
      </c>
      <c r="Q55" s="187"/>
    </row>
    <row r="56" spans="1:17" ht="15" customHeight="1" x14ac:dyDescent="0.25">
      <c r="A56" s="188">
        <v>53</v>
      </c>
      <c r="B56" s="187" t="s">
        <v>485</v>
      </c>
      <c r="C56" s="187" t="s">
        <v>1680</v>
      </c>
      <c r="D56" s="187" t="s">
        <v>547</v>
      </c>
      <c r="E56" s="187" t="s">
        <v>995</v>
      </c>
      <c r="F56" s="186" t="s">
        <v>1365</v>
      </c>
      <c r="G56" s="7">
        <v>432431402</v>
      </c>
      <c r="H56" s="7" t="s">
        <v>1002</v>
      </c>
      <c r="I56" s="7" t="s">
        <v>968</v>
      </c>
      <c r="J56" s="231" t="s">
        <v>913</v>
      </c>
      <c r="K56" s="356">
        <v>1.24848</v>
      </c>
      <c r="L56" s="356">
        <v>0.83394473999999996</v>
      </c>
      <c r="M56" s="356">
        <v>0</v>
      </c>
      <c r="N56" s="357">
        <v>33.203195886197598</v>
      </c>
      <c r="O56" s="357">
        <v>36.909999999999997</v>
      </c>
      <c r="P56" s="231">
        <v>1</v>
      </c>
      <c r="Q56" s="187"/>
    </row>
    <row r="57" spans="1:17" ht="15" customHeight="1" x14ac:dyDescent="0.25">
      <c r="A57" s="188">
        <v>54</v>
      </c>
      <c r="B57" s="187" t="s">
        <v>485</v>
      </c>
      <c r="C57" s="187" t="s">
        <v>1680</v>
      </c>
      <c r="D57" s="187" t="s">
        <v>547</v>
      </c>
      <c r="E57" s="187" t="s">
        <v>995</v>
      </c>
      <c r="F57" s="186" t="s">
        <v>1698</v>
      </c>
      <c r="G57" s="7">
        <v>432432505</v>
      </c>
      <c r="H57" s="7" t="s">
        <v>1820</v>
      </c>
      <c r="I57" s="7" t="s">
        <v>965</v>
      </c>
      <c r="J57" s="231" t="s">
        <v>913</v>
      </c>
      <c r="K57" s="356">
        <v>0.97924</v>
      </c>
      <c r="L57" s="356">
        <v>0.62178626000000004</v>
      </c>
      <c r="M57" s="356">
        <v>0</v>
      </c>
      <c r="N57" s="357">
        <v>36.503180017156197</v>
      </c>
      <c r="O57" s="357">
        <v>35.36</v>
      </c>
      <c r="P57" s="231">
        <v>1</v>
      </c>
      <c r="Q57" s="187"/>
    </row>
    <row r="58" spans="1:17" ht="15" customHeight="1" x14ac:dyDescent="0.25">
      <c r="A58" s="188">
        <v>55</v>
      </c>
      <c r="B58" s="187" t="s">
        <v>485</v>
      </c>
      <c r="C58" s="187" t="s">
        <v>1680</v>
      </c>
      <c r="D58" s="187" t="s">
        <v>547</v>
      </c>
      <c r="E58" s="187" t="s">
        <v>995</v>
      </c>
      <c r="F58" s="186" t="s">
        <v>1698</v>
      </c>
      <c r="G58" s="7">
        <v>432432504</v>
      </c>
      <c r="H58" s="7" t="s">
        <v>1446</v>
      </c>
      <c r="I58" s="7" t="s">
        <v>965</v>
      </c>
      <c r="J58" s="231" t="s">
        <v>913</v>
      </c>
      <c r="K58" s="356">
        <v>1.069</v>
      </c>
      <c r="L58" s="356">
        <v>0.74058267999999994</v>
      </c>
      <c r="M58" s="356">
        <v>0</v>
      </c>
      <c r="N58" s="357">
        <v>30.7219195509822</v>
      </c>
      <c r="O58" s="357">
        <v>14.76</v>
      </c>
      <c r="P58" s="231">
        <v>1</v>
      </c>
      <c r="Q58" s="187"/>
    </row>
    <row r="59" spans="1:17" ht="15" customHeight="1" x14ac:dyDescent="0.25">
      <c r="A59" s="188">
        <v>56</v>
      </c>
      <c r="B59" s="187" t="s">
        <v>485</v>
      </c>
      <c r="C59" s="187" t="s">
        <v>1680</v>
      </c>
      <c r="D59" s="187" t="s">
        <v>547</v>
      </c>
      <c r="E59" s="187" t="s">
        <v>995</v>
      </c>
      <c r="F59" s="186" t="s">
        <v>1698</v>
      </c>
      <c r="G59" s="7">
        <v>432432501</v>
      </c>
      <c r="H59" s="7" t="s">
        <v>1068</v>
      </c>
      <c r="I59" s="7" t="s">
        <v>1907</v>
      </c>
      <c r="J59" s="231" t="s">
        <v>913</v>
      </c>
      <c r="K59" s="356">
        <v>1.91866</v>
      </c>
      <c r="L59" s="356">
        <v>0.84779906000000005</v>
      </c>
      <c r="M59" s="356">
        <v>0</v>
      </c>
      <c r="N59" s="357">
        <v>55.812960086727202</v>
      </c>
      <c r="O59" s="357">
        <v>55.92</v>
      </c>
      <c r="P59" s="231">
        <v>1</v>
      </c>
      <c r="Q59" s="187"/>
    </row>
    <row r="60" spans="1:17" ht="15" customHeight="1" x14ac:dyDescent="0.25">
      <c r="A60" s="188">
        <v>57</v>
      </c>
      <c r="B60" s="187" t="s">
        <v>485</v>
      </c>
      <c r="C60" s="187" t="s">
        <v>1680</v>
      </c>
      <c r="D60" s="187" t="s">
        <v>547</v>
      </c>
      <c r="E60" s="187" t="s">
        <v>995</v>
      </c>
      <c r="F60" s="186" t="s">
        <v>1698</v>
      </c>
      <c r="G60" s="7">
        <v>432432502</v>
      </c>
      <c r="H60" s="7" t="s">
        <v>1003</v>
      </c>
      <c r="I60" s="7" t="s">
        <v>965</v>
      </c>
      <c r="J60" s="231" t="s">
        <v>913</v>
      </c>
      <c r="K60" s="356">
        <v>0.1041</v>
      </c>
      <c r="L60" s="356">
        <v>5.3199089999999997E-2</v>
      </c>
      <c r="M60" s="356">
        <v>0</v>
      </c>
      <c r="N60" s="357">
        <v>48.896167146974101</v>
      </c>
      <c r="O60" s="357">
        <v>51.38</v>
      </c>
      <c r="P60" s="231">
        <v>1</v>
      </c>
      <c r="Q60" s="187"/>
    </row>
    <row r="61" spans="1:17" ht="15" customHeight="1" x14ac:dyDescent="0.25">
      <c r="A61" s="188">
        <v>58</v>
      </c>
      <c r="B61" s="187" t="s">
        <v>485</v>
      </c>
      <c r="C61" s="187" t="s">
        <v>1680</v>
      </c>
      <c r="D61" s="187" t="s">
        <v>547</v>
      </c>
      <c r="E61" s="187" t="s">
        <v>1004</v>
      </c>
      <c r="F61" s="186" t="s">
        <v>1692</v>
      </c>
      <c r="G61" s="7">
        <v>432421103</v>
      </c>
      <c r="H61" s="7" t="s">
        <v>1008</v>
      </c>
      <c r="I61" s="7" t="s">
        <v>965</v>
      </c>
      <c r="J61" s="231" t="s">
        <v>913</v>
      </c>
      <c r="K61" s="356">
        <v>1.1068</v>
      </c>
      <c r="L61" s="356">
        <v>0.77434870999999994</v>
      </c>
      <c r="M61" s="356">
        <v>0</v>
      </c>
      <c r="N61" s="357">
        <v>30.037160281893801</v>
      </c>
      <c r="O61" s="357">
        <v>30.49</v>
      </c>
      <c r="P61" s="231">
        <v>1</v>
      </c>
      <c r="Q61" s="187"/>
    </row>
    <row r="62" spans="1:17" ht="15" customHeight="1" x14ac:dyDescent="0.25">
      <c r="A62" s="188">
        <v>59</v>
      </c>
      <c r="B62" s="187" t="s">
        <v>485</v>
      </c>
      <c r="C62" s="187" t="s">
        <v>1680</v>
      </c>
      <c r="D62" s="187" t="s">
        <v>547</v>
      </c>
      <c r="E62" s="187" t="s">
        <v>1004</v>
      </c>
      <c r="F62" s="186" t="s">
        <v>1692</v>
      </c>
      <c r="G62" s="7">
        <v>432421102</v>
      </c>
      <c r="H62" s="7" t="s">
        <v>1367</v>
      </c>
      <c r="I62" s="7" t="s">
        <v>965</v>
      </c>
      <c r="J62" s="231" t="s">
        <v>913</v>
      </c>
      <c r="K62" s="356">
        <v>0.85206000000000004</v>
      </c>
      <c r="L62" s="356">
        <v>0.60747740999999988</v>
      </c>
      <c r="M62" s="356">
        <v>0</v>
      </c>
      <c r="N62" s="357">
        <v>28.7048552918809</v>
      </c>
      <c r="O62" s="357">
        <v>25.18</v>
      </c>
      <c r="P62" s="231">
        <v>1</v>
      </c>
      <c r="Q62" s="187"/>
    </row>
    <row r="63" spans="1:17" ht="15" customHeight="1" x14ac:dyDescent="0.25">
      <c r="A63" s="188">
        <v>60</v>
      </c>
      <c r="B63" s="187" t="s">
        <v>485</v>
      </c>
      <c r="C63" s="187" t="s">
        <v>1680</v>
      </c>
      <c r="D63" s="187" t="s">
        <v>547</v>
      </c>
      <c r="E63" s="187" t="s">
        <v>1004</v>
      </c>
      <c r="F63" s="186" t="s">
        <v>1692</v>
      </c>
      <c r="G63" s="7">
        <v>432421101</v>
      </c>
      <c r="H63" s="7" t="s">
        <v>1009</v>
      </c>
      <c r="I63" s="7" t="s">
        <v>965</v>
      </c>
      <c r="J63" s="231" t="s">
        <v>913</v>
      </c>
      <c r="K63" s="356">
        <v>5.1430600000000002</v>
      </c>
      <c r="L63" s="356">
        <v>2.9270911699999997</v>
      </c>
      <c r="M63" s="356">
        <v>0</v>
      </c>
      <c r="N63" s="357">
        <v>43.086583279215098</v>
      </c>
      <c r="O63" s="357">
        <v>47.3</v>
      </c>
      <c r="P63" s="231">
        <v>1</v>
      </c>
      <c r="Q63" s="187"/>
    </row>
    <row r="64" spans="1:17" ht="15" customHeight="1" x14ac:dyDescent="0.25">
      <c r="A64" s="188">
        <v>61</v>
      </c>
      <c r="B64" s="187" t="s">
        <v>485</v>
      </c>
      <c r="C64" s="187" t="s">
        <v>1680</v>
      </c>
      <c r="D64" s="187" t="s">
        <v>547</v>
      </c>
      <c r="E64" s="187" t="s">
        <v>1004</v>
      </c>
      <c r="F64" s="186" t="s">
        <v>1696</v>
      </c>
      <c r="G64" s="7">
        <v>432422304</v>
      </c>
      <c r="H64" s="7" t="s">
        <v>1816</v>
      </c>
      <c r="I64" s="7" t="s">
        <v>965</v>
      </c>
      <c r="J64" s="231" t="s">
        <v>913</v>
      </c>
      <c r="K64" s="356">
        <v>1.4551799999999999</v>
      </c>
      <c r="L64" s="356">
        <v>0.94268505999999996</v>
      </c>
      <c r="M64" s="356">
        <v>0</v>
      </c>
      <c r="N64" s="357">
        <v>35.218662983273497</v>
      </c>
      <c r="O64" s="357">
        <v>39.69</v>
      </c>
      <c r="P64" s="231">
        <v>1</v>
      </c>
      <c r="Q64" s="187"/>
    </row>
    <row r="65" spans="1:17" ht="15" customHeight="1" x14ac:dyDescent="0.25">
      <c r="A65" s="188">
        <v>62</v>
      </c>
      <c r="B65" s="187" t="s">
        <v>485</v>
      </c>
      <c r="C65" s="187" t="s">
        <v>1680</v>
      </c>
      <c r="D65" s="187" t="s">
        <v>547</v>
      </c>
      <c r="E65" s="187" t="s">
        <v>1004</v>
      </c>
      <c r="F65" s="186" t="s">
        <v>1696</v>
      </c>
      <c r="G65" s="7">
        <v>432422303</v>
      </c>
      <c r="H65" s="7" t="s">
        <v>1005</v>
      </c>
      <c r="I65" s="7" t="s">
        <v>965</v>
      </c>
      <c r="J65" s="231" t="s">
        <v>913</v>
      </c>
      <c r="K65" s="356">
        <v>1.62242</v>
      </c>
      <c r="L65" s="356">
        <v>0.73169079000000004</v>
      </c>
      <c r="M65" s="356">
        <v>0</v>
      </c>
      <c r="N65" s="357">
        <v>54.901271557303303</v>
      </c>
      <c r="O65" s="357">
        <v>56.45</v>
      </c>
      <c r="P65" s="231">
        <v>1</v>
      </c>
      <c r="Q65" s="187"/>
    </row>
    <row r="66" spans="1:17" ht="15" customHeight="1" x14ac:dyDescent="0.25">
      <c r="A66" s="188">
        <v>63</v>
      </c>
      <c r="B66" s="187" t="s">
        <v>485</v>
      </c>
      <c r="C66" s="187" t="s">
        <v>1680</v>
      </c>
      <c r="D66" s="187" t="s">
        <v>547</v>
      </c>
      <c r="E66" s="187" t="s">
        <v>1004</v>
      </c>
      <c r="F66" s="186" t="s">
        <v>1696</v>
      </c>
      <c r="G66" s="7">
        <v>432422301</v>
      </c>
      <c r="H66" s="7" t="s">
        <v>1815</v>
      </c>
      <c r="I66" s="7" t="s">
        <v>965</v>
      </c>
      <c r="J66" s="231" t="s">
        <v>913</v>
      </c>
      <c r="K66" s="356">
        <v>1.0343599999999999</v>
      </c>
      <c r="L66" s="356">
        <v>0.42543402000000002</v>
      </c>
      <c r="M66" s="356">
        <v>0</v>
      </c>
      <c r="N66" s="357">
        <v>58.869830619900199</v>
      </c>
      <c r="O66" s="357">
        <v>64</v>
      </c>
      <c r="P66" s="231">
        <v>1</v>
      </c>
      <c r="Q66" s="187"/>
    </row>
    <row r="67" spans="1:17" ht="15" customHeight="1" x14ac:dyDescent="0.25">
      <c r="A67" s="188">
        <v>64</v>
      </c>
      <c r="B67" s="187" t="s">
        <v>485</v>
      </c>
      <c r="C67" s="187" t="s">
        <v>1680</v>
      </c>
      <c r="D67" s="187" t="s">
        <v>547</v>
      </c>
      <c r="E67" s="187" t="s">
        <v>1004</v>
      </c>
      <c r="F67" s="186" t="s">
        <v>1696</v>
      </c>
      <c r="G67" s="7">
        <v>432422302</v>
      </c>
      <c r="H67" s="7" t="s">
        <v>1583</v>
      </c>
      <c r="I67" s="7" t="s">
        <v>965</v>
      </c>
      <c r="J67" s="231" t="s">
        <v>913</v>
      </c>
      <c r="K67" s="356">
        <v>0.21010000000000001</v>
      </c>
      <c r="L67" s="356">
        <v>0.15157112</v>
      </c>
      <c r="M67" s="356">
        <v>0</v>
      </c>
      <c r="N67" s="357">
        <v>27.857629700142802</v>
      </c>
      <c r="O67" s="357">
        <v>29.22</v>
      </c>
      <c r="P67" s="231">
        <v>1</v>
      </c>
      <c r="Q67" s="187"/>
    </row>
    <row r="68" spans="1:17" ht="15" customHeight="1" x14ac:dyDescent="0.25">
      <c r="A68" s="188">
        <v>65</v>
      </c>
      <c r="B68" s="187" t="s">
        <v>485</v>
      </c>
      <c r="C68" s="187" t="s">
        <v>1680</v>
      </c>
      <c r="D68" s="187" t="s">
        <v>547</v>
      </c>
      <c r="E68" s="187" t="s">
        <v>1004</v>
      </c>
      <c r="F68" s="186" t="s">
        <v>1010</v>
      </c>
      <c r="G68" s="7">
        <v>432423402</v>
      </c>
      <c r="H68" s="7" t="s">
        <v>1819</v>
      </c>
      <c r="I68" s="7" t="s">
        <v>965</v>
      </c>
      <c r="J68" s="231" t="s">
        <v>913</v>
      </c>
      <c r="K68" s="356">
        <v>4.10928</v>
      </c>
      <c r="L68" s="356">
        <v>1.9069699899999997</v>
      </c>
      <c r="M68" s="356">
        <v>0</v>
      </c>
      <c r="N68" s="357">
        <v>53.5935738134174</v>
      </c>
      <c r="O68" s="357">
        <v>54.2</v>
      </c>
      <c r="P68" s="231">
        <v>1</v>
      </c>
      <c r="Q68" s="187"/>
    </row>
    <row r="69" spans="1:17" ht="15" customHeight="1" x14ac:dyDescent="0.25">
      <c r="A69" s="188">
        <v>66</v>
      </c>
      <c r="B69" s="187" t="s">
        <v>485</v>
      </c>
      <c r="C69" s="187" t="s">
        <v>1680</v>
      </c>
      <c r="D69" s="187" t="s">
        <v>547</v>
      </c>
      <c r="E69" s="187" t="s">
        <v>1004</v>
      </c>
      <c r="F69" s="186" t="s">
        <v>1010</v>
      </c>
      <c r="G69" s="7">
        <v>432423401</v>
      </c>
      <c r="H69" s="7" t="s">
        <v>1818</v>
      </c>
      <c r="I69" s="7" t="s">
        <v>965</v>
      </c>
      <c r="J69" s="231" t="s">
        <v>913</v>
      </c>
      <c r="K69" s="356">
        <v>2.084492</v>
      </c>
      <c r="L69" s="356">
        <v>1.0467205900000001</v>
      </c>
      <c r="M69" s="356">
        <v>0</v>
      </c>
      <c r="N69" s="357">
        <v>49.785339065825099</v>
      </c>
      <c r="O69" s="357">
        <v>46.81</v>
      </c>
      <c r="P69" s="231">
        <v>1</v>
      </c>
      <c r="Q69" s="187"/>
    </row>
    <row r="70" spans="1:17" ht="15" customHeight="1" x14ac:dyDescent="0.25">
      <c r="A70" s="188">
        <v>67</v>
      </c>
      <c r="B70" s="187" t="s">
        <v>485</v>
      </c>
      <c r="C70" s="187" t="s">
        <v>1680</v>
      </c>
      <c r="D70" s="187" t="s">
        <v>547</v>
      </c>
      <c r="E70" s="187" t="s">
        <v>1004</v>
      </c>
      <c r="F70" s="186" t="s">
        <v>1699</v>
      </c>
      <c r="G70" s="7">
        <v>432421504</v>
      </c>
      <c r="H70" s="7" t="s">
        <v>1006</v>
      </c>
      <c r="I70" s="7" t="s">
        <v>965</v>
      </c>
      <c r="J70" s="231" t="s">
        <v>913</v>
      </c>
      <c r="K70" s="356">
        <v>0.91402000000000005</v>
      </c>
      <c r="L70" s="356">
        <v>0.51085317000000008</v>
      </c>
      <c r="M70" s="356">
        <v>0</v>
      </c>
      <c r="N70" s="357">
        <v>44.109191264961403</v>
      </c>
      <c r="O70" s="357">
        <v>34.49</v>
      </c>
      <c r="P70" s="231">
        <v>1</v>
      </c>
      <c r="Q70" s="187"/>
    </row>
    <row r="71" spans="1:17" ht="15" customHeight="1" x14ac:dyDescent="0.25">
      <c r="A71" s="188">
        <v>68</v>
      </c>
      <c r="B71" s="187" t="s">
        <v>485</v>
      </c>
      <c r="C71" s="187" t="s">
        <v>1680</v>
      </c>
      <c r="D71" s="187" t="s">
        <v>547</v>
      </c>
      <c r="E71" s="187" t="s">
        <v>1004</v>
      </c>
      <c r="F71" s="186" t="s">
        <v>1699</v>
      </c>
      <c r="G71" s="7">
        <v>432421501</v>
      </c>
      <c r="H71" s="7" t="s">
        <v>976</v>
      </c>
      <c r="I71" s="7" t="s">
        <v>968</v>
      </c>
      <c r="J71" s="231" t="s">
        <v>913</v>
      </c>
      <c r="K71" s="356">
        <v>9.042E-2</v>
      </c>
      <c r="L71" s="356">
        <v>4.4433810000000004E-2</v>
      </c>
      <c r="M71" s="356">
        <v>0</v>
      </c>
      <c r="N71" s="357">
        <v>50.858427339084301</v>
      </c>
      <c r="O71" s="357">
        <v>29.62</v>
      </c>
      <c r="P71" s="231">
        <v>1</v>
      </c>
      <c r="Q71" s="187"/>
    </row>
    <row r="72" spans="1:17" ht="15" customHeight="1" x14ac:dyDescent="0.25">
      <c r="A72" s="188">
        <v>69</v>
      </c>
      <c r="B72" s="187" t="s">
        <v>485</v>
      </c>
      <c r="C72" s="187" t="s">
        <v>1680</v>
      </c>
      <c r="D72" s="187" t="s">
        <v>547</v>
      </c>
      <c r="E72" s="187" t="s">
        <v>1004</v>
      </c>
      <c r="F72" s="186" t="s">
        <v>1699</v>
      </c>
      <c r="G72" s="7">
        <v>432421502</v>
      </c>
      <c r="H72" s="7" t="s">
        <v>977</v>
      </c>
      <c r="I72" s="7" t="s">
        <v>968</v>
      </c>
      <c r="J72" s="231" t="s">
        <v>913</v>
      </c>
      <c r="K72" s="356">
        <v>0.86163999999999996</v>
      </c>
      <c r="L72" s="356">
        <v>0.52260198999999996</v>
      </c>
      <c r="M72" s="356">
        <v>0</v>
      </c>
      <c r="N72" s="357">
        <v>39.347988719186702</v>
      </c>
      <c r="O72" s="357">
        <v>39.14</v>
      </c>
      <c r="P72" s="231">
        <v>1</v>
      </c>
      <c r="Q72" s="187"/>
    </row>
    <row r="73" spans="1:17" ht="15" customHeight="1" x14ac:dyDescent="0.25">
      <c r="A73" s="188">
        <v>70</v>
      </c>
      <c r="B73" s="187" t="s">
        <v>485</v>
      </c>
      <c r="C73" s="187" t="s">
        <v>1680</v>
      </c>
      <c r="D73" s="187" t="s">
        <v>547</v>
      </c>
      <c r="E73" s="187" t="s">
        <v>1004</v>
      </c>
      <c r="F73" s="186" t="s">
        <v>1699</v>
      </c>
      <c r="G73" s="7">
        <v>432421503</v>
      </c>
      <c r="H73" s="7" t="s">
        <v>1007</v>
      </c>
      <c r="I73" s="7" t="s">
        <v>968</v>
      </c>
      <c r="J73" s="231" t="s">
        <v>913</v>
      </c>
      <c r="K73" s="356">
        <v>1.2140599999999999</v>
      </c>
      <c r="L73" s="356">
        <v>0.78696629000000007</v>
      </c>
      <c r="M73" s="356">
        <v>0</v>
      </c>
      <c r="N73" s="357">
        <v>35.1789623247615</v>
      </c>
      <c r="O73" s="357">
        <v>12.84</v>
      </c>
      <c r="P73" s="231">
        <v>1</v>
      </c>
      <c r="Q73" s="187"/>
    </row>
    <row r="74" spans="1:17" ht="15" customHeight="1" x14ac:dyDescent="0.25">
      <c r="A74" s="188">
        <v>71</v>
      </c>
      <c r="B74" s="187" t="s">
        <v>485</v>
      </c>
      <c r="C74" s="187" t="s">
        <v>1680</v>
      </c>
      <c r="D74" s="187" t="s">
        <v>547</v>
      </c>
      <c r="E74" s="187" t="s">
        <v>1011</v>
      </c>
      <c r="F74" s="186" t="s">
        <v>1012</v>
      </c>
      <c r="G74" s="7">
        <v>432414101</v>
      </c>
      <c r="H74" s="7" t="s">
        <v>1012</v>
      </c>
      <c r="I74" s="7" t="s">
        <v>965</v>
      </c>
      <c r="J74" s="231" t="s">
        <v>913</v>
      </c>
      <c r="K74" s="356">
        <v>1.91049</v>
      </c>
      <c r="L74" s="356">
        <v>1.33999281</v>
      </c>
      <c r="M74" s="356">
        <v>0</v>
      </c>
      <c r="N74" s="357">
        <v>29.861302074336901</v>
      </c>
      <c r="O74" s="357">
        <v>38.74</v>
      </c>
      <c r="P74" s="231">
        <v>1</v>
      </c>
      <c r="Q74" s="187"/>
    </row>
    <row r="75" spans="1:17" ht="15" customHeight="1" x14ac:dyDescent="0.25">
      <c r="A75" s="188">
        <v>72</v>
      </c>
      <c r="B75" s="187" t="s">
        <v>485</v>
      </c>
      <c r="C75" s="187" t="s">
        <v>1680</v>
      </c>
      <c r="D75" s="187" t="s">
        <v>547</v>
      </c>
      <c r="E75" s="187" t="s">
        <v>1011</v>
      </c>
      <c r="F75" s="186" t="s">
        <v>1012</v>
      </c>
      <c r="G75" s="7">
        <v>432414102</v>
      </c>
      <c r="H75" s="7" t="s">
        <v>1014</v>
      </c>
      <c r="I75" s="7" t="s">
        <v>965</v>
      </c>
      <c r="J75" s="231" t="s">
        <v>913</v>
      </c>
      <c r="K75" s="356">
        <v>1.19055</v>
      </c>
      <c r="L75" s="356">
        <v>0.76264324999999999</v>
      </c>
      <c r="M75" s="356">
        <v>0</v>
      </c>
      <c r="N75" s="357">
        <v>35.941938599806797</v>
      </c>
      <c r="O75" s="357">
        <v>32.79</v>
      </c>
      <c r="P75" s="231">
        <v>1</v>
      </c>
      <c r="Q75" s="187"/>
    </row>
    <row r="76" spans="1:17" ht="15" customHeight="1" x14ac:dyDescent="0.25">
      <c r="A76" s="188">
        <v>73</v>
      </c>
      <c r="B76" s="187" t="s">
        <v>485</v>
      </c>
      <c r="C76" s="187" t="s">
        <v>1680</v>
      </c>
      <c r="D76" s="187" t="s">
        <v>547</v>
      </c>
      <c r="E76" s="187" t="s">
        <v>1011</v>
      </c>
      <c r="F76" s="186" t="s">
        <v>1697</v>
      </c>
      <c r="G76" s="7">
        <v>432412302</v>
      </c>
      <c r="H76" s="7" t="s">
        <v>1017</v>
      </c>
      <c r="I76" s="7" t="s">
        <v>965</v>
      </c>
      <c r="J76" s="231" t="s">
        <v>913</v>
      </c>
      <c r="K76" s="356">
        <v>1.3991100000000001</v>
      </c>
      <c r="L76" s="356">
        <v>0.80790545000000002</v>
      </c>
      <c r="M76" s="356">
        <v>0</v>
      </c>
      <c r="N76" s="357">
        <v>42.255759018233</v>
      </c>
      <c r="O76" s="357">
        <v>45.63</v>
      </c>
      <c r="P76" s="231">
        <v>1</v>
      </c>
      <c r="Q76" s="187"/>
    </row>
    <row r="77" spans="1:17" ht="15" customHeight="1" x14ac:dyDescent="0.25">
      <c r="A77" s="188">
        <v>74</v>
      </c>
      <c r="B77" s="187" t="s">
        <v>485</v>
      </c>
      <c r="C77" s="187" t="s">
        <v>1680</v>
      </c>
      <c r="D77" s="187" t="s">
        <v>547</v>
      </c>
      <c r="E77" s="187" t="s">
        <v>1011</v>
      </c>
      <c r="F77" s="186" t="s">
        <v>1697</v>
      </c>
      <c r="G77" s="7">
        <v>432412301</v>
      </c>
      <c r="H77" s="7" t="s">
        <v>1397</v>
      </c>
      <c r="I77" s="7" t="s">
        <v>968</v>
      </c>
      <c r="J77" s="231" t="s">
        <v>913</v>
      </c>
      <c r="K77" s="356">
        <v>0.5181</v>
      </c>
      <c r="L77" s="356">
        <v>0.41599395999999994</v>
      </c>
      <c r="M77" s="356">
        <v>0</v>
      </c>
      <c r="N77" s="357">
        <v>19.707786141671502</v>
      </c>
      <c r="O77" s="357">
        <v>25.16</v>
      </c>
      <c r="P77" s="231">
        <v>1</v>
      </c>
      <c r="Q77" s="187"/>
    </row>
    <row r="78" spans="1:17" ht="15" customHeight="1" x14ac:dyDescent="0.25">
      <c r="A78" s="188">
        <v>75</v>
      </c>
      <c r="B78" s="187" t="s">
        <v>485</v>
      </c>
      <c r="C78" s="187" t="s">
        <v>1680</v>
      </c>
      <c r="D78" s="187" t="s">
        <v>547</v>
      </c>
      <c r="E78" s="187" t="s">
        <v>1011</v>
      </c>
      <c r="F78" s="186" t="s">
        <v>1398</v>
      </c>
      <c r="G78" s="7">
        <v>432412403</v>
      </c>
      <c r="H78" s="7" t="s">
        <v>1018</v>
      </c>
      <c r="I78" s="7" t="s">
        <v>965</v>
      </c>
      <c r="J78" s="231" t="s">
        <v>913</v>
      </c>
      <c r="K78" s="356">
        <v>1.0967100000000001</v>
      </c>
      <c r="L78" s="356">
        <v>0.74183304000000005</v>
      </c>
      <c r="M78" s="356">
        <v>0</v>
      </c>
      <c r="N78" s="357">
        <v>32.358322619470997</v>
      </c>
      <c r="O78" s="357">
        <v>35.85</v>
      </c>
      <c r="P78" s="231">
        <v>1</v>
      </c>
      <c r="Q78" s="187"/>
    </row>
    <row r="79" spans="1:17" ht="15" customHeight="1" x14ac:dyDescent="0.25">
      <c r="A79" s="188">
        <v>76</v>
      </c>
      <c r="B79" s="187" t="s">
        <v>485</v>
      </c>
      <c r="C79" s="187" t="s">
        <v>1680</v>
      </c>
      <c r="D79" s="187" t="s">
        <v>547</v>
      </c>
      <c r="E79" s="187" t="s">
        <v>1011</v>
      </c>
      <c r="F79" s="186" t="s">
        <v>1398</v>
      </c>
      <c r="G79" s="7">
        <v>432412402</v>
      </c>
      <c r="H79" s="7" t="s">
        <v>1019</v>
      </c>
      <c r="I79" s="7" t="s">
        <v>965</v>
      </c>
      <c r="J79" s="231" t="s">
        <v>913</v>
      </c>
      <c r="K79" s="356">
        <v>1.1692</v>
      </c>
      <c r="L79" s="356">
        <v>0.70840555000000005</v>
      </c>
      <c r="M79" s="356">
        <v>0</v>
      </c>
      <c r="N79" s="357">
        <v>39.4110887786521</v>
      </c>
      <c r="O79" s="357">
        <v>50.11</v>
      </c>
      <c r="P79" s="231">
        <v>1</v>
      </c>
      <c r="Q79" s="187"/>
    </row>
    <row r="80" spans="1:17" ht="15" customHeight="1" x14ac:dyDescent="0.25">
      <c r="A80" s="188">
        <v>77</v>
      </c>
      <c r="B80" s="187" t="s">
        <v>485</v>
      </c>
      <c r="C80" s="187" t="s">
        <v>1680</v>
      </c>
      <c r="D80" s="187" t="s">
        <v>547</v>
      </c>
      <c r="E80" s="187" t="s">
        <v>1011</v>
      </c>
      <c r="F80" s="186" t="s">
        <v>1020</v>
      </c>
      <c r="G80" s="7">
        <v>432411504</v>
      </c>
      <c r="H80" s="7" t="s">
        <v>1821</v>
      </c>
      <c r="I80" s="7" t="s">
        <v>965</v>
      </c>
      <c r="J80" s="231" t="s">
        <v>913</v>
      </c>
      <c r="K80" s="356">
        <v>1.1772750000000001</v>
      </c>
      <c r="L80" s="356">
        <v>0.51111505000000002</v>
      </c>
      <c r="M80" s="356">
        <v>0</v>
      </c>
      <c r="N80" s="357">
        <v>56.584905820645098</v>
      </c>
      <c r="O80" s="357">
        <v>61.17</v>
      </c>
      <c r="P80" s="231">
        <v>1</v>
      </c>
      <c r="Q80" s="187"/>
    </row>
    <row r="81" spans="1:17" ht="15" customHeight="1" x14ac:dyDescent="0.25">
      <c r="A81" s="188">
        <v>78</v>
      </c>
      <c r="B81" s="187" t="s">
        <v>485</v>
      </c>
      <c r="C81" s="187" t="s">
        <v>1680</v>
      </c>
      <c r="D81" s="187" t="s">
        <v>547</v>
      </c>
      <c r="E81" s="187" t="s">
        <v>1011</v>
      </c>
      <c r="F81" s="186" t="s">
        <v>1020</v>
      </c>
      <c r="G81" s="7">
        <v>432411501</v>
      </c>
      <c r="H81" s="7" t="s">
        <v>1020</v>
      </c>
      <c r="I81" s="7" t="s">
        <v>965</v>
      </c>
      <c r="J81" s="231" t="s">
        <v>913</v>
      </c>
      <c r="K81" s="356">
        <v>0.63607999999999998</v>
      </c>
      <c r="L81" s="356">
        <v>0.51712488000000001</v>
      </c>
      <c r="M81" s="356">
        <v>0</v>
      </c>
      <c r="N81" s="357">
        <v>18.7012828575022</v>
      </c>
      <c r="O81" s="357">
        <v>25.38</v>
      </c>
      <c r="P81" s="231">
        <v>1</v>
      </c>
      <c r="Q81" s="187"/>
    </row>
    <row r="82" spans="1:17" ht="15" customHeight="1" x14ac:dyDescent="0.25">
      <c r="A82" s="188">
        <v>79</v>
      </c>
      <c r="B82" s="187" t="s">
        <v>485</v>
      </c>
      <c r="C82" s="187" t="s">
        <v>1680</v>
      </c>
      <c r="D82" s="187" t="s">
        <v>547</v>
      </c>
      <c r="E82" s="187" t="s">
        <v>1011</v>
      </c>
      <c r="F82" s="186" t="s">
        <v>1020</v>
      </c>
      <c r="G82" s="7">
        <v>432411503</v>
      </c>
      <c r="H82" s="7" t="s">
        <v>1399</v>
      </c>
      <c r="I82" s="7" t="s">
        <v>965</v>
      </c>
      <c r="J82" s="231" t="s">
        <v>913</v>
      </c>
      <c r="K82" s="356">
        <v>1.32822</v>
      </c>
      <c r="L82" s="356">
        <v>0.84628062999999998</v>
      </c>
      <c r="M82" s="356">
        <v>0</v>
      </c>
      <c r="N82" s="357">
        <v>36.2846042071344</v>
      </c>
      <c r="O82" s="357">
        <v>32.4</v>
      </c>
      <c r="P82" s="231">
        <v>1</v>
      </c>
      <c r="Q82" s="187"/>
    </row>
    <row r="83" spans="1:17" ht="15" customHeight="1" x14ac:dyDescent="0.25">
      <c r="A83" s="188">
        <v>80</v>
      </c>
      <c r="B83" s="187" t="s">
        <v>485</v>
      </c>
      <c r="C83" s="187" t="s">
        <v>1680</v>
      </c>
      <c r="D83" s="187" t="s">
        <v>536</v>
      </c>
      <c r="E83" s="187" t="s">
        <v>1023</v>
      </c>
      <c r="F83" s="186" t="s">
        <v>1024</v>
      </c>
      <c r="G83" s="7">
        <v>432324101</v>
      </c>
      <c r="H83" s="7" t="s">
        <v>1024</v>
      </c>
      <c r="I83" s="7" t="s">
        <v>968</v>
      </c>
      <c r="J83" s="231" t="s">
        <v>913</v>
      </c>
      <c r="K83" s="356">
        <v>3.220275</v>
      </c>
      <c r="L83" s="356">
        <v>2.40527633</v>
      </c>
      <c r="M83" s="356">
        <v>0</v>
      </c>
      <c r="N83" s="357">
        <v>25.308356273920701</v>
      </c>
      <c r="O83" s="357">
        <v>24.15</v>
      </c>
      <c r="P83" s="231">
        <v>1</v>
      </c>
      <c r="Q83" s="187"/>
    </row>
    <row r="84" spans="1:17" ht="15" customHeight="1" x14ac:dyDescent="0.25">
      <c r="A84" s="188">
        <v>81</v>
      </c>
      <c r="B84" s="187" t="s">
        <v>485</v>
      </c>
      <c r="C84" s="187" t="s">
        <v>1680</v>
      </c>
      <c r="D84" s="187" t="s">
        <v>536</v>
      </c>
      <c r="E84" s="187" t="s">
        <v>1023</v>
      </c>
      <c r="F84" s="186" t="s">
        <v>1024</v>
      </c>
      <c r="G84" s="7">
        <v>432324103</v>
      </c>
      <c r="H84" s="7" t="s">
        <v>1025</v>
      </c>
      <c r="I84" s="7" t="s">
        <v>965</v>
      </c>
      <c r="J84" s="231" t="s">
        <v>913</v>
      </c>
      <c r="K84" s="356">
        <v>0.93374999999999997</v>
      </c>
      <c r="L84" s="356">
        <v>0.54949201000000003</v>
      </c>
      <c r="M84" s="356">
        <v>0</v>
      </c>
      <c r="N84" s="357">
        <v>41.152127443105798</v>
      </c>
      <c r="O84" s="357">
        <v>47.14</v>
      </c>
      <c r="P84" s="231">
        <v>1</v>
      </c>
      <c r="Q84" s="187"/>
    </row>
    <row r="85" spans="1:17" ht="15" customHeight="1" x14ac:dyDescent="0.25">
      <c r="A85" s="188">
        <v>82</v>
      </c>
      <c r="B85" s="187" t="s">
        <v>485</v>
      </c>
      <c r="C85" s="187" t="s">
        <v>1680</v>
      </c>
      <c r="D85" s="187" t="s">
        <v>536</v>
      </c>
      <c r="E85" s="187" t="s">
        <v>1023</v>
      </c>
      <c r="F85" s="186" t="s">
        <v>1024</v>
      </c>
      <c r="G85" s="7">
        <v>432324102</v>
      </c>
      <c r="H85" s="7" t="s">
        <v>1400</v>
      </c>
      <c r="I85" s="7" t="s">
        <v>965</v>
      </c>
      <c r="J85" s="231" t="s">
        <v>913</v>
      </c>
      <c r="K85" s="356">
        <v>1.3162339999999999</v>
      </c>
      <c r="L85" s="356">
        <v>0.66088999000000004</v>
      </c>
      <c r="M85" s="356">
        <v>0</v>
      </c>
      <c r="N85" s="357">
        <v>49.789323934801899</v>
      </c>
      <c r="O85" s="357">
        <v>57.65</v>
      </c>
      <c r="P85" s="231">
        <v>1</v>
      </c>
      <c r="Q85" s="187"/>
    </row>
    <row r="86" spans="1:17" ht="15" customHeight="1" x14ac:dyDescent="0.25">
      <c r="A86" s="188">
        <v>83</v>
      </c>
      <c r="B86" s="187" t="s">
        <v>485</v>
      </c>
      <c r="C86" s="187" t="s">
        <v>1680</v>
      </c>
      <c r="D86" s="187" t="s">
        <v>536</v>
      </c>
      <c r="E86" s="187" t="s">
        <v>1023</v>
      </c>
      <c r="F86" s="186" t="s">
        <v>1026</v>
      </c>
      <c r="G86" s="7">
        <v>432322205</v>
      </c>
      <c r="H86" s="7" t="s">
        <v>1823</v>
      </c>
      <c r="I86" s="7" t="s">
        <v>965</v>
      </c>
      <c r="J86" s="231" t="s">
        <v>913</v>
      </c>
      <c r="K86" s="356">
        <v>0.91854000000000002</v>
      </c>
      <c r="L86" s="356">
        <v>0.37785449999999998</v>
      </c>
      <c r="M86" s="356">
        <v>0</v>
      </c>
      <c r="N86" s="357">
        <v>58.863576980860898</v>
      </c>
      <c r="O86" s="357">
        <v>62.51</v>
      </c>
      <c r="P86" s="231">
        <v>1</v>
      </c>
      <c r="Q86" s="187"/>
    </row>
    <row r="87" spans="1:17" ht="15" customHeight="1" x14ac:dyDescent="0.25">
      <c r="A87" s="188">
        <v>84</v>
      </c>
      <c r="B87" s="187" t="s">
        <v>485</v>
      </c>
      <c r="C87" s="187" t="s">
        <v>1680</v>
      </c>
      <c r="D87" s="187" t="s">
        <v>536</v>
      </c>
      <c r="E87" s="187" t="s">
        <v>1023</v>
      </c>
      <c r="F87" s="186" t="s">
        <v>1026</v>
      </c>
      <c r="G87" s="7">
        <v>432322203</v>
      </c>
      <c r="H87" s="7" t="s">
        <v>1027</v>
      </c>
      <c r="I87" s="7" t="s">
        <v>965</v>
      </c>
      <c r="J87" s="231" t="s">
        <v>913</v>
      </c>
      <c r="K87" s="356">
        <v>0.76259999999999994</v>
      </c>
      <c r="L87" s="356">
        <v>0.44072054999999999</v>
      </c>
      <c r="M87" s="356">
        <v>0</v>
      </c>
      <c r="N87" s="357">
        <v>42.208162863886699</v>
      </c>
      <c r="O87" s="357">
        <v>44.82</v>
      </c>
      <c r="P87" s="231">
        <v>1</v>
      </c>
      <c r="Q87" s="187"/>
    </row>
    <row r="88" spans="1:17" ht="15" customHeight="1" x14ac:dyDescent="0.25">
      <c r="A88" s="188">
        <v>85</v>
      </c>
      <c r="B88" s="187" t="s">
        <v>485</v>
      </c>
      <c r="C88" s="187" t="s">
        <v>1680</v>
      </c>
      <c r="D88" s="187" t="s">
        <v>536</v>
      </c>
      <c r="E88" s="187" t="s">
        <v>1023</v>
      </c>
      <c r="F88" s="186" t="s">
        <v>1026</v>
      </c>
      <c r="G88" s="7">
        <v>432322202</v>
      </c>
      <c r="H88" s="7" t="s">
        <v>1372</v>
      </c>
      <c r="I88" s="7" t="s">
        <v>968</v>
      </c>
      <c r="J88" s="231" t="s">
        <v>913</v>
      </c>
      <c r="K88" s="356">
        <v>1.4313</v>
      </c>
      <c r="L88" s="356">
        <v>1.0212405200000001</v>
      </c>
      <c r="M88" s="356">
        <v>0</v>
      </c>
      <c r="N88" s="357">
        <v>28.649443163557599</v>
      </c>
      <c r="O88" s="357">
        <v>36.299999999999997</v>
      </c>
      <c r="P88" s="231">
        <v>1</v>
      </c>
      <c r="Q88" s="187"/>
    </row>
    <row r="89" spans="1:17" ht="15" customHeight="1" x14ac:dyDescent="0.25">
      <c r="A89" s="188">
        <v>86</v>
      </c>
      <c r="B89" s="187" t="s">
        <v>485</v>
      </c>
      <c r="C89" s="187" t="s">
        <v>1680</v>
      </c>
      <c r="D89" s="187" t="s">
        <v>536</v>
      </c>
      <c r="E89" s="187" t="s">
        <v>1023</v>
      </c>
      <c r="F89" s="186" t="s">
        <v>1026</v>
      </c>
      <c r="G89" s="7">
        <v>432322201</v>
      </c>
      <c r="H89" s="7" t="s">
        <v>1371</v>
      </c>
      <c r="I89" s="7" t="s">
        <v>968</v>
      </c>
      <c r="J89" s="231" t="s">
        <v>913</v>
      </c>
      <c r="K89" s="356">
        <v>2.57483</v>
      </c>
      <c r="L89" s="356">
        <v>2.3108754899999999</v>
      </c>
      <c r="M89" s="356">
        <v>0</v>
      </c>
      <c r="N89" s="357">
        <v>10.2513373698458</v>
      </c>
      <c r="O89" s="357">
        <v>21.3</v>
      </c>
      <c r="P89" s="231">
        <v>1</v>
      </c>
      <c r="Q89" s="187"/>
    </row>
    <row r="90" spans="1:17" ht="15" customHeight="1" x14ac:dyDescent="0.25">
      <c r="A90" s="188">
        <v>87</v>
      </c>
      <c r="B90" s="187" t="s">
        <v>485</v>
      </c>
      <c r="C90" s="187" t="s">
        <v>1680</v>
      </c>
      <c r="D90" s="187" t="s">
        <v>536</v>
      </c>
      <c r="E90" s="187" t="s">
        <v>1023</v>
      </c>
      <c r="F90" s="186" t="s">
        <v>1026</v>
      </c>
      <c r="G90" s="7">
        <v>432322204</v>
      </c>
      <c r="H90" s="7" t="s">
        <v>1370</v>
      </c>
      <c r="I90" s="7" t="s">
        <v>965</v>
      </c>
      <c r="J90" s="231" t="s">
        <v>913</v>
      </c>
      <c r="K90" s="356">
        <v>1.6490400000000001</v>
      </c>
      <c r="L90" s="356">
        <v>1.4164885600000001</v>
      </c>
      <c r="M90" s="356">
        <v>0</v>
      </c>
      <c r="N90" s="357">
        <v>14.1022316014166</v>
      </c>
      <c r="O90" s="357">
        <v>25.04</v>
      </c>
      <c r="P90" s="231">
        <v>1</v>
      </c>
      <c r="Q90" s="187"/>
    </row>
    <row r="91" spans="1:17" ht="15" customHeight="1" x14ac:dyDescent="0.25">
      <c r="A91" s="188">
        <v>88</v>
      </c>
      <c r="B91" s="187" t="s">
        <v>485</v>
      </c>
      <c r="C91" s="187" t="s">
        <v>1680</v>
      </c>
      <c r="D91" s="187" t="s">
        <v>536</v>
      </c>
      <c r="E91" s="187" t="s">
        <v>1023</v>
      </c>
      <c r="F91" s="186" t="s">
        <v>1701</v>
      </c>
      <c r="G91" s="7">
        <v>432321502</v>
      </c>
      <c r="H91" s="7" t="s">
        <v>1029</v>
      </c>
      <c r="I91" s="7" t="s">
        <v>965</v>
      </c>
      <c r="J91" s="231" t="s">
        <v>913</v>
      </c>
      <c r="K91" s="356">
        <v>1.26213</v>
      </c>
      <c r="L91" s="356">
        <v>0.74009356999999998</v>
      </c>
      <c r="M91" s="356">
        <v>0</v>
      </c>
      <c r="N91" s="357">
        <v>41.3615419964663</v>
      </c>
      <c r="O91" s="357">
        <v>45.76</v>
      </c>
      <c r="P91" s="231">
        <v>1</v>
      </c>
      <c r="Q91" s="187"/>
    </row>
    <row r="92" spans="1:17" ht="15" customHeight="1" x14ac:dyDescent="0.25">
      <c r="A92" s="188">
        <v>89</v>
      </c>
      <c r="B92" s="187" t="s">
        <v>485</v>
      </c>
      <c r="C92" s="187" t="s">
        <v>1680</v>
      </c>
      <c r="D92" s="187" t="s">
        <v>536</v>
      </c>
      <c r="E92" s="187" t="s">
        <v>1023</v>
      </c>
      <c r="F92" s="186" t="s">
        <v>1701</v>
      </c>
      <c r="G92" s="7">
        <v>432321504</v>
      </c>
      <c r="H92" s="7" t="s">
        <v>1824</v>
      </c>
      <c r="I92" s="7" t="s">
        <v>968</v>
      </c>
      <c r="J92" s="231" t="s">
        <v>913</v>
      </c>
      <c r="K92" s="356">
        <v>0.56632000000000005</v>
      </c>
      <c r="L92" s="356">
        <v>0.37113081000000003</v>
      </c>
      <c r="M92" s="356">
        <v>0</v>
      </c>
      <c r="N92" s="357">
        <v>34.4662364034468</v>
      </c>
      <c r="O92" s="357">
        <v>38.85</v>
      </c>
      <c r="P92" s="231">
        <v>1</v>
      </c>
      <c r="Q92" s="187"/>
    </row>
    <row r="93" spans="1:17" ht="15" customHeight="1" x14ac:dyDescent="0.25">
      <c r="A93" s="188">
        <v>90</v>
      </c>
      <c r="B93" s="187" t="s">
        <v>485</v>
      </c>
      <c r="C93" s="187" t="s">
        <v>1680</v>
      </c>
      <c r="D93" s="187" t="s">
        <v>536</v>
      </c>
      <c r="E93" s="187" t="s">
        <v>1023</v>
      </c>
      <c r="F93" s="186" t="s">
        <v>1701</v>
      </c>
      <c r="G93" s="7">
        <v>432321501</v>
      </c>
      <c r="H93" s="7" t="s">
        <v>1373</v>
      </c>
      <c r="I93" s="7" t="s">
        <v>965</v>
      </c>
      <c r="J93" s="231" t="s">
        <v>913</v>
      </c>
      <c r="K93" s="356">
        <v>1.61385</v>
      </c>
      <c r="L93" s="356">
        <v>1.0927931500000001</v>
      </c>
      <c r="M93" s="356">
        <v>0</v>
      </c>
      <c r="N93" s="357">
        <v>32.286572481953101</v>
      </c>
      <c r="O93" s="357">
        <v>43.85</v>
      </c>
      <c r="P93" s="231">
        <v>1</v>
      </c>
      <c r="Q93" s="187"/>
    </row>
    <row r="94" spans="1:17" ht="15" customHeight="1" x14ac:dyDescent="0.25">
      <c r="A94" s="188">
        <v>91</v>
      </c>
      <c r="B94" s="187" t="s">
        <v>485</v>
      </c>
      <c r="C94" s="187" t="s">
        <v>1680</v>
      </c>
      <c r="D94" s="187" t="s">
        <v>536</v>
      </c>
      <c r="E94" s="187" t="s">
        <v>1023</v>
      </c>
      <c r="F94" s="186" t="s">
        <v>1701</v>
      </c>
      <c r="G94" s="7">
        <v>432321505</v>
      </c>
      <c r="H94" s="7" t="s">
        <v>1825</v>
      </c>
      <c r="I94" s="7" t="s">
        <v>968</v>
      </c>
      <c r="J94" s="231" t="s">
        <v>913</v>
      </c>
      <c r="K94" s="356">
        <v>1.2021900000000001</v>
      </c>
      <c r="L94" s="356">
        <v>0.64358289000000002</v>
      </c>
      <c r="M94" s="356">
        <v>0</v>
      </c>
      <c r="N94" s="357">
        <v>46.465792428817402</v>
      </c>
      <c r="O94" s="357">
        <v>55.88</v>
      </c>
      <c r="P94" s="231">
        <v>1</v>
      </c>
      <c r="Q94" s="187"/>
    </row>
    <row r="95" spans="1:17" ht="15" customHeight="1" x14ac:dyDescent="0.25">
      <c r="A95" s="188">
        <v>92</v>
      </c>
      <c r="B95" s="187" t="s">
        <v>485</v>
      </c>
      <c r="C95" s="187" t="s">
        <v>1680</v>
      </c>
      <c r="D95" s="187" t="s">
        <v>536</v>
      </c>
      <c r="E95" s="187" t="s">
        <v>1023</v>
      </c>
      <c r="F95" s="186" t="s">
        <v>1701</v>
      </c>
      <c r="G95" s="7">
        <v>432321506</v>
      </c>
      <c r="H95" s="7" t="s">
        <v>1030</v>
      </c>
      <c r="I95" s="7" t="s">
        <v>968</v>
      </c>
      <c r="J95" s="231" t="s">
        <v>913</v>
      </c>
      <c r="K95" s="356">
        <v>1.8583000000000001</v>
      </c>
      <c r="L95" s="356">
        <v>1.0855757399999999</v>
      </c>
      <c r="M95" s="356">
        <v>0</v>
      </c>
      <c r="N95" s="357">
        <v>41.582320400365901</v>
      </c>
      <c r="O95" s="357">
        <v>27.73</v>
      </c>
      <c r="P95" s="231">
        <v>1</v>
      </c>
      <c r="Q95" s="187"/>
    </row>
    <row r="96" spans="1:17" ht="15" customHeight="1" x14ac:dyDescent="0.25">
      <c r="A96" s="188">
        <v>93</v>
      </c>
      <c r="B96" s="187" t="s">
        <v>485</v>
      </c>
      <c r="C96" s="187" t="s">
        <v>1680</v>
      </c>
      <c r="D96" s="187" t="s">
        <v>536</v>
      </c>
      <c r="E96" s="187" t="s">
        <v>1023</v>
      </c>
      <c r="F96" s="186" t="s">
        <v>1702</v>
      </c>
      <c r="G96" s="7">
        <v>432325604</v>
      </c>
      <c r="H96" s="7" t="s">
        <v>1031</v>
      </c>
      <c r="I96" s="7" t="s">
        <v>965</v>
      </c>
      <c r="J96" s="231" t="s">
        <v>913</v>
      </c>
      <c r="K96" s="356">
        <v>0.31646999999999997</v>
      </c>
      <c r="L96" s="356">
        <v>0.19725824</v>
      </c>
      <c r="M96" s="356">
        <v>0</v>
      </c>
      <c r="N96" s="357">
        <v>37.669213511549302</v>
      </c>
      <c r="O96" s="357">
        <v>52.66</v>
      </c>
      <c r="P96" s="231">
        <v>1</v>
      </c>
      <c r="Q96" s="187"/>
    </row>
    <row r="97" spans="1:17" ht="15" customHeight="1" x14ac:dyDescent="0.25">
      <c r="A97" s="188">
        <v>94</v>
      </c>
      <c r="B97" s="187" t="s">
        <v>485</v>
      </c>
      <c r="C97" s="187" t="s">
        <v>1680</v>
      </c>
      <c r="D97" s="187" t="s">
        <v>536</v>
      </c>
      <c r="E97" s="187" t="s">
        <v>1023</v>
      </c>
      <c r="F97" s="186" t="s">
        <v>1702</v>
      </c>
      <c r="G97" s="7">
        <v>432325602</v>
      </c>
      <c r="H97" s="7" t="s">
        <v>1374</v>
      </c>
      <c r="I97" s="7" t="s">
        <v>965</v>
      </c>
      <c r="J97" s="231" t="s">
        <v>913</v>
      </c>
      <c r="K97" s="356">
        <v>0.91671000000000002</v>
      </c>
      <c r="L97" s="356">
        <v>0.65288722999999993</v>
      </c>
      <c r="M97" s="356">
        <v>0</v>
      </c>
      <c r="N97" s="357">
        <v>28.779305341929302</v>
      </c>
      <c r="O97" s="357">
        <v>41.19</v>
      </c>
      <c r="P97" s="231">
        <v>1</v>
      </c>
      <c r="Q97" s="187"/>
    </row>
    <row r="98" spans="1:17" ht="15" customHeight="1" x14ac:dyDescent="0.25">
      <c r="A98" s="188">
        <v>95</v>
      </c>
      <c r="B98" s="187" t="s">
        <v>485</v>
      </c>
      <c r="C98" s="187" t="s">
        <v>1680</v>
      </c>
      <c r="D98" s="187" t="s">
        <v>536</v>
      </c>
      <c r="E98" s="187" t="s">
        <v>1032</v>
      </c>
      <c r="F98" s="186" t="s">
        <v>1700</v>
      </c>
      <c r="G98" s="7">
        <v>432312102</v>
      </c>
      <c r="H98" s="7" t="s">
        <v>1822</v>
      </c>
      <c r="I98" s="7" t="s">
        <v>965</v>
      </c>
      <c r="J98" s="231" t="s">
        <v>913</v>
      </c>
      <c r="K98" s="356">
        <v>1.7801</v>
      </c>
      <c r="L98" s="356">
        <v>0.97162817999999995</v>
      </c>
      <c r="M98" s="356">
        <v>0</v>
      </c>
      <c r="N98" s="357">
        <v>45.417213639683197</v>
      </c>
      <c r="O98" s="357">
        <v>48.93</v>
      </c>
      <c r="P98" s="231">
        <v>1</v>
      </c>
      <c r="Q98" s="187"/>
    </row>
    <row r="99" spans="1:17" ht="15" customHeight="1" x14ac:dyDescent="0.25">
      <c r="A99" s="188">
        <v>96</v>
      </c>
      <c r="B99" s="187" t="s">
        <v>485</v>
      </c>
      <c r="C99" s="187" t="s">
        <v>1680</v>
      </c>
      <c r="D99" s="187" t="s">
        <v>536</v>
      </c>
      <c r="E99" s="187" t="s">
        <v>1032</v>
      </c>
      <c r="F99" s="186" t="s">
        <v>1547</v>
      </c>
      <c r="G99" s="7">
        <v>432314302</v>
      </c>
      <c r="H99" s="7" t="s">
        <v>1376</v>
      </c>
      <c r="I99" s="7" t="s">
        <v>968</v>
      </c>
      <c r="J99" s="231" t="s">
        <v>913</v>
      </c>
      <c r="K99" s="356">
        <v>1.0060800000000001</v>
      </c>
      <c r="L99" s="356">
        <v>0.66359419999999991</v>
      </c>
      <c r="M99" s="356">
        <v>0</v>
      </c>
      <c r="N99" s="357">
        <v>34.041607029262103</v>
      </c>
      <c r="O99" s="357">
        <v>35.450000000000003</v>
      </c>
      <c r="P99" s="231">
        <v>1</v>
      </c>
      <c r="Q99" s="187"/>
    </row>
    <row r="100" spans="1:17" ht="15" customHeight="1" x14ac:dyDescent="0.25">
      <c r="A100" s="188">
        <v>97</v>
      </c>
      <c r="B100" s="187" t="s">
        <v>485</v>
      </c>
      <c r="C100" s="187" t="s">
        <v>1680</v>
      </c>
      <c r="D100" s="187" t="s">
        <v>536</v>
      </c>
      <c r="E100" s="187" t="s">
        <v>1032</v>
      </c>
      <c r="F100" s="186" t="s">
        <v>1547</v>
      </c>
      <c r="G100" s="7">
        <v>432314301</v>
      </c>
      <c r="H100" s="7" t="s">
        <v>1375</v>
      </c>
      <c r="I100" s="7" t="s">
        <v>968</v>
      </c>
      <c r="J100" s="231" t="s">
        <v>913</v>
      </c>
      <c r="K100" s="356">
        <v>1.55751</v>
      </c>
      <c r="L100" s="356">
        <v>1.05697799</v>
      </c>
      <c r="M100" s="356">
        <v>0</v>
      </c>
      <c r="N100" s="357">
        <v>32.1366803423413</v>
      </c>
      <c r="O100" s="357">
        <v>40.020000000000003</v>
      </c>
      <c r="P100" s="231">
        <v>1</v>
      </c>
      <c r="Q100" s="187"/>
    </row>
    <row r="101" spans="1:17" ht="15" customHeight="1" x14ac:dyDescent="0.25">
      <c r="A101" s="188">
        <v>98</v>
      </c>
      <c r="B101" s="187" t="s">
        <v>485</v>
      </c>
      <c r="C101" s="187" t="s">
        <v>1680</v>
      </c>
      <c r="D101" s="187" t="s">
        <v>536</v>
      </c>
      <c r="E101" s="187" t="s">
        <v>1032</v>
      </c>
      <c r="F101" s="186" t="s">
        <v>1034</v>
      </c>
      <c r="G101" s="7">
        <v>432312404</v>
      </c>
      <c r="H101" s="7" t="s">
        <v>1035</v>
      </c>
      <c r="I101" s="7" t="s">
        <v>968</v>
      </c>
      <c r="J101" s="231" t="s">
        <v>913</v>
      </c>
      <c r="K101" s="356">
        <v>1.71861</v>
      </c>
      <c r="L101" s="356">
        <v>1.1802018399999998</v>
      </c>
      <c r="M101" s="356">
        <v>0</v>
      </c>
      <c r="N101" s="357">
        <v>31.328117490297402</v>
      </c>
      <c r="O101" s="357">
        <v>42.03</v>
      </c>
      <c r="P101" s="231">
        <v>1</v>
      </c>
      <c r="Q101" s="187"/>
    </row>
    <row r="102" spans="1:17" ht="15" customHeight="1" x14ac:dyDescent="0.25">
      <c r="A102" s="188">
        <v>99</v>
      </c>
      <c r="B102" s="187" t="s">
        <v>485</v>
      </c>
      <c r="C102" s="187" t="s">
        <v>1680</v>
      </c>
      <c r="D102" s="187" t="s">
        <v>536</v>
      </c>
      <c r="E102" s="187" t="s">
        <v>1032</v>
      </c>
      <c r="F102" s="186" t="s">
        <v>1034</v>
      </c>
      <c r="G102" s="7">
        <v>432312402</v>
      </c>
      <c r="H102" s="7" t="s">
        <v>1377</v>
      </c>
      <c r="I102" s="7" t="s">
        <v>968</v>
      </c>
      <c r="J102" s="231" t="s">
        <v>913</v>
      </c>
      <c r="K102" s="356">
        <v>1.6408199999999999</v>
      </c>
      <c r="L102" s="356">
        <v>1.4078010300000001</v>
      </c>
      <c r="M102" s="356">
        <v>0</v>
      </c>
      <c r="N102" s="357">
        <v>14.2013730939408</v>
      </c>
      <c r="O102" s="357">
        <v>11.65</v>
      </c>
      <c r="P102" s="231">
        <v>1</v>
      </c>
      <c r="Q102" s="187"/>
    </row>
    <row r="103" spans="1:17" ht="15" customHeight="1" x14ac:dyDescent="0.25">
      <c r="A103" s="188">
        <v>100</v>
      </c>
      <c r="B103" s="187" t="s">
        <v>485</v>
      </c>
      <c r="C103" s="187" t="s">
        <v>1680</v>
      </c>
      <c r="D103" s="187" t="s">
        <v>536</v>
      </c>
      <c r="E103" s="187" t="s">
        <v>1032</v>
      </c>
      <c r="F103" s="186" t="s">
        <v>1034</v>
      </c>
      <c r="G103" s="7">
        <v>432312403</v>
      </c>
      <c r="H103" s="7" t="s">
        <v>1036</v>
      </c>
      <c r="I103" s="7" t="s">
        <v>968</v>
      </c>
      <c r="J103" s="231" t="s">
        <v>913</v>
      </c>
      <c r="K103" s="356">
        <v>1.73631</v>
      </c>
      <c r="L103" s="356">
        <v>1.2516407199999999</v>
      </c>
      <c r="M103" s="356">
        <v>0</v>
      </c>
      <c r="N103" s="357">
        <v>27.913752728487399</v>
      </c>
      <c r="O103" s="357">
        <v>25.59</v>
      </c>
      <c r="P103" s="231">
        <v>1</v>
      </c>
      <c r="Q103" s="187"/>
    </row>
    <row r="104" spans="1:17" ht="15" customHeight="1" x14ac:dyDescent="0.25">
      <c r="A104" s="188">
        <v>101</v>
      </c>
      <c r="B104" s="187" t="s">
        <v>485</v>
      </c>
      <c r="C104" s="187" t="s">
        <v>1680</v>
      </c>
      <c r="D104" s="187" t="s">
        <v>536</v>
      </c>
      <c r="E104" s="187" t="s">
        <v>1032</v>
      </c>
      <c r="F104" s="186" t="s">
        <v>1038</v>
      </c>
      <c r="G104" s="7">
        <v>432313502</v>
      </c>
      <c r="H104" s="7" t="s">
        <v>1548</v>
      </c>
      <c r="I104" s="7" t="s">
        <v>965</v>
      </c>
      <c r="J104" s="231" t="s">
        <v>913</v>
      </c>
      <c r="K104" s="356">
        <v>0.93378000000000005</v>
      </c>
      <c r="L104" s="356">
        <v>0.52440031999999992</v>
      </c>
      <c r="M104" s="356">
        <v>0</v>
      </c>
      <c r="N104" s="357">
        <v>43.841127460429703</v>
      </c>
      <c r="O104" s="357">
        <v>53.34</v>
      </c>
      <c r="P104" s="231">
        <v>1</v>
      </c>
      <c r="Q104" s="187"/>
    </row>
    <row r="105" spans="1:17" ht="15" customHeight="1" x14ac:dyDescent="0.25">
      <c r="A105" s="188">
        <v>102</v>
      </c>
      <c r="B105" s="187" t="s">
        <v>485</v>
      </c>
      <c r="C105" s="187" t="s">
        <v>1680</v>
      </c>
      <c r="D105" s="187" t="s">
        <v>536</v>
      </c>
      <c r="E105" s="187" t="s">
        <v>1032</v>
      </c>
      <c r="F105" s="186" t="s">
        <v>1038</v>
      </c>
      <c r="G105" s="7">
        <v>432313501</v>
      </c>
      <c r="H105" s="7" t="s">
        <v>1039</v>
      </c>
      <c r="I105" s="7" t="s">
        <v>965</v>
      </c>
      <c r="J105" s="231" t="s">
        <v>913</v>
      </c>
      <c r="K105" s="356">
        <v>1.4322900000000001</v>
      </c>
      <c r="L105" s="356">
        <v>1.15627725</v>
      </c>
      <c r="M105" s="356">
        <v>0</v>
      </c>
      <c r="N105" s="357">
        <v>19.270730787759501</v>
      </c>
      <c r="O105" s="357">
        <v>33.47</v>
      </c>
      <c r="P105" s="231">
        <v>1</v>
      </c>
      <c r="Q105" s="187"/>
    </row>
    <row r="106" spans="1:17" ht="15" customHeight="1" x14ac:dyDescent="0.25">
      <c r="A106" s="188">
        <v>103</v>
      </c>
      <c r="B106" s="187" t="s">
        <v>485</v>
      </c>
      <c r="C106" s="187" t="s">
        <v>1680</v>
      </c>
      <c r="D106" s="187" t="s">
        <v>548</v>
      </c>
      <c r="E106" s="187" t="s">
        <v>1040</v>
      </c>
      <c r="F106" s="186" t="s">
        <v>1041</v>
      </c>
      <c r="G106" s="7">
        <v>432521102</v>
      </c>
      <c r="H106" s="7" t="s">
        <v>1042</v>
      </c>
      <c r="I106" s="7" t="s">
        <v>965</v>
      </c>
      <c r="J106" s="231" t="s">
        <v>913</v>
      </c>
      <c r="K106" s="356">
        <v>0.60960000000000003</v>
      </c>
      <c r="L106" s="356">
        <v>0.34460022000000001</v>
      </c>
      <c r="M106" s="356">
        <v>0</v>
      </c>
      <c r="N106" s="357">
        <v>43.471092519685001</v>
      </c>
      <c r="O106" s="357">
        <v>25.83</v>
      </c>
      <c r="P106" s="231">
        <v>1</v>
      </c>
      <c r="Q106" s="187"/>
    </row>
    <row r="107" spans="1:17" ht="15" customHeight="1" x14ac:dyDescent="0.25">
      <c r="A107" s="188">
        <v>104</v>
      </c>
      <c r="B107" s="187" t="s">
        <v>485</v>
      </c>
      <c r="C107" s="187" t="s">
        <v>1680</v>
      </c>
      <c r="D107" s="187" t="s">
        <v>548</v>
      </c>
      <c r="E107" s="187" t="s">
        <v>1040</v>
      </c>
      <c r="F107" s="186" t="s">
        <v>1041</v>
      </c>
      <c r="G107" s="7">
        <v>432521101</v>
      </c>
      <c r="H107" s="7" t="s">
        <v>1043</v>
      </c>
      <c r="I107" s="7" t="s">
        <v>965</v>
      </c>
      <c r="J107" s="231" t="s">
        <v>913</v>
      </c>
      <c r="K107" s="356">
        <v>2.4462000000000002</v>
      </c>
      <c r="L107" s="356">
        <v>1.4331505600000001</v>
      </c>
      <c r="M107" s="356">
        <v>0</v>
      </c>
      <c r="N107" s="357">
        <v>41.4131894366773</v>
      </c>
      <c r="O107" s="357">
        <v>49.85</v>
      </c>
      <c r="P107" s="231">
        <v>1</v>
      </c>
      <c r="Q107" s="187"/>
    </row>
    <row r="108" spans="1:17" ht="15" customHeight="1" x14ac:dyDescent="0.25">
      <c r="A108" s="188">
        <v>105</v>
      </c>
      <c r="B108" s="187" t="s">
        <v>485</v>
      </c>
      <c r="C108" s="187" t="s">
        <v>1680</v>
      </c>
      <c r="D108" s="187" t="s">
        <v>548</v>
      </c>
      <c r="E108" s="187" t="s">
        <v>1040</v>
      </c>
      <c r="F108" s="186" t="s">
        <v>1704</v>
      </c>
      <c r="G108" s="7">
        <v>432522203</v>
      </c>
      <c r="H108" s="7" t="s">
        <v>1590</v>
      </c>
      <c r="I108" s="7" t="s">
        <v>965</v>
      </c>
      <c r="J108" s="231" t="s">
        <v>913</v>
      </c>
      <c r="K108" s="356">
        <v>1.9179200000000001</v>
      </c>
      <c r="L108" s="356">
        <v>1.1037524500000002</v>
      </c>
      <c r="M108" s="356">
        <v>0</v>
      </c>
      <c r="N108" s="357">
        <v>42.450547989488598</v>
      </c>
      <c r="O108" s="357">
        <v>46.97</v>
      </c>
      <c r="P108" s="231">
        <v>1</v>
      </c>
      <c r="Q108" s="187"/>
    </row>
    <row r="109" spans="1:17" ht="15" customHeight="1" x14ac:dyDescent="0.25">
      <c r="A109" s="188">
        <v>106</v>
      </c>
      <c r="B109" s="187" t="s">
        <v>485</v>
      </c>
      <c r="C109" s="187" t="s">
        <v>1680</v>
      </c>
      <c r="D109" s="187" t="s">
        <v>548</v>
      </c>
      <c r="E109" s="187" t="s">
        <v>1040</v>
      </c>
      <c r="F109" s="186" t="s">
        <v>1704</v>
      </c>
      <c r="G109" s="7">
        <v>432522204</v>
      </c>
      <c r="H109" s="7" t="s">
        <v>1591</v>
      </c>
      <c r="I109" s="7" t="s">
        <v>965</v>
      </c>
      <c r="J109" s="231" t="s">
        <v>913</v>
      </c>
      <c r="K109" s="356">
        <v>1.1167400000000001</v>
      </c>
      <c r="L109" s="356">
        <v>0.60017820999999993</v>
      </c>
      <c r="M109" s="356">
        <v>0</v>
      </c>
      <c r="N109" s="357">
        <v>46.256227053745697</v>
      </c>
      <c r="O109" s="357">
        <v>49.51</v>
      </c>
      <c r="P109" s="231">
        <v>1</v>
      </c>
      <c r="Q109" s="187"/>
    </row>
    <row r="110" spans="1:17" ht="15" customHeight="1" x14ac:dyDescent="0.25">
      <c r="A110" s="188">
        <v>107</v>
      </c>
      <c r="B110" s="187" t="s">
        <v>485</v>
      </c>
      <c r="C110" s="187" t="s">
        <v>1680</v>
      </c>
      <c r="D110" s="187" t="s">
        <v>548</v>
      </c>
      <c r="E110" s="187" t="s">
        <v>1040</v>
      </c>
      <c r="F110" s="186" t="s">
        <v>1704</v>
      </c>
      <c r="G110" s="7">
        <v>432522202</v>
      </c>
      <c r="H110" s="7" t="s">
        <v>1044</v>
      </c>
      <c r="I110" s="7" t="s">
        <v>965</v>
      </c>
      <c r="J110" s="231" t="s">
        <v>913</v>
      </c>
      <c r="K110" s="356">
        <v>0.60155999999999998</v>
      </c>
      <c r="L110" s="356">
        <v>0.34474624999999998</v>
      </c>
      <c r="M110" s="356">
        <v>0</v>
      </c>
      <c r="N110" s="357">
        <v>42.691294301482799</v>
      </c>
      <c r="O110" s="357">
        <v>50.55</v>
      </c>
      <c r="P110" s="231">
        <v>1</v>
      </c>
      <c r="Q110" s="187"/>
    </row>
    <row r="111" spans="1:17" ht="15" customHeight="1" x14ac:dyDescent="0.25">
      <c r="A111" s="188">
        <v>108</v>
      </c>
      <c r="B111" s="187" t="s">
        <v>485</v>
      </c>
      <c r="C111" s="187" t="s">
        <v>1680</v>
      </c>
      <c r="D111" s="187" t="s">
        <v>548</v>
      </c>
      <c r="E111" s="187" t="s">
        <v>1040</v>
      </c>
      <c r="F111" s="186" t="s">
        <v>1704</v>
      </c>
      <c r="G111" s="7">
        <v>432522201</v>
      </c>
      <c r="H111" s="7" t="s">
        <v>1828</v>
      </c>
      <c r="I111" s="7" t="s">
        <v>965</v>
      </c>
      <c r="J111" s="231" t="s">
        <v>913</v>
      </c>
      <c r="K111" s="356">
        <v>0.45357999999999998</v>
      </c>
      <c r="L111" s="356">
        <v>0.24428041999999997</v>
      </c>
      <c r="M111" s="356">
        <v>0</v>
      </c>
      <c r="N111" s="357">
        <v>46.143917280303398</v>
      </c>
      <c r="O111" s="357">
        <v>53.34</v>
      </c>
      <c r="P111" s="231">
        <v>1</v>
      </c>
      <c r="Q111" s="187"/>
    </row>
    <row r="112" spans="1:17" ht="15" customHeight="1" x14ac:dyDescent="0.25">
      <c r="A112" s="188">
        <v>109</v>
      </c>
      <c r="B112" s="187" t="s">
        <v>485</v>
      </c>
      <c r="C112" s="187" t="s">
        <v>1680</v>
      </c>
      <c r="D112" s="187" t="s">
        <v>548</v>
      </c>
      <c r="E112" s="187" t="s">
        <v>1040</v>
      </c>
      <c r="F112" s="186" t="s">
        <v>1045</v>
      </c>
      <c r="G112" s="7">
        <v>432522301</v>
      </c>
      <c r="H112" s="7" t="s">
        <v>1830</v>
      </c>
      <c r="I112" s="7" t="s">
        <v>965</v>
      </c>
      <c r="J112" s="231" t="s">
        <v>913</v>
      </c>
      <c r="K112" s="356">
        <v>0.82215000000000005</v>
      </c>
      <c r="L112" s="356">
        <v>0.72016241999999997</v>
      </c>
      <c r="M112" s="356">
        <v>0</v>
      </c>
      <c r="N112" s="357">
        <v>12.4049844918811</v>
      </c>
      <c r="O112" s="357">
        <v>24.21</v>
      </c>
      <c r="P112" s="231">
        <v>1</v>
      </c>
      <c r="Q112" s="187"/>
    </row>
    <row r="113" spans="1:17" ht="15" customHeight="1" x14ac:dyDescent="0.25">
      <c r="A113" s="188">
        <v>110</v>
      </c>
      <c r="B113" s="187" t="s">
        <v>485</v>
      </c>
      <c r="C113" s="187" t="s">
        <v>1680</v>
      </c>
      <c r="D113" s="187" t="s">
        <v>548</v>
      </c>
      <c r="E113" s="187" t="s">
        <v>1040</v>
      </c>
      <c r="F113" s="186" t="s">
        <v>1045</v>
      </c>
      <c r="G113" s="7">
        <v>432522303</v>
      </c>
      <c r="H113" s="7" t="s">
        <v>1045</v>
      </c>
      <c r="I113" s="7" t="s">
        <v>965</v>
      </c>
      <c r="J113" s="231" t="s">
        <v>913</v>
      </c>
      <c r="K113" s="356">
        <v>1.6024499999999999</v>
      </c>
      <c r="L113" s="356">
        <v>1.2084343700000002</v>
      </c>
      <c r="M113" s="356">
        <v>0</v>
      </c>
      <c r="N113" s="357">
        <v>24.5883260008112</v>
      </c>
      <c r="O113" s="357">
        <v>33.630000000000003</v>
      </c>
      <c r="P113" s="231">
        <v>1</v>
      </c>
      <c r="Q113" s="187"/>
    </row>
    <row r="114" spans="1:17" ht="15" customHeight="1" x14ac:dyDescent="0.25">
      <c r="A114" s="188">
        <v>111</v>
      </c>
      <c r="B114" s="187" t="s">
        <v>485</v>
      </c>
      <c r="C114" s="187" t="s">
        <v>1680</v>
      </c>
      <c r="D114" s="187" t="s">
        <v>548</v>
      </c>
      <c r="E114" s="187" t="s">
        <v>1040</v>
      </c>
      <c r="F114" s="186" t="s">
        <v>1045</v>
      </c>
      <c r="G114" s="7">
        <v>432522305</v>
      </c>
      <c r="H114" s="7" t="s">
        <v>1831</v>
      </c>
      <c r="I114" s="7" t="s">
        <v>965</v>
      </c>
      <c r="J114" s="231" t="s">
        <v>913</v>
      </c>
      <c r="K114" s="356">
        <v>0.82328999999999997</v>
      </c>
      <c r="L114" s="356">
        <v>0.34235463999999999</v>
      </c>
      <c r="M114" s="356">
        <v>0</v>
      </c>
      <c r="N114" s="357">
        <v>58.416276160283701</v>
      </c>
      <c r="O114" s="357">
        <v>59.69</v>
      </c>
      <c r="P114" s="231">
        <v>1</v>
      </c>
      <c r="Q114" s="187"/>
    </row>
    <row r="115" spans="1:17" ht="15" customHeight="1" x14ac:dyDescent="0.25">
      <c r="A115" s="188">
        <v>112</v>
      </c>
      <c r="B115" s="187" t="s">
        <v>485</v>
      </c>
      <c r="C115" s="187" t="s">
        <v>1680</v>
      </c>
      <c r="D115" s="187" t="s">
        <v>548</v>
      </c>
      <c r="E115" s="187" t="s">
        <v>1040</v>
      </c>
      <c r="F115" s="186" t="s">
        <v>1706</v>
      </c>
      <c r="G115" s="7">
        <v>432521402</v>
      </c>
      <c r="H115" s="7" t="s">
        <v>1401</v>
      </c>
      <c r="I115" s="7" t="s">
        <v>965</v>
      </c>
      <c r="J115" s="231" t="s">
        <v>913</v>
      </c>
      <c r="K115" s="356">
        <v>1.5743400000000001</v>
      </c>
      <c r="L115" s="356">
        <v>0.74561716999999994</v>
      </c>
      <c r="M115" s="356">
        <v>0</v>
      </c>
      <c r="N115" s="357">
        <v>52.639380946936498</v>
      </c>
      <c r="O115" s="357">
        <v>59.14</v>
      </c>
      <c r="P115" s="231">
        <v>1</v>
      </c>
      <c r="Q115" s="187"/>
    </row>
    <row r="116" spans="1:17" ht="15" customHeight="1" x14ac:dyDescent="0.25">
      <c r="A116" s="188">
        <v>113</v>
      </c>
      <c r="B116" s="187" t="s">
        <v>485</v>
      </c>
      <c r="C116" s="187" t="s">
        <v>1680</v>
      </c>
      <c r="D116" s="187" t="s">
        <v>548</v>
      </c>
      <c r="E116" s="187" t="s">
        <v>1040</v>
      </c>
      <c r="F116" s="186" t="s">
        <v>1709</v>
      </c>
      <c r="G116" s="7">
        <v>432523502</v>
      </c>
      <c r="H116" s="7" t="s">
        <v>1046</v>
      </c>
      <c r="I116" s="7" t="s">
        <v>965</v>
      </c>
      <c r="J116" s="231" t="s">
        <v>913</v>
      </c>
      <c r="K116" s="356">
        <v>1.5982400000000001</v>
      </c>
      <c r="L116" s="356">
        <v>1.0696966400000001</v>
      </c>
      <c r="M116" s="356">
        <v>0</v>
      </c>
      <c r="N116" s="357">
        <v>33.070337371108202</v>
      </c>
      <c r="O116" s="357">
        <v>38.840000000000003</v>
      </c>
      <c r="P116" s="231">
        <v>1</v>
      </c>
      <c r="Q116" s="187"/>
    </row>
    <row r="117" spans="1:17" ht="15" customHeight="1" x14ac:dyDescent="0.25">
      <c r="A117" s="188">
        <v>114</v>
      </c>
      <c r="B117" s="187" t="s">
        <v>485</v>
      </c>
      <c r="C117" s="187" t="s">
        <v>1680</v>
      </c>
      <c r="D117" s="187" t="s">
        <v>548</v>
      </c>
      <c r="E117" s="187" t="s">
        <v>1047</v>
      </c>
      <c r="F117" s="186" t="s">
        <v>1048</v>
      </c>
      <c r="G117" s="7">
        <v>432542202</v>
      </c>
      <c r="H117" s="7" t="s">
        <v>1829</v>
      </c>
      <c r="I117" s="7" t="s">
        <v>965</v>
      </c>
      <c r="J117" s="231" t="s">
        <v>913</v>
      </c>
      <c r="K117" s="356">
        <v>0.87346000000000001</v>
      </c>
      <c r="L117" s="356">
        <v>0.43202653000000002</v>
      </c>
      <c r="M117" s="356">
        <v>0</v>
      </c>
      <c r="N117" s="357">
        <v>50.538487165983597</v>
      </c>
      <c r="O117" s="357">
        <v>57.95</v>
      </c>
      <c r="P117" s="231">
        <v>1</v>
      </c>
      <c r="Q117" s="187"/>
    </row>
    <row r="118" spans="1:17" ht="15" customHeight="1" x14ac:dyDescent="0.25">
      <c r="A118" s="188">
        <v>115</v>
      </c>
      <c r="B118" s="187" t="s">
        <v>485</v>
      </c>
      <c r="C118" s="187" t="s">
        <v>1680</v>
      </c>
      <c r="D118" s="187" t="s">
        <v>548</v>
      </c>
      <c r="E118" s="187" t="s">
        <v>1047</v>
      </c>
      <c r="F118" s="186" t="s">
        <v>1048</v>
      </c>
      <c r="G118" s="7">
        <v>432542203</v>
      </c>
      <c r="H118" s="7" t="s">
        <v>1048</v>
      </c>
      <c r="I118" s="7" t="s">
        <v>965</v>
      </c>
      <c r="J118" s="231" t="s">
        <v>913</v>
      </c>
      <c r="K118" s="356">
        <v>1.72174</v>
      </c>
      <c r="L118" s="356">
        <v>1.1914805999999998</v>
      </c>
      <c r="M118" s="356">
        <v>0</v>
      </c>
      <c r="N118" s="357">
        <v>30.797878889960199</v>
      </c>
      <c r="O118" s="357">
        <v>37.06</v>
      </c>
      <c r="P118" s="231">
        <v>1</v>
      </c>
      <c r="Q118" s="187"/>
    </row>
    <row r="119" spans="1:17" ht="15" customHeight="1" x14ac:dyDescent="0.25">
      <c r="A119" s="188">
        <v>116</v>
      </c>
      <c r="B119" s="187" t="s">
        <v>485</v>
      </c>
      <c r="C119" s="187" t="s">
        <v>1680</v>
      </c>
      <c r="D119" s="187" t="s">
        <v>548</v>
      </c>
      <c r="E119" s="187" t="s">
        <v>1047</v>
      </c>
      <c r="F119" s="186" t="s">
        <v>1048</v>
      </c>
      <c r="G119" s="7">
        <v>432542201</v>
      </c>
      <c r="H119" s="7" t="s">
        <v>1594</v>
      </c>
      <c r="I119" s="7" t="s">
        <v>965</v>
      </c>
      <c r="J119" s="231" t="s">
        <v>913</v>
      </c>
      <c r="K119" s="356">
        <v>1.4458800000000001</v>
      </c>
      <c r="L119" s="356">
        <v>0.92589379999999988</v>
      </c>
      <c r="M119" s="356">
        <v>0</v>
      </c>
      <c r="N119" s="357">
        <v>35.963302625390803</v>
      </c>
      <c r="O119" s="357">
        <v>43.52</v>
      </c>
      <c r="P119" s="231">
        <v>1</v>
      </c>
      <c r="Q119" s="187"/>
    </row>
    <row r="120" spans="1:17" ht="15" customHeight="1" x14ac:dyDescent="0.25">
      <c r="A120" s="188">
        <v>117</v>
      </c>
      <c r="B120" s="187" t="s">
        <v>485</v>
      </c>
      <c r="C120" s="187" t="s">
        <v>1680</v>
      </c>
      <c r="D120" s="187" t="s">
        <v>548</v>
      </c>
      <c r="E120" s="187" t="s">
        <v>1047</v>
      </c>
      <c r="F120" s="186" t="s">
        <v>1705</v>
      </c>
      <c r="G120" s="7">
        <v>432543301</v>
      </c>
      <c r="H120" s="7" t="s">
        <v>1050</v>
      </c>
      <c r="I120" s="7" t="s">
        <v>965</v>
      </c>
      <c r="J120" s="231" t="s">
        <v>913</v>
      </c>
      <c r="K120" s="356">
        <v>1.5603499999999999</v>
      </c>
      <c r="L120" s="356">
        <v>1.2479804099999998</v>
      </c>
      <c r="M120" s="356">
        <v>0</v>
      </c>
      <c r="N120" s="357">
        <v>20.019200179446901</v>
      </c>
      <c r="O120" s="357">
        <v>16.850000000000001</v>
      </c>
      <c r="P120" s="231">
        <v>1</v>
      </c>
      <c r="Q120" s="187"/>
    </row>
    <row r="121" spans="1:17" ht="15" customHeight="1" x14ac:dyDescent="0.25">
      <c r="A121" s="188">
        <v>118</v>
      </c>
      <c r="B121" s="187" t="s">
        <v>485</v>
      </c>
      <c r="C121" s="187" t="s">
        <v>1680</v>
      </c>
      <c r="D121" s="187" t="s">
        <v>548</v>
      </c>
      <c r="E121" s="187" t="s">
        <v>1047</v>
      </c>
      <c r="F121" s="186" t="s">
        <v>1549</v>
      </c>
      <c r="G121" s="7">
        <v>432541405</v>
      </c>
      <c r="H121" s="7" t="s">
        <v>1592</v>
      </c>
      <c r="I121" s="7" t="s">
        <v>965</v>
      </c>
      <c r="J121" s="231" t="s">
        <v>913</v>
      </c>
      <c r="K121" s="356">
        <v>0.27533999999999997</v>
      </c>
      <c r="L121" s="356">
        <v>0.14043333999999999</v>
      </c>
      <c r="M121" s="356">
        <v>0</v>
      </c>
      <c r="N121" s="357">
        <v>48.9963899179197</v>
      </c>
      <c r="O121" s="357">
        <v>55.93</v>
      </c>
      <c r="P121" s="231">
        <v>1</v>
      </c>
      <c r="Q121" s="187"/>
    </row>
    <row r="122" spans="1:17" ht="15" customHeight="1" x14ac:dyDescent="0.25">
      <c r="A122" s="188">
        <v>119</v>
      </c>
      <c r="B122" s="187" t="s">
        <v>485</v>
      </c>
      <c r="C122" s="187" t="s">
        <v>1680</v>
      </c>
      <c r="D122" s="187" t="s">
        <v>548</v>
      </c>
      <c r="E122" s="187" t="s">
        <v>1047</v>
      </c>
      <c r="F122" s="186" t="s">
        <v>1549</v>
      </c>
      <c r="G122" s="7">
        <v>432541404</v>
      </c>
      <c r="H122" s="7" t="s">
        <v>1833</v>
      </c>
      <c r="I122" s="7" t="s">
        <v>965</v>
      </c>
      <c r="J122" s="231" t="s">
        <v>913</v>
      </c>
      <c r="K122" s="356">
        <v>0.74051999999999996</v>
      </c>
      <c r="L122" s="356">
        <v>0.61530836</v>
      </c>
      <c r="M122" s="356">
        <v>0</v>
      </c>
      <c r="N122" s="357">
        <v>16.908610165829401</v>
      </c>
      <c r="O122" s="357">
        <v>24.91</v>
      </c>
      <c r="P122" s="231">
        <v>1</v>
      </c>
      <c r="Q122" s="187"/>
    </row>
    <row r="123" spans="1:17" ht="15" customHeight="1" x14ac:dyDescent="0.25">
      <c r="A123" s="188">
        <v>120</v>
      </c>
      <c r="B123" s="187" t="s">
        <v>485</v>
      </c>
      <c r="C123" s="187" t="s">
        <v>1680</v>
      </c>
      <c r="D123" s="187" t="s">
        <v>548</v>
      </c>
      <c r="E123" s="187" t="s">
        <v>1047</v>
      </c>
      <c r="F123" s="186" t="s">
        <v>1549</v>
      </c>
      <c r="G123" s="7">
        <v>432541401</v>
      </c>
      <c r="H123" s="7" t="s">
        <v>1049</v>
      </c>
      <c r="I123" s="7" t="s">
        <v>965</v>
      </c>
      <c r="J123" s="231" t="s">
        <v>913</v>
      </c>
      <c r="K123" s="356">
        <v>2.50068</v>
      </c>
      <c r="L123" s="356">
        <v>1.2797208999999998</v>
      </c>
      <c r="M123" s="356">
        <v>0</v>
      </c>
      <c r="N123" s="357">
        <v>48.825083577267002</v>
      </c>
      <c r="O123" s="357">
        <v>51.85</v>
      </c>
      <c r="P123" s="231">
        <v>1</v>
      </c>
      <c r="Q123" s="187"/>
    </row>
    <row r="124" spans="1:17" ht="15" customHeight="1" x14ac:dyDescent="0.25">
      <c r="A124" s="188">
        <v>121</v>
      </c>
      <c r="B124" s="187" t="s">
        <v>485</v>
      </c>
      <c r="C124" s="187" t="s">
        <v>1680</v>
      </c>
      <c r="D124" s="187" t="s">
        <v>548</v>
      </c>
      <c r="E124" s="187" t="s">
        <v>1047</v>
      </c>
      <c r="F124" s="186" t="s">
        <v>1549</v>
      </c>
      <c r="G124" s="7">
        <v>432541403</v>
      </c>
      <c r="H124" s="7" t="s">
        <v>1549</v>
      </c>
      <c r="I124" s="7" t="s">
        <v>965</v>
      </c>
      <c r="J124" s="231" t="s">
        <v>913</v>
      </c>
      <c r="K124" s="356">
        <v>1.0959000000000001</v>
      </c>
      <c r="L124" s="356">
        <v>0.76153972999999997</v>
      </c>
      <c r="M124" s="356">
        <v>0</v>
      </c>
      <c r="N124" s="357">
        <v>30.510107674057899</v>
      </c>
      <c r="O124" s="357">
        <v>44.31</v>
      </c>
      <c r="P124" s="231">
        <v>1</v>
      </c>
      <c r="Q124" s="187"/>
    </row>
    <row r="125" spans="1:17" ht="15" customHeight="1" x14ac:dyDescent="0.25">
      <c r="A125" s="188">
        <v>122</v>
      </c>
      <c r="B125" s="187" t="s">
        <v>485</v>
      </c>
      <c r="C125" s="187" t="s">
        <v>1680</v>
      </c>
      <c r="D125" s="187" t="s">
        <v>548</v>
      </c>
      <c r="E125" s="187" t="s">
        <v>1047</v>
      </c>
      <c r="F125" s="186" t="s">
        <v>1710</v>
      </c>
      <c r="G125" s="7">
        <v>432541502</v>
      </c>
      <c r="H125" s="7" t="s">
        <v>1033</v>
      </c>
      <c r="I125" s="7" t="s">
        <v>965</v>
      </c>
      <c r="J125" s="231" t="s">
        <v>913</v>
      </c>
      <c r="K125" s="356">
        <v>1.10406</v>
      </c>
      <c r="L125" s="356">
        <v>0.70968272999999993</v>
      </c>
      <c r="M125" s="356">
        <v>0</v>
      </c>
      <c r="N125" s="357">
        <v>35.720637465355203</v>
      </c>
      <c r="O125" s="357">
        <v>44.48</v>
      </c>
      <c r="P125" s="231">
        <v>1</v>
      </c>
      <c r="Q125" s="187"/>
    </row>
    <row r="126" spans="1:17" ht="15" customHeight="1" x14ac:dyDescent="0.25">
      <c r="A126" s="188">
        <v>123</v>
      </c>
      <c r="B126" s="187" t="s">
        <v>485</v>
      </c>
      <c r="C126" s="187" t="s">
        <v>1680</v>
      </c>
      <c r="D126" s="187" t="s">
        <v>548</v>
      </c>
      <c r="E126" s="187" t="s">
        <v>1047</v>
      </c>
      <c r="F126" s="186" t="s">
        <v>1710</v>
      </c>
      <c r="G126" s="7">
        <v>432541503</v>
      </c>
      <c r="H126" s="7" t="s">
        <v>1593</v>
      </c>
      <c r="I126" s="7" t="s">
        <v>965</v>
      </c>
      <c r="J126" s="231" t="s">
        <v>913</v>
      </c>
      <c r="K126" s="356">
        <v>0.69340000000000002</v>
      </c>
      <c r="L126" s="356">
        <v>0.39486859999999996</v>
      </c>
      <c r="M126" s="356">
        <v>0</v>
      </c>
      <c r="N126" s="357">
        <v>43.053273723680398</v>
      </c>
      <c r="O126" s="357">
        <v>45.36</v>
      </c>
      <c r="P126" s="231">
        <v>1</v>
      </c>
      <c r="Q126" s="187"/>
    </row>
    <row r="127" spans="1:17" ht="15" customHeight="1" x14ac:dyDescent="0.25">
      <c r="A127" s="188">
        <v>124</v>
      </c>
      <c r="B127" s="187" t="s">
        <v>485</v>
      </c>
      <c r="C127" s="187" t="s">
        <v>1680</v>
      </c>
      <c r="D127" s="187" t="s">
        <v>548</v>
      </c>
      <c r="E127" s="187" t="s">
        <v>1047</v>
      </c>
      <c r="F127" s="186" t="s">
        <v>1710</v>
      </c>
      <c r="G127" s="7">
        <v>432541501</v>
      </c>
      <c r="H127" s="7" t="s">
        <v>1051</v>
      </c>
      <c r="I127" s="7" t="s">
        <v>965</v>
      </c>
      <c r="J127" s="231" t="s">
        <v>913</v>
      </c>
      <c r="K127" s="356">
        <v>1.5745</v>
      </c>
      <c r="L127" s="356">
        <v>0.94089903000000008</v>
      </c>
      <c r="M127" s="356">
        <v>0</v>
      </c>
      <c r="N127" s="357">
        <v>40.241408066052699</v>
      </c>
      <c r="O127" s="357">
        <v>38.93</v>
      </c>
      <c r="P127" s="231">
        <v>1</v>
      </c>
      <c r="Q127" s="187"/>
    </row>
    <row r="128" spans="1:17" ht="15" customHeight="1" x14ac:dyDescent="0.25">
      <c r="A128" s="188">
        <v>125</v>
      </c>
      <c r="B128" s="187" t="s">
        <v>485</v>
      </c>
      <c r="C128" s="187" t="s">
        <v>1680</v>
      </c>
      <c r="D128" s="187" t="s">
        <v>548</v>
      </c>
      <c r="E128" s="187" t="s">
        <v>1047</v>
      </c>
      <c r="F128" s="186" t="s">
        <v>1378</v>
      </c>
      <c r="G128" s="7">
        <v>432544601</v>
      </c>
      <c r="H128" s="7" t="s">
        <v>1052</v>
      </c>
      <c r="I128" s="7" t="s">
        <v>965</v>
      </c>
      <c r="J128" s="231" t="s">
        <v>913</v>
      </c>
      <c r="K128" s="356">
        <v>1.214423</v>
      </c>
      <c r="L128" s="356">
        <v>0.59171871999999992</v>
      </c>
      <c r="M128" s="356">
        <v>0</v>
      </c>
      <c r="N128" s="357">
        <v>51.275731767267303</v>
      </c>
      <c r="O128" s="357">
        <v>53.23</v>
      </c>
      <c r="P128" s="231">
        <v>1</v>
      </c>
      <c r="Q128" s="187"/>
    </row>
    <row r="129" spans="1:18" ht="15" customHeight="1" x14ac:dyDescent="0.25">
      <c r="A129" s="188">
        <v>126</v>
      </c>
      <c r="B129" s="187" t="s">
        <v>485</v>
      </c>
      <c r="C129" s="187" t="s">
        <v>1680</v>
      </c>
      <c r="D129" s="187" t="s">
        <v>548</v>
      </c>
      <c r="E129" s="187" t="s">
        <v>1047</v>
      </c>
      <c r="F129" s="186" t="s">
        <v>1378</v>
      </c>
      <c r="G129" s="7">
        <v>432544602</v>
      </c>
      <c r="H129" s="7" t="s">
        <v>1378</v>
      </c>
      <c r="I129" s="7" t="s">
        <v>965</v>
      </c>
      <c r="J129" s="231" t="s">
        <v>913</v>
      </c>
      <c r="K129" s="356">
        <v>1.0899129999999999</v>
      </c>
      <c r="L129" s="356">
        <v>0.55992579000000009</v>
      </c>
      <c r="M129" s="356">
        <v>0</v>
      </c>
      <c r="N129" s="357">
        <v>48.626561019090502</v>
      </c>
      <c r="O129" s="357">
        <v>55.79</v>
      </c>
      <c r="P129" s="231">
        <v>1</v>
      </c>
      <c r="Q129" s="187"/>
    </row>
    <row r="130" spans="1:18" ht="15" customHeight="1" x14ac:dyDescent="0.25">
      <c r="A130" s="188">
        <v>127</v>
      </c>
      <c r="B130" s="187" t="s">
        <v>485</v>
      </c>
      <c r="C130" s="187" t="s">
        <v>962</v>
      </c>
      <c r="D130" s="187" t="s">
        <v>548</v>
      </c>
      <c r="E130" s="187" t="s">
        <v>1047</v>
      </c>
      <c r="F130" s="186" t="s">
        <v>1402</v>
      </c>
      <c r="G130" s="7">
        <v>432544102</v>
      </c>
      <c r="H130" s="7" t="s">
        <v>1404</v>
      </c>
      <c r="I130" s="7" t="s">
        <v>965</v>
      </c>
      <c r="J130" s="231" t="s">
        <v>913</v>
      </c>
      <c r="K130" s="356">
        <v>0.29970000000000002</v>
      </c>
      <c r="L130" s="356">
        <v>0.15310638000000001</v>
      </c>
      <c r="M130" s="356">
        <v>0</v>
      </c>
      <c r="N130" s="357">
        <v>48.913453453453499</v>
      </c>
      <c r="O130" s="357">
        <v>54.38</v>
      </c>
      <c r="P130" s="231">
        <v>1</v>
      </c>
      <c r="Q130" s="263"/>
      <c r="R130" s="358"/>
    </row>
    <row r="131" spans="1:18" ht="15" customHeight="1" x14ac:dyDescent="0.25">
      <c r="A131" s="188">
        <v>128</v>
      </c>
      <c r="B131" s="187" t="s">
        <v>485</v>
      </c>
      <c r="C131" s="187" t="s">
        <v>1680</v>
      </c>
      <c r="D131" s="187" t="s">
        <v>548</v>
      </c>
      <c r="E131" s="187" t="s">
        <v>1053</v>
      </c>
      <c r="F131" s="186" t="s">
        <v>1703</v>
      </c>
      <c r="G131" s="7">
        <v>432532101</v>
      </c>
      <c r="H131" s="7" t="s">
        <v>1381</v>
      </c>
      <c r="I131" s="7" t="s">
        <v>965</v>
      </c>
      <c r="J131" s="231" t="s">
        <v>913</v>
      </c>
      <c r="K131" s="356">
        <v>0.72028000000000003</v>
      </c>
      <c r="L131" s="356">
        <v>0.49007609999999996</v>
      </c>
      <c r="M131" s="356">
        <v>0</v>
      </c>
      <c r="N131" s="357">
        <v>31.9603348697729</v>
      </c>
      <c r="O131" s="357">
        <v>16.329999999999998</v>
      </c>
      <c r="P131" s="231">
        <v>1</v>
      </c>
      <c r="Q131" s="187"/>
    </row>
    <row r="132" spans="1:18" ht="15" customHeight="1" x14ac:dyDescent="0.25">
      <c r="A132" s="188">
        <v>129</v>
      </c>
      <c r="B132" s="187" t="s">
        <v>485</v>
      </c>
      <c r="C132" s="187" t="s">
        <v>1680</v>
      </c>
      <c r="D132" s="187" t="s">
        <v>548</v>
      </c>
      <c r="E132" s="187" t="s">
        <v>1053</v>
      </c>
      <c r="F132" s="186" t="s">
        <v>1703</v>
      </c>
      <c r="G132" s="7">
        <v>432532103</v>
      </c>
      <c r="H132" s="7" t="s">
        <v>1054</v>
      </c>
      <c r="I132" s="7" t="s">
        <v>965</v>
      </c>
      <c r="J132" s="231" t="s">
        <v>913</v>
      </c>
      <c r="K132" s="356">
        <v>0.22509999999999999</v>
      </c>
      <c r="L132" s="356">
        <v>0.14267476999999998</v>
      </c>
      <c r="M132" s="356">
        <v>0</v>
      </c>
      <c r="N132" s="357">
        <v>36.617161261661501</v>
      </c>
      <c r="O132" s="357">
        <v>31.79</v>
      </c>
      <c r="P132" s="231">
        <v>1</v>
      </c>
      <c r="Q132" s="187"/>
    </row>
    <row r="133" spans="1:18" ht="15" customHeight="1" x14ac:dyDescent="0.25">
      <c r="A133" s="188">
        <v>130</v>
      </c>
      <c r="B133" s="187" t="s">
        <v>485</v>
      </c>
      <c r="C133" s="187" t="s">
        <v>1680</v>
      </c>
      <c r="D133" s="187" t="s">
        <v>548</v>
      </c>
      <c r="E133" s="187" t="s">
        <v>1053</v>
      </c>
      <c r="F133" s="186" t="s">
        <v>1703</v>
      </c>
      <c r="G133" s="7">
        <v>432532104</v>
      </c>
      <c r="H133" s="7" t="s">
        <v>1826</v>
      </c>
      <c r="I133" s="7" t="s">
        <v>965</v>
      </c>
      <c r="J133" s="231" t="s">
        <v>913</v>
      </c>
      <c r="K133" s="356">
        <v>0.67881999999999998</v>
      </c>
      <c r="L133" s="356">
        <v>0.42512627000000003</v>
      </c>
      <c r="M133" s="356">
        <v>0</v>
      </c>
      <c r="N133" s="357">
        <v>37.372754191096298</v>
      </c>
      <c r="O133" s="357">
        <v>48.7</v>
      </c>
      <c r="P133" s="231">
        <v>1</v>
      </c>
      <c r="Q133" s="187"/>
    </row>
    <row r="134" spans="1:18" ht="15" customHeight="1" x14ac:dyDescent="0.25">
      <c r="A134" s="188">
        <v>131</v>
      </c>
      <c r="B134" s="187" t="s">
        <v>485</v>
      </c>
      <c r="C134" s="187" t="s">
        <v>1680</v>
      </c>
      <c r="D134" s="187" t="s">
        <v>548</v>
      </c>
      <c r="E134" s="187" t="s">
        <v>1053</v>
      </c>
      <c r="F134" s="186" t="s">
        <v>1703</v>
      </c>
      <c r="G134" s="7">
        <v>432532102</v>
      </c>
      <c r="H134" s="7" t="s">
        <v>1055</v>
      </c>
      <c r="I134" s="7" t="s">
        <v>965</v>
      </c>
      <c r="J134" s="231" t="s">
        <v>913</v>
      </c>
      <c r="K134" s="356">
        <v>0.50802000000000003</v>
      </c>
      <c r="L134" s="356">
        <v>0.32184591000000001</v>
      </c>
      <c r="M134" s="356">
        <v>0</v>
      </c>
      <c r="N134" s="357">
        <v>36.647000118105602</v>
      </c>
      <c r="O134" s="357">
        <v>45.11</v>
      </c>
      <c r="P134" s="231">
        <v>1</v>
      </c>
      <c r="Q134" s="187"/>
    </row>
    <row r="135" spans="1:18" ht="15" customHeight="1" x14ac:dyDescent="0.25">
      <c r="A135" s="188">
        <v>132</v>
      </c>
      <c r="B135" s="187" t="s">
        <v>485</v>
      </c>
      <c r="C135" s="187" t="s">
        <v>1680</v>
      </c>
      <c r="D135" s="187" t="s">
        <v>548</v>
      </c>
      <c r="E135" s="187" t="s">
        <v>1053</v>
      </c>
      <c r="F135" s="186" t="s">
        <v>1707</v>
      </c>
      <c r="G135" s="7">
        <v>432531201</v>
      </c>
      <c r="H135" s="7" t="s">
        <v>1832</v>
      </c>
      <c r="I135" s="7" t="s">
        <v>965</v>
      </c>
      <c r="J135" s="231" t="s">
        <v>913</v>
      </c>
      <c r="K135" s="356">
        <v>1.10968</v>
      </c>
      <c r="L135" s="356">
        <v>0.67706334000000012</v>
      </c>
      <c r="M135" s="356">
        <v>0</v>
      </c>
      <c r="N135" s="357">
        <v>38.985712998341903</v>
      </c>
      <c r="O135" s="357">
        <v>41.55</v>
      </c>
      <c r="P135" s="231">
        <v>1</v>
      </c>
      <c r="Q135" s="187"/>
    </row>
    <row r="136" spans="1:18" ht="15" customHeight="1" x14ac:dyDescent="0.25">
      <c r="A136" s="188">
        <v>133</v>
      </c>
      <c r="B136" s="187" t="s">
        <v>485</v>
      </c>
      <c r="C136" s="187" t="s">
        <v>1680</v>
      </c>
      <c r="D136" s="187" t="s">
        <v>548</v>
      </c>
      <c r="E136" s="187" t="s">
        <v>1053</v>
      </c>
      <c r="F136" s="186" t="s">
        <v>1707</v>
      </c>
      <c r="G136" s="7">
        <v>432531203</v>
      </c>
      <c r="H136" s="7" t="s">
        <v>1379</v>
      </c>
      <c r="I136" s="7" t="s">
        <v>965</v>
      </c>
      <c r="J136" s="231" t="s">
        <v>913</v>
      </c>
      <c r="K136" s="356">
        <v>0.57054000000000005</v>
      </c>
      <c r="L136" s="356">
        <v>0.43620461000000005</v>
      </c>
      <c r="M136" s="356">
        <v>0</v>
      </c>
      <c r="N136" s="357">
        <v>23.5453062011428</v>
      </c>
      <c r="O136" s="357">
        <v>29.9</v>
      </c>
      <c r="P136" s="231">
        <v>1</v>
      </c>
      <c r="Q136" s="187"/>
    </row>
    <row r="137" spans="1:18" ht="15" customHeight="1" x14ac:dyDescent="0.25">
      <c r="A137" s="188">
        <v>134</v>
      </c>
      <c r="B137" s="187" t="s">
        <v>485</v>
      </c>
      <c r="C137" s="187" t="s">
        <v>1680</v>
      </c>
      <c r="D137" s="187" t="s">
        <v>548</v>
      </c>
      <c r="E137" s="187" t="s">
        <v>1053</v>
      </c>
      <c r="F137" s="186" t="s">
        <v>1707</v>
      </c>
      <c r="G137" s="7">
        <v>432531202</v>
      </c>
      <c r="H137" s="7" t="s">
        <v>1403</v>
      </c>
      <c r="I137" s="7" t="s">
        <v>965</v>
      </c>
      <c r="J137" s="231" t="s">
        <v>913</v>
      </c>
      <c r="K137" s="356">
        <v>0.19794</v>
      </c>
      <c r="L137" s="356">
        <v>0.13425910999999999</v>
      </c>
      <c r="M137" s="356">
        <v>0</v>
      </c>
      <c r="N137" s="357">
        <v>32.171814691320598</v>
      </c>
      <c r="O137" s="357">
        <v>18.64</v>
      </c>
      <c r="P137" s="231">
        <v>1</v>
      </c>
      <c r="Q137" s="187"/>
    </row>
    <row r="138" spans="1:18" ht="15" customHeight="1" x14ac:dyDescent="0.25">
      <c r="A138" s="188">
        <v>135</v>
      </c>
      <c r="B138" s="187" t="s">
        <v>485</v>
      </c>
      <c r="C138" s="187" t="s">
        <v>1680</v>
      </c>
      <c r="D138" s="187" t="s">
        <v>548</v>
      </c>
      <c r="E138" s="187" t="s">
        <v>1053</v>
      </c>
      <c r="F138" s="186" t="s">
        <v>1707</v>
      </c>
      <c r="G138" s="7">
        <v>432531204</v>
      </c>
      <c r="H138" s="7" t="s">
        <v>1380</v>
      </c>
      <c r="I138" s="7" t="s">
        <v>965</v>
      </c>
      <c r="J138" s="231" t="s">
        <v>913</v>
      </c>
      <c r="K138" s="356">
        <v>0.41604000000000002</v>
      </c>
      <c r="L138" s="356">
        <v>0.25113220000000003</v>
      </c>
      <c r="M138" s="356">
        <v>0</v>
      </c>
      <c r="N138" s="357">
        <v>39.6374867801173</v>
      </c>
      <c r="O138" s="357">
        <v>54.16</v>
      </c>
      <c r="P138" s="231">
        <v>1</v>
      </c>
      <c r="Q138" s="187"/>
    </row>
    <row r="139" spans="1:18" ht="15" customHeight="1" x14ac:dyDescent="0.25">
      <c r="A139" s="188">
        <v>136</v>
      </c>
      <c r="B139" s="187" t="s">
        <v>485</v>
      </c>
      <c r="C139" s="187" t="s">
        <v>1680</v>
      </c>
      <c r="D139" s="187" t="s">
        <v>548</v>
      </c>
      <c r="E139" s="187" t="s">
        <v>1053</v>
      </c>
      <c r="F139" s="186" t="s">
        <v>1056</v>
      </c>
      <c r="G139" s="7">
        <v>432531401</v>
      </c>
      <c r="H139" s="7" t="s">
        <v>1057</v>
      </c>
      <c r="I139" s="7" t="s">
        <v>965</v>
      </c>
      <c r="J139" s="231" t="s">
        <v>913</v>
      </c>
      <c r="K139" s="356">
        <v>1.8608100000000001</v>
      </c>
      <c r="L139" s="356">
        <v>1.0376326</v>
      </c>
      <c r="M139" s="356">
        <v>0</v>
      </c>
      <c r="N139" s="357">
        <v>44.237584707734797</v>
      </c>
      <c r="O139" s="357">
        <v>47.88</v>
      </c>
      <c r="P139" s="231">
        <v>1</v>
      </c>
      <c r="Q139" s="187"/>
    </row>
    <row r="140" spans="1:18" ht="15" customHeight="1" x14ac:dyDescent="0.25">
      <c r="A140" s="188">
        <v>137</v>
      </c>
      <c r="B140" s="187" t="s">
        <v>485</v>
      </c>
      <c r="C140" s="187" t="s">
        <v>1680</v>
      </c>
      <c r="D140" s="187" t="s">
        <v>548</v>
      </c>
      <c r="E140" s="187" t="s">
        <v>1053</v>
      </c>
      <c r="F140" s="186" t="s">
        <v>1056</v>
      </c>
      <c r="G140" s="7">
        <v>432531405</v>
      </c>
      <c r="H140" s="7" t="s">
        <v>1550</v>
      </c>
      <c r="I140" s="7" t="s">
        <v>965</v>
      </c>
      <c r="J140" s="231" t="s">
        <v>913</v>
      </c>
      <c r="K140" s="356">
        <v>1.15581</v>
      </c>
      <c r="L140" s="356">
        <v>1.0182982199999999</v>
      </c>
      <c r="M140" s="356">
        <v>0</v>
      </c>
      <c r="N140" s="357">
        <v>11.8974381602513</v>
      </c>
      <c r="O140" s="357">
        <v>21.22</v>
      </c>
      <c r="P140" s="231">
        <v>1</v>
      </c>
      <c r="Q140" s="187"/>
    </row>
    <row r="141" spans="1:18" ht="15" customHeight="1" x14ac:dyDescent="0.25">
      <c r="A141" s="188">
        <v>138</v>
      </c>
      <c r="B141" s="187" t="s">
        <v>485</v>
      </c>
      <c r="C141" s="187" t="s">
        <v>1680</v>
      </c>
      <c r="D141" s="187" t="s">
        <v>548</v>
      </c>
      <c r="E141" s="187" t="s">
        <v>1059</v>
      </c>
      <c r="F141" s="186" t="s">
        <v>1058</v>
      </c>
      <c r="G141" s="7">
        <v>432513104</v>
      </c>
      <c r="H141" s="7" t="s">
        <v>1058</v>
      </c>
      <c r="I141" s="7" t="s">
        <v>965</v>
      </c>
      <c r="J141" s="231" t="s">
        <v>913</v>
      </c>
      <c r="K141" s="356">
        <v>1.47549</v>
      </c>
      <c r="L141" s="356">
        <v>1.0455403699999999</v>
      </c>
      <c r="M141" s="356">
        <v>0</v>
      </c>
      <c r="N141" s="357">
        <v>29.139447234477998</v>
      </c>
      <c r="O141" s="357">
        <v>36.32</v>
      </c>
      <c r="P141" s="231">
        <v>1</v>
      </c>
      <c r="Q141" s="187"/>
    </row>
    <row r="142" spans="1:18" ht="15" customHeight="1" x14ac:dyDescent="0.25">
      <c r="A142" s="188">
        <v>139</v>
      </c>
      <c r="B142" s="187" t="s">
        <v>485</v>
      </c>
      <c r="C142" s="187" t="s">
        <v>1680</v>
      </c>
      <c r="D142" s="187" t="s">
        <v>548</v>
      </c>
      <c r="E142" s="187" t="s">
        <v>1059</v>
      </c>
      <c r="F142" s="186" t="s">
        <v>1058</v>
      </c>
      <c r="G142" s="7">
        <v>432513103</v>
      </c>
      <c r="H142" s="7" t="s">
        <v>1827</v>
      </c>
      <c r="I142" s="7" t="s">
        <v>965</v>
      </c>
      <c r="J142" s="231" t="s">
        <v>913</v>
      </c>
      <c r="K142" s="356">
        <v>0.34832999999999997</v>
      </c>
      <c r="L142" s="356">
        <v>0.18372857000000001</v>
      </c>
      <c r="M142" s="356">
        <v>0</v>
      </c>
      <c r="N142" s="357">
        <v>47.2544512387678</v>
      </c>
      <c r="O142" s="357">
        <v>47.5</v>
      </c>
      <c r="P142" s="231">
        <v>1</v>
      </c>
      <c r="Q142" s="187"/>
    </row>
    <row r="143" spans="1:18" ht="15" customHeight="1" x14ac:dyDescent="0.25">
      <c r="A143" s="188">
        <v>140</v>
      </c>
      <c r="B143" s="187" t="s">
        <v>485</v>
      </c>
      <c r="C143" s="187" t="s">
        <v>1680</v>
      </c>
      <c r="D143" s="187" t="s">
        <v>548</v>
      </c>
      <c r="E143" s="187" t="s">
        <v>1059</v>
      </c>
      <c r="F143" s="186" t="s">
        <v>1058</v>
      </c>
      <c r="G143" s="7">
        <v>432513102</v>
      </c>
      <c r="H143" s="7" t="s">
        <v>1060</v>
      </c>
      <c r="I143" s="7" t="s">
        <v>965</v>
      </c>
      <c r="J143" s="231" t="s">
        <v>913</v>
      </c>
      <c r="K143" s="356">
        <v>1.7853000000000001</v>
      </c>
      <c r="L143" s="356">
        <v>1.06577948</v>
      </c>
      <c r="M143" s="356">
        <v>0</v>
      </c>
      <c r="N143" s="357">
        <v>40.302499299837599</v>
      </c>
      <c r="O143" s="357">
        <v>47.64</v>
      </c>
      <c r="P143" s="231">
        <v>1</v>
      </c>
      <c r="Q143" s="187"/>
    </row>
    <row r="144" spans="1:18" ht="15" customHeight="1" x14ac:dyDescent="0.25">
      <c r="A144" s="188">
        <v>141</v>
      </c>
      <c r="B144" s="187" t="s">
        <v>485</v>
      </c>
      <c r="C144" s="187" t="s">
        <v>1680</v>
      </c>
      <c r="D144" s="187" t="s">
        <v>548</v>
      </c>
      <c r="E144" s="187" t="s">
        <v>1059</v>
      </c>
      <c r="F144" s="186" t="s">
        <v>1061</v>
      </c>
      <c r="G144" s="7">
        <v>432512201</v>
      </c>
      <c r="H144" s="7" t="s">
        <v>1385</v>
      </c>
      <c r="I144" s="7" t="s">
        <v>965</v>
      </c>
      <c r="J144" s="231" t="s">
        <v>913</v>
      </c>
      <c r="K144" s="356">
        <v>1.25396</v>
      </c>
      <c r="L144" s="356">
        <v>0.95112967999999998</v>
      </c>
      <c r="M144" s="356">
        <v>0</v>
      </c>
      <c r="N144" s="357">
        <v>24.1499186576924</v>
      </c>
      <c r="O144" s="357">
        <v>15.86</v>
      </c>
      <c r="P144" s="231">
        <v>1</v>
      </c>
      <c r="Q144" s="187"/>
    </row>
    <row r="145" spans="1:17" ht="15" customHeight="1" x14ac:dyDescent="0.25">
      <c r="A145" s="188">
        <v>142</v>
      </c>
      <c r="B145" s="187" t="s">
        <v>485</v>
      </c>
      <c r="C145" s="187" t="s">
        <v>1680</v>
      </c>
      <c r="D145" s="187" t="s">
        <v>548</v>
      </c>
      <c r="E145" s="187" t="s">
        <v>1059</v>
      </c>
      <c r="F145" s="186" t="s">
        <v>1708</v>
      </c>
      <c r="G145" s="7">
        <v>432511302</v>
      </c>
      <c r="H145" s="7" t="s">
        <v>1588</v>
      </c>
      <c r="I145" s="7" t="s">
        <v>965</v>
      </c>
      <c r="J145" s="231" t="s">
        <v>913</v>
      </c>
      <c r="K145" s="356">
        <v>0.55928</v>
      </c>
      <c r="L145" s="356">
        <v>0.35348177000000003</v>
      </c>
      <c r="M145" s="356">
        <v>0</v>
      </c>
      <c r="N145" s="357">
        <v>36.796994349878403</v>
      </c>
      <c r="O145" s="357">
        <v>38.630000000000003</v>
      </c>
      <c r="P145" s="231">
        <v>1</v>
      </c>
      <c r="Q145" s="187"/>
    </row>
    <row r="146" spans="1:17" ht="15" customHeight="1" x14ac:dyDescent="0.25">
      <c r="A146" s="188">
        <v>143</v>
      </c>
      <c r="B146" s="187" t="s">
        <v>485</v>
      </c>
      <c r="C146" s="187" t="s">
        <v>1680</v>
      </c>
      <c r="D146" s="187" t="s">
        <v>548</v>
      </c>
      <c r="E146" s="187" t="s">
        <v>1059</v>
      </c>
      <c r="F146" s="186" t="s">
        <v>1711</v>
      </c>
      <c r="G146" s="7">
        <v>432512402</v>
      </c>
      <c r="H146" s="7" t="s">
        <v>1062</v>
      </c>
      <c r="I146" s="7" t="s">
        <v>965</v>
      </c>
      <c r="J146" s="231" t="s">
        <v>913</v>
      </c>
      <c r="K146" s="356">
        <v>0.91620000000000001</v>
      </c>
      <c r="L146" s="356">
        <v>0.64317358000000002</v>
      </c>
      <c r="M146" s="356">
        <v>0</v>
      </c>
      <c r="N146" s="357">
        <v>29.799871207159999</v>
      </c>
      <c r="O146" s="357">
        <v>31.17</v>
      </c>
      <c r="P146" s="231">
        <v>1</v>
      </c>
      <c r="Q146" s="187"/>
    </row>
    <row r="147" spans="1:17" ht="15" customHeight="1" x14ac:dyDescent="0.25">
      <c r="A147" s="188">
        <v>144</v>
      </c>
      <c r="B147" s="187" t="s">
        <v>485</v>
      </c>
      <c r="C147" s="187" t="s">
        <v>1680</v>
      </c>
      <c r="D147" s="187" t="s">
        <v>548</v>
      </c>
      <c r="E147" s="187" t="s">
        <v>1059</v>
      </c>
      <c r="F147" s="186" t="s">
        <v>1711</v>
      </c>
      <c r="G147" s="7">
        <v>432512403</v>
      </c>
      <c r="H147" s="7" t="s">
        <v>1383</v>
      </c>
      <c r="I147" s="7" t="s">
        <v>965</v>
      </c>
      <c r="J147" s="231" t="s">
        <v>913</v>
      </c>
      <c r="K147" s="356">
        <v>1.1418900000000001</v>
      </c>
      <c r="L147" s="356">
        <v>0.78487152999999998</v>
      </c>
      <c r="M147" s="356">
        <v>0</v>
      </c>
      <c r="N147" s="357">
        <v>31.265574617520102</v>
      </c>
      <c r="O147" s="357">
        <v>35.450000000000003</v>
      </c>
      <c r="P147" s="231">
        <v>1</v>
      </c>
      <c r="Q147" s="187"/>
    </row>
    <row r="148" spans="1:17" ht="15" customHeight="1" x14ac:dyDescent="0.25">
      <c r="A148" s="188">
        <v>145</v>
      </c>
      <c r="B148" s="187" t="s">
        <v>485</v>
      </c>
      <c r="C148" s="187" t="s">
        <v>1680</v>
      </c>
      <c r="D148" s="187" t="s">
        <v>548</v>
      </c>
      <c r="E148" s="187" t="s">
        <v>1059</v>
      </c>
      <c r="F148" s="186" t="s">
        <v>1711</v>
      </c>
      <c r="G148" s="7">
        <v>432512401</v>
      </c>
      <c r="H148" s="7" t="s">
        <v>1386</v>
      </c>
      <c r="I148" s="7" t="s">
        <v>965</v>
      </c>
      <c r="J148" s="231" t="s">
        <v>913</v>
      </c>
      <c r="K148" s="356">
        <v>1.36419</v>
      </c>
      <c r="L148" s="356">
        <v>1.0076972100000001</v>
      </c>
      <c r="M148" s="356">
        <v>0</v>
      </c>
      <c r="N148" s="357">
        <v>26.132194928858901</v>
      </c>
      <c r="O148" s="357">
        <v>29.84</v>
      </c>
      <c r="P148" s="231">
        <v>1</v>
      </c>
      <c r="Q148" s="187"/>
    </row>
    <row r="149" spans="1:17" ht="15" customHeight="1" x14ac:dyDescent="0.25">
      <c r="A149" s="188">
        <v>146</v>
      </c>
      <c r="B149" s="187" t="s">
        <v>485</v>
      </c>
      <c r="C149" s="187" t="s">
        <v>1680</v>
      </c>
      <c r="D149" s="187" t="s">
        <v>548</v>
      </c>
      <c r="E149" s="187" t="s">
        <v>1059</v>
      </c>
      <c r="F149" s="186" t="s">
        <v>1712</v>
      </c>
      <c r="G149" s="7">
        <v>432511504</v>
      </c>
      <c r="H149" s="7" t="s">
        <v>1382</v>
      </c>
      <c r="I149" s="7" t="s">
        <v>968</v>
      </c>
      <c r="J149" s="231" t="s">
        <v>913</v>
      </c>
      <c r="K149" s="356">
        <v>6.6171800000000003</v>
      </c>
      <c r="L149" s="356">
        <v>3.2468017799999997</v>
      </c>
      <c r="M149" s="356">
        <v>0</v>
      </c>
      <c r="N149" s="357">
        <v>50.933754560099601</v>
      </c>
      <c r="O149" s="357">
        <v>56.92</v>
      </c>
      <c r="P149" s="231">
        <v>1</v>
      </c>
      <c r="Q149" s="187"/>
    </row>
    <row r="150" spans="1:17" ht="15" customHeight="1" x14ac:dyDescent="0.25">
      <c r="A150" s="188">
        <v>147</v>
      </c>
      <c r="B150" s="187" t="s">
        <v>485</v>
      </c>
      <c r="C150" s="187" t="s">
        <v>1680</v>
      </c>
      <c r="D150" s="187" t="s">
        <v>548</v>
      </c>
      <c r="E150" s="187" t="s">
        <v>1059</v>
      </c>
      <c r="F150" s="186" t="s">
        <v>1712</v>
      </c>
      <c r="G150" s="7">
        <v>432511506</v>
      </c>
      <c r="H150" s="7" t="s">
        <v>1589</v>
      </c>
      <c r="I150" s="7" t="s">
        <v>968</v>
      </c>
      <c r="J150" s="231" t="s">
        <v>913</v>
      </c>
      <c r="K150" s="356">
        <v>0.40971000000000002</v>
      </c>
      <c r="L150" s="356">
        <v>0.16734365000000001</v>
      </c>
      <c r="M150" s="356">
        <v>0</v>
      </c>
      <c r="N150" s="357">
        <v>59.155585658148397</v>
      </c>
      <c r="O150" s="357">
        <v>61.98</v>
      </c>
      <c r="P150" s="231">
        <v>1</v>
      </c>
      <c r="Q150" s="187"/>
    </row>
    <row r="151" spans="1:17" ht="15" customHeight="1" x14ac:dyDescent="0.25">
      <c r="A151" s="188">
        <v>148</v>
      </c>
      <c r="B151" s="187" t="s">
        <v>485</v>
      </c>
      <c r="C151" s="187" t="s">
        <v>1680</v>
      </c>
      <c r="D151" s="187" t="s">
        <v>548</v>
      </c>
      <c r="E151" s="187" t="s">
        <v>1059</v>
      </c>
      <c r="F151" s="186" t="s">
        <v>1712</v>
      </c>
      <c r="G151" s="7">
        <v>432511505</v>
      </c>
      <c r="H151" s="7" t="s">
        <v>1384</v>
      </c>
      <c r="I151" s="7" t="s">
        <v>968</v>
      </c>
      <c r="J151" s="231" t="s">
        <v>913</v>
      </c>
      <c r="K151" s="356">
        <v>2.4232800000000001</v>
      </c>
      <c r="L151" s="356">
        <v>1.6753874500000001</v>
      </c>
      <c r="M151" s="356">
        <v>0</v>
      </c>
      <c r="N151" s="357">
        <v>30.8628202271302</v>
      </c>
      <c r="O151" s="357">
        <v>35.31</v>
      </c>
      <c r="P151" s="231">
        <v>1</v>
      </c>
      <c r="Q151" s="187"/>
    </row>
    <row r="152" spans="1:17" ht="15" customHeight="1" x14ac:dyDescent="0.25">
      <c r="A152" s="188">
        <v>149</v>
      </c>
      <c r="B152" s="187" t="s">
        <v>485</v>
      </c>
      <c r="C152" s="187" t="s">
        <v>1681</v>
      </c>
      <c r="D152" s="187" t="s">
        <v>886</v>
      </c>
      <c r="E152" s="187" t="s">
        <v>1063</v>
      </c>
      <c r="F152" s="186" t="s">
        <v>1722</v>
      </c>
      <c r="G152" s="7">
        <v>452111104</v>
      </c>
      <c r="H152" s="7" t="s">
        <v>1841</v>
      </c>
      <c r="I152" s="7" t="s">
        <v>968</v>
      </c>
      <c r="J152" s="231" t="s">
        <v>913</v>
      </c>
      <c r="K152" s="356">
        <v>1.2609900000000001</v>
      </c>
      <c r="L152" s="356">
        <v>0.73683346999999999</v>
      </c>
      <c r="M152" s="356">
        <v>0</v>
      </c>
      <c r="N152" s="357">
        <v>41.567064766572301</v>
      </c>
      <c r="O152" s="357">
        <v>44.05</v>
      </c>
      <c r="P152" s="231">
        <v>1</v>
      </c>
      <c r="Q152" s="187"/>
    </row>
    <row r="153" spans="1:17" ht="15" customHeight="1" x14ac:dyDescent="0.25">
      <c r="A153" s="188">
        <v>150</v>
      </c>
      <c r="B153" s="187" t="s">
        <v>485</v>
      </c>
      <c r="C153" s="187" t="s">
        <v>1681</v>
      </c>
      <c r="D153" s="187" t="s">
        <v>886</v>
      </c>
      <c r="E153" s="187" t="s">
        <v>1063</v>
      </c>
      <c r="F153" s="186" t="s">
        <v>1722</v>
      </c>
      <c r="G153" s="7">
        <v>452111103</v>
      </c>
      <c r="H153" s="7" t="s">
        <v>970</v>
      </c>
      <c r="I153" s="7" t="s">
        <v>968</v>
      </c>
      <c r="J153" s="231" t="s">
        <v>913</v>
      </c>
      <c r="K153" s="356">
        <v>1.6690199999999999</v>
      </c>
      <c r="L153" s="356">
        <v>1.05482181</v>
      </c>
      <c r="M153" s="356">
        <v>0</v>
      </c>
      <c r="N153" s="357">
        <v>36.799929898982597</v>
      </c>
      <c r="O153" s="357">
        <v>42.37</v>
      </c>
      <c r="P153" s="231">
        <v>1</v>
      </c>
      <c r="Q153" s="187"/>
    </row>
    <row r="154" spans="1:17" ht="15" customHeight="1" x14ac:dyDescent="0.25">
      <c r="A154" s="188">
        <v>151</v>
      </c>
      <c r="B154" s="187" t="s">
        <v>485</v>
      </c>
      <c r="C154" s="187" t="s">
        <v>1681</v>
      </c>
      <c r="D154" s="187" t="s">
        <v>886</v>
      </c>
      <c r="E154" s="187" t="s">
        <v>1063</v>
      </c>
      <c r="F154" s="186" t="s">
        <v>1064</v>
      </c>
      <c r="G154" s="7">
        <v>452111201</v>
      </c>
      <c r="H154" s="7" t="s">
        <v>1405</v>
      </c>
      <c r="I154" s="7" t="s">
        <v>968</v>
      </c>
      <c r="J154" s="231" t="s">
        <v>913</v>
      </c>
      <c r="K154" s="356">
        <v>5.0518200000000002</v>
      </c>
      <c r="L154" s="356">
        <v>3.5898649700000003</v>
      </c>
      <c r="M154" s="356">
        <v>0</v>
      </c>
      <c r="N154" s="357">
        <v>28.939174990399501</v>
      </c>
      <c r="O154" s="357">
        <v>32.78</v>
      </c>
      <c r="P154" s="231">
        <v>1</v>
      </c>
      <c r="Q154" s="187"/>
    </row>
    <row r="155" spans="1:17" ht="15" customHeight="1" x14ac:dyDescent="0.25">
      <c r="A155" s="188">
        <v>152</v>
      </c>
      <c r="B155" s="187" t="s">
        <v>485</v>
      </c>
      <c r="C155" s="187" t="s">
        <v>1681</v>
      </c>
      <c r="D155" s="187" t="s">
        <v>886</v>
      </c>
      <c r="E155" s="187" t="s">
        <v>1063</v>
      </c>
      <c r="F155" s="186" t="s">
        <v>1064</v>
      </c>
      <c r="G155" s="7">
        <v>452113205</v>
      </c>
      <c r="H155" s="7" t="s">
        <v>1065</v>
      </c>
      <c r="I155" s="7" t="s">
        <v>968</v>
      </c>
      <c r="J155" s="231" t="s">
        <v>913</v>
      </c>
      <c r="K155" s="356">
        <v>2.418615</v>
      </c>
      <c r="L155" s="356">
        <v>1.9304577700000001</v>
      </c>
      <c r="M155" s="356">
        <v>0</v>
      </c>
      <c r="N155" s="357">
        <v>20.183337571296001</v>
      </c>
      <c r="O155" s="357">
        <v>22.03</v>
      </c>
      <c r="P155" s="231">
        <v>1</v>
      </c>
      <c r="Q155" s="187"/>
    </row>
    <row r="156" spans="1:17" ht="15" customHeight="1" x14ac:dyDescent="0.25">
      <c r="A156" s="188">
        <v>153</v>
      </c>
      <c r="B156" s="187" t="s">
        <v>485</v>
      </c>
      <c r="C156" s="187" t="s">
        <v>1681</v>
      </c>
      <c r="D156" s="187" t="s">
        <v>886</v>
      </c>
      <c r="E156" s="187" t="s">
        <v>1063</v>
      </c>
      <c r="F156" s="186" t="s">
        <v>1064</v>
      </c>
      <c r="G156" s="7">
        <v>452113204</v>
      </c>
      <c r="H156" s="7" t="s">
        <v>1066</v>
      </c>
      <c r="I156" s="7" t="s">
        <v>968</v>
      </c>
      <c r="J156" s="231" t="s">
        <v>913</v>
      </c>
      <c r="K156" s="356">
        <v>0.57940000000000003</v>
      </c>
      <c r="L156" s="356">
        <v>0.37332128000000003</v>
      </c>
      <c r="M156" s="356">
        <v>0</v>
      </c>
      <c r="N156" s="357">
        <v>35.567607870210601</v>
      </c>
      <c r="O156" s="357">
        <v>41.36</v>
      </c>
      <c r="P156" s="231">
        <v>1</v>
      </c>
      <c r="Q156" s="187"/>
    </row>
    <row r="157" spans="1:17" ht="15" customHeight="1" x14ac:dyDescent="0.25">
      <c r="A157" s="188">
        <v>154</v>
      </c>
      <c r="B157" s="187" t="s">
        <v>485</v>
      </c>
      <c r="C157" s="187" t="s">
        <v>1681</v>
      </c>
      <c r="D157" s="187" t="s">
        <v>886</v>
      </c>
      <c r="E157" s="187" t="s">
        <v>1063</v>
      </c>
      <c r="F157" s="186" t="s">
        <v>1067</v>
      </c>
      <c r="G157" s="7">
        <v>452112306</v>
      </c>
      <c r="H157" s="7" t="s">
        <v>1068</v>
      </c>
      <c r="I157" s="7" t="s">
        <v>968</v>
      </c>
      <c r="J157" s="231" t="s">
        <v>913</v>
      </c>
      <c r="K157" s="356">
        <v>2.1818300000000002</v>
      </c>
      <c r="L157" s="356">
        <v>1.46370417</v>
      </c>
      <c r="M157" s="356">
        <v>0</v>
      </c>
      <c r="N157" s="357">
        <v>32.913922257921101</v>
      </c>
      <c r="O157" s="357">
        <v>35.869999999999997</v>
      </c>
      <c r="P157" s="231">
        <v>1</v>
      </c>
      <c r="Q157" s="187"/>
    </row>
    <row r="158" spans="1:17" ht="15" customHeight="1" x14ac:dyDescent="0.25">
      <c r="A158" s="188">
        <v>155</v>
      </c>
      <c r="B158" s="187" t="s">
        <v>485</v>
      </c>
      <c r="C158" s="187" t="s">
        <v>1681</v>
      </c>
      <c r="D158" s="187" t="s">
        <v>886</v>
      </c>
      <c r="E158" s="187" t="s">
        <v>1063</v>
      </c>
      <c r="F158" s="186" t="s">
        <v>1067</v>
      </c>
      <c r="G158" s="7">
        <v>452112303</v>
      </c>
      <c r="H158" s="7" t="s">
        <v>1557</v>
      </c>
      <c r="I158" s="7" t="s">
        <v>968</v>
      </c>
      <c r="J158" s="231" t="s">
        <v>913</v>
      </c>
      <c r="K158" s="356">
        <v>2.351054</v>
      </c>
      <c r="L158" s="356">
        <v>2.0199251600000001</v>
      </c>
      <c r="M158" s="356">
        <v>0</v>
      </c>
      <c r="N158" s="357">
        <v>14.084271990349899</v>
      </c>
      <c r="O158" s="357">
        <v>19.260000000000002</v>
      </c>
      <c r="P158" s="231">
        <v>1</v>
      </c>
      <c r="Q158" s="187"/>
    </row>
    <row r="159" spans="1:17" ht="15" customHeight="1" x14ac:dyDescent="0.25">
      <c r="A159" s="188">
        <v>156</v>
      </c>
      <c r="B159" s="187" t="s">
        <v>485</v>
      </c>
      <c r="C159" s="187" t="s">
        <v>1681</v>
      </c>
      <c r="D159" s="187" t="s">
        <v>886</v>
      </c>
      <c r="E159" s="187" t="s">
        <v>1063</v>
      </c>
      <c r="F159" s="186" t="s">
        <v>1067</v>
      </c>
      <c r="G159" s="7">
        <v>452112302</v>
      </c>
      <c r="H159" s="7" t="s">
        <v>1556</v>
      </c>
      <c r="I159" s="7" t="s">
        <v>968</v>
      </c>
      <c r="J159" s="231" t="s">
        <v>913</v>
      </c>
      <c r="K159" s="356">
        <v>10.185168000000001</v>
      </c>
      <c r="L159" s="356">
        <v>4.1091417899999998</v>
      </c>
      <c r="M159" s="356">
        <v>0</v>
      </c>
      <c r="N159" s="357">
        <v>59.655630717136901</v>
      </c>
      <c r="O159" s="357">
        <v>61.62</v>
      </c>
      <c r="P159" s="231">
        <v>1</v>
      </c>
      <c r="Q159" s="187"/>
    </row>
    <row r="160" spans="1:17" ht="15" customHeight="1" x14ac:dyDescent="0.25">
      <c r="A160" s="188">
        <v>157</v>
      </c>
      <c r="B160" s="187" t="s">
        <v>485</v>
      </c>
      <c r="C160" s="187" t="s">
        <v>1681</v>
      </c>
      <c r="D160" s="187" t="s">
        <v>886</v>
      </c>
      <c r="E160" s="187" t="s">
        <v>1069</v>
      </c>
      <c r="F160" s="186" t="s">
        <v>1070</v>
      </c>
      <c r="G160" s="7">
        <v>452122104</v>
      </c>
      <c r="H160" s="7" t="s">
        <v>1551</v>
      </c>
      <c r="I160" s="7" t="s">
        <v>965</v>
      </c>
      <c r="J160" s="231" t="s">
        <v>913</v>
      </c>
      <c r="K160" s="356">
        <v>0.94689999999999996</v>
      </c>
      <c r="L160" s="356">
        <v>0.84856386000000006</v>
      </c>
      <c r="M160" s="356">
        <v>0</v>
      </c>
      <c r="N160" s="357">
        <v>10.3850607244693</v>
      </c>
      <c r="O160" s="357">
        <v>11.37</v>
      </c>
      <c r="P160" s="231">
        <v>1</v>
      </c>
      <c r="Q160" s="187"/>
    </row>
    <row r="161" spans="1:17" ht="15" customHeight="1" x14ac:dyDescent="0.25">
      <c r="A161" s="188">
        <v>158</v>
      </c>
      <c r="B161" s="187" t="s">
        <v>485</v>
      </c>
      <c r="C161" s="187" t="s">
        <v>1681</v>
      </c>
      <c r="D161" s="187" t="s">
        <v>886</v>
      </c>
      <c r="E161" s="187" t="s">
        <v>1069</v>
      </c>
      <c r="F161" s="186" t="s">
        <v>1070</v>
      </c>
      <c r="G161" s="7">
        <v>452122102</v>
      </c>
      <c r="H161" s="7" t="s">
        <v>1071</v>
      </c>
      <c r="I161" s="7" t="s">
        <v>965</v>
      </c>
      <c r="J161" s="231" t="s">
        <v>913</v>
      </c>
      <c r="K161" s="356">
        <v>1.6659999999999999</v>
      </c>
      <c r="L161" s="356">
        <v>0.74502153000000004</v>
      </c>
      <c r="M161" s="356">
        <v>0</v>
      </c>
      <c r="N161" s="357">
        <v>55.280820528211301</v>
      </c>
      <c r="O161" s="357">
        <v>58.99</v>
      </c>
      <c r="P161" s="231">
        <v>1</v>
      </c>
      <c r="Q161" s="187"/>
    </row>
    <row r="162" spans="1:17" ht="15" customHeight="1" x14ac:dyDescent="0.25">
      <c r="A162" s="188">
        <v>159</v>
      </c>
      <c r="B162" s="187" t="s">
        <v>485</v>
      </c>
      <c r="C162" s="187" t="s">
        <v>1681</v>
      </c>
      <c r="D162" s="187" t="s">
        <v>886</v>
      </c>
      <c r="E162" s="187" t="s">
        <v>1069</v>
      </c>
      <c r="F162" s="186" t="s">
        <v>1714</v>
      </c>
      <c r="G162" s="7">
        <v>452121203</v>
      </c>
      <c r="H162" s="7" t="s">
        <v>1409</v>
      </c>
      <c r="I162" s="7" t="s">
        <v>965</v>
      </c>
      <c r="J162" s="231" t="s">
        <v>913</v>
      </c>
      <c r="K162" s="356">
        <v>1.14686</v>
      </c>
      <c r="L162" s="356">
        <v>0.47046070999999995</v>
      </c>
      <c r="M162" s="356">
        <v>0</v>
      </c>
      <c r="N162" s="357">
        <v>58.978366147568103</v>
      </c>
      <c r="O162" s="357">
        <v>54.32</v>
      </c>
      <c r="P162" s="231">
        <v>1</v>
      </c>
      <c r="Q162" s="187"/>
    </row>
    <row r="163" spans="1:17" ht="15" customHeight="1" x14ac:dyDescent="0.25">
      <c r="A163" s="188">
        <v>160</v>
      </c>
      <c r="B163" s="187" t="s">
        <v>485</v>
      </c>
      <c r="C163" s="187" t="s">
        <v>1681</v>
      </c>
      <c r="D163" s="187" t="s">
        <v>886</v>
      </c>
      <c r="E163" s="187" t="s">
        <v>1069</v>
      </c>
      <c r="F163" s="186" t="s">
        <v>1411</v>
      </c>
      <c r="G163" s="7">
        <v>452121401</v>
      </c>
      <c r="H163" s="7" t="s">
        <v>1838</v>
      </c>
      <c r="I163" s="7" t="s">
        <v>965</v>
      </c>
      <c r="J163" s="231" t="s">
        <v>913</v>
      </c>
      <c r="K163" s="356">
        <v>0.46300000000000002</v>
      </c>
      <c r="L163" s="356">
        <v>0.19715625999999997</v>
      </c>
      <c r="M163" s="356">
        <v>0</v>
      </c>
      <c r="N163" s="357">
        <v>57.4176544276458</v>
      </c>
      <c r="O163" s="357">
        <v>40.229999999999997</v>
      </c>
      <c r="P163" s="231">
        <v>1</v>
      </c>
      <c r="Q163" s="187"/>
    </row>
    <row r="164" spans="1:17" ht="15" customHeight="1" x14ac:dyDescent="0.25">
      <c r="A164" s="188">
        <v>161</v>
      </c>
      <c r="B164" s="187" t="s">
        <v>485</v>
      </c>
      <c r="C164" s="187" t="s">
        <v>1681</v>
      </c>
      <c r="D164" s="187" t="s">
        <v>886</v>
      </c>
      <c r="E164" s="187" t="s">
        <v>1069</v>
      </c>
      <c r="F164" s="186" t="s">
        <v>1411</v>
      </c>
      <c r="G164" s="7">
        <v>452121403</v>
      </c>
      <c r="H164" s="7" t="s">
        <v>1072</v>
      </c>
      <c r="I164" s="7" t="s">
        <v>965</v>
      </c>
      <c r="J164" s="231" t="s">
        <v>913</v>
      </c>
      <c r="K164" s="356">
        <v>0.22883999999999999</v>
      </c>
      <c r="L164" s="356">
        <v>0.10971765</v>
      </c>
      <c r="M164" s="356">
        <v>0</v>
      </c>
      <c r="N164" s="357">
        <v>52.054863660199302</v>
      </c>
      <c r="O164" s="357">
        <v>54.33</v>
      </c>
      <c r="P164" s="231">
        <v>1</v>
      </c>
      <c r="Q164" s="187"/>
    </row>
    <row r="165" spans="1:17" ht="15" customHeight="1" x14ac:dyDescent="0.25">
      <c r="A165" s="188">
        <v>162</v>
      </c>
      <c r="B165" s="187" t="s">
        <v>485</v>
      </c>
      <c r="C165" s="187" t="s">
        <v>1681</v>
      </c>
      <c r="D165" s="187" t="s">
        <v>886</v>
      </c>
      <c r="E165" s="187" t="s">
        <v>1069</v>
      </c>
      <c r="F165" s="186" t="s">
        <v>1411</v>
      </c>
      <c r="G165" s="7">
        <v>452121402</v>
      </c>
      <c r="H165" s="7" t="s">
        <v>1839</v>
      </c>
      <c r="I165" s="7" t="s">
        <v>965</v>
      </c>
      <c r="J165" s="231" t="s">
        <v>913</v>
      </c>
      <c r="K165" s="356">
        <v>1.02468</v>
      </c>
      <c r="L165" s="356">
        <v>0.46699911999999999</v>
      </c>
      <c r="M165" s="356">
        <v>0</v>
      </c>
      <c r="N165" s="357">
        <v>54.424881914353698</v>
      </c>
      <c r="O165" s="357">
        <v>49.85</v>
      </c>
      <c r="P165" s="231">
        <v>1</v>
      </c>
      <c r="Q165" s="187"/>
    </row>
    <row r="166" spans="1:17" ht="15" customHeight="1" x14ac:dyDescent="0.25">
      <c r="A166" s="188">
        <v>163</v>
      </c>
      <c r="B166" s="187" t="s">
        <v>485</v>
      </c>
      <c r="C166" s="187" t="s">
        <v>1681</v>
      </c>
      <c r="D166" s="187" t="s">
        <v>886</v>
      </c>
      <c r="E166" s="187" t="s">
        <v>1069</v>
      </c>
      <c r="F166" s="186" t="s">
        <v>1723</v>
      </c>
      <c r="G166" s="7">
        <v>452122301</v>
      </c>
      <c r="H166" s="7" t="s">
        <v>1842</v>
      </c>
      <c r="I166" s="7" t="s">
        <v>965</v>
      </c>
      <c r="J166" s="231" t="s">
        <v>913</v>
      </c>
      <c r="K166" s="356">
        <v>1.2262900000000001</v>
      </c>
      <c r="L166" s="356">
        <v>0.58225440000000006</v>
      </c>
      <c r="M166" s="356">
        <v>0</v>
      </c>
      <c r="N166" s="357">
        <v>52.519028940951998</v>
      </c>
      <c r="O166" s="357">
        <v>50.7</v>
      </c>
      <c r="P166" s="231">
        <v>1</v>
      </c>
      <c r="Q166" s="187"/>
    </row>
    <row r="167" spans="1:17" ht="15" customHeight="1" x14ac:dyDescent="0.25">
      <c r="A167" s="188">
        <v>164</v>
      </c>
      <c r="B167" s="187" t="s">
        <v>485</v>
      </c>
      <c r="C167" s="187" t="s">
        <v>1681</v>
      </c>
      <c r="D167" s="187" t="s">
        <v>886</v>
      </c>
      <c r="E167" s="187" t="s">
        <v>1069</v>
      </c>
      <c r="F167" s="186" t="s">
        <v>1723</v>
      </c>
      <c r="G167" s="7">
        <v>452122303</v>
      </c>
      <c r="H167" s="7" t="s">
        <v>1552</v>
      </c>
      <c r="I167" s="7" t="s">
        <v>965</v>
      </c>
      <c r="J167" s="231" t="s">
        <v>913</v>
      </c>
      <c r="K167" s="356">
        <v>0.64490999999999998</v>
      </c>
      <c r="L167" s="356">
        <v>0.37626657000000002</v>
      </c>
      <c r="M167" s="356">
        <v>0</v>
      </c>
      <c r="N167" s="357">
        <v>41.655956645113299</v>
      </c>
      <c r="O167" s="357">
        <v>42.08</v>
      </c>
      <c r="P167" s="231">
        <v>1</v>
      </c>
      <c r="Q167" s="187"/>
    </row>
    <row r="168" spans="1:17" ht="15" customHeight="1" x14ac:dyDescent="0.25">
      <c r="A168" s="188">
        <v>165</v>
      </c>
      <c r="B168" s="187" t="s">
        <v>485</v>
      </c>
      <c r="C168" s="187" t="s">
        <v>1681</v>
      </c>
      <c r="D168" s="187" t="s">
        <v>886</v>
      </c>
      <c r="E168" s="187" t="s">
        <v>1069</v>
      </c>
      <c r="F168" s="186" t="s">
        <v>1723</v>
      </c>
      <c r="G168" s="7">
        <v>452122302</v>
      </c>
      <c r="H168" s="7" t="s">
        <v>1843</v>
      </c>
      <c r="I168" s="7" t="s">
        <v>965</v>
      </c>
      <c r="J168" s="231" t="s">
        <v>913</v>
      </c>
      <c r="K168" s="356">
        <v>0.81920199999999999</v>
      </c>
      <c r="L168" s="356">
        <v>0.41540908000000004</v>
      </c>
      <c r="M168" s="356">
        <v>0</v>
      </c>
      <c r="N168" s="357">
        <v>49.291007590313498</v>
      </c>
      <c r="O168" s="357">
        <v>50.19</v>
      </c>
      <c r="P168" s="231">
        <v>1</v>
      </c>
      <c r="Q168" s="187"/>
    </row>
    <row r="169" spans="1:17" ht="15" customHeight="1" x14ac:dyDescent="0.25">
      <c r="A169" s="188">
        <v>166</v>
      </c>
      <c r="B169" s="187" t="s">
        <v>485</v>
      </c>
      <c r="C169" s="187" t="s">
        <v>1681</v>
      </c>
      <c r="D169" s="187" t="s">
        <v>886</v>
      </c>
      <c r="E169" s="187" t="s">
        <v>1069</v>
      </c>
      <c r="F169" s="186" t="s">
        <v>1726</v>
      </c>
      <c r="G169" s="7">
        <v>452121503</v>
      </c>
      <c r="H169" s="7" t="s">
        <v>1612</v>
      </c>
      <c r="I169" s="7" t="s">
        <v>965</v>
      </c>
      <c r="J169" s="231" t="s">
        <v>913</v>
      </c>
      <c r="K169" s="356">
        <v>0.86916000000000004</v>
      </c>
      <c r="L169" s="356">
        <v>0.46619602000000004</v>
      </c>
      <c r="M169" s="356">
        <v>0</v>
      </c>
      <c r="N169" s="357">
        <v>46.362462607575097</v>
      </c>
      <c r="O169" s="357">
        <v>40.83</v>
      </c>
      <c r="P169" s="231">
        <v>1</v>
      </c>
      <c r="Q169" s="187"/>
    </row>
    <row r="170" spans="1:17" ht="15" customHeight="1" x14ac:dyDescent="0.25">
      <c r="A170" s="188">
        <v>167</v>
      </c>
      <c r="B170" s="187" t="s">
        <v>485</v>
      </c>
      <c r="C170" s="187" t="s">
        <v>1681</v>
      </c>
      <c r="D170" s="187" t="s">
        <v>886</v>
      </c>
      <c r="E170" s="187" t="s">
        <v>1069</v>
      </c>
      <c r="F170" s="186" t="s">
        <v>1726</v>
      </c>
      <c r="G170" s="7">
        <v>452121501</v>
      </c>
      <c r="H170" s="7" t="s">
        <v>1073</v>
      </c>
      <c r="I170" s="7" t="s">
        <v>965</v>
      </c>
      <c r="J170" s="231" t="s">
        <v>913</v>
      </c>
      <c r="K170" s="356">
        <v>0.90542800000000001</v>
      </c>
      <c r="L170" s="356">
        <v>0.58601132000000011</v>
      </c>
      <c r="M170" s="356">
        <v>0</v>
      </c>
      <c r="N170" s="357">
        <v>35.277976824220097</v>
      </c>
      <c r="O170" s="357">
        <v>25.18</v>
      </c>
      <c r="P170" s="231">
        <v>1</v>
      </c>
      <c r="Q170" s="187"/>
    </row>
    <row r="171" spans="1:17" ht="15" customHeight="1" x14ac:dyDescent="0.25">
      <c r="A171" s="188">
        <v>168</v>
      </c>
      <c r="B171" s="187" t="s">
        <v>485</v>
      </c>
      <c r="C171" s="187" t="s">
        <v>1681</v>
      </c>
      <c r="D171" s="187" t="s">
        <v>886</v>
      </c>
      <c r="E171" s="187" t="s">
        <v>1069</v>
      </c>
      <c r="F171" s="186" t="s">
        <v>1726</v>
      </c>
      <c r="G171" s="7">
        <v>452121502</v>
      </c>
      <c r="H171" s="7" t="s">
        <v>1554</v>
      </c>
      <c r="I171" s="7" t="s">
        <v>965</v>
      </c>
      <c r="J171" s="231" t="s">
        <v>913</v>
      </c>
      <c r="K171" s="356">
        <v>0.14491399999999999</v>
      </c>
      <c r="L171" s="356">
        <v>0.10815225000000001</v>
      </c>
      <c r="M171" s="356">
        <v>0</v>
      </c>
      <c r="N171" s="357">
        <v>25.367976869039602</v>
      </c>
      <c r="O171" s="357">
        <v>15.36</v>
      </c>
      <c r="P171" s="231">
        <v>1</v>
      </c>
      <c r="Q171" s="187"/>
    </row>
    <row r="172" spans="1:17" ht="15" customHeight="1" x14ac:dyDescent="0.25">
      <c r="A172" s="188">
        <v>169</v>
      </c>
      <c r="B172" s="187" t="s">
        <v>485</v>
      </c>
      <c r="C172" s="187" t="s">
        <v>1681</v>
      </c>
      <c r="D172" s="187" t="s">
        <v>886</v>
      </c>
      <c r="E172" s="187" t="s">
        <v>1074</v>
      </c>
      <c r="F172" s="186" t="s">
        <v>1406</v>
      </c>
      <c r="G172" s="7">
        <v>452142102</v>
      </c>
      <c r="H172" s="7" t="s">
        <v>1834</v>
      </c>
      <c r="I172" s="7" t="s">
        <v>965</v>
      </c>
      <c r="J172" s="231" t="s">
        <v>913</v>
      </c>
      <c r="K172" s="356">
        <v>0.79174</v>
      </c>
      <c r="L172" s="356">
        <v>0.49047609999999997</v>
      </c>
      <c r="M172" s="356">
        <v>0</v>
      </c>
      <c r="N172" s="357">
        <v>38.0508626569328</v>
      </c>
      <c r="O172" s="357">
        <v>38.6</v>
      </c>
      <c r="P172" s="231">
        <v>1</v>
      </c>
      <c r="Q172" s="187"/>
    </row>
    <row r="173" spans="1:17" ht="15" customHeight="1" x14ac:dyDescent="0.25">
      <c r="A173" s="188">
        <v>170</v>
      </c>
      <c r="B173" s="187" t="s">
        <v>485</v>
      </c>
      <c r="C173" s="187" t="s">
        <v>1681</v>
      </c>
      <c r="D173" s="187" t="s">
        <v>886</v>
      </c>
      <c r="E173" s="187" t="s">
        <v>1074</v>
      </c>
      <c r="F173" s="186" t="s">
        <v>1406</v>
      </c>
      <c r="G173" s="7">
        <v>452142101</v>
      </c>
      <c r="H173" s="7" t="s">
        <v>1412</v>
      </c>
      <c r="I173" s="7" t="s">
        <v>965</v>
      </c>
      <c r="J173" s="231" t="s">
        <v>913</v>
      </c>
      <c r="K173" s="356">
        <v>0.94543999999999995</v>
      </c>
      <c r="L173" s="356">
        <v>0.58276523999999996</v>
      </c>
      <c r="M173" s="356">
        <v>0</v>
      </c>
      <c r="N173" s="357">
        <v>38.3604205449315</v>
      </c>
      <c r="O173" s="357">
        <v>53.17</v>
      </c>
      <c r="P173" s="231">
        <v>1</v>
      </c>
      <c r="Q173" s="187"/>
    </row>
    <row r="174" spans="1:17" ht="15" customHeight="1" x14ac:dyDescent="0.25">
      <c r="A174" s="188">
        <v>171</v>
      </c>
      <c r="B174" s="187" t="s">
        <v>485</v>
      </c>
      <c r="C174" s="187" t="s">
        <v>1681</v>
      </c>
      <c r="D174" s="187" t="s">
        <v>886</v>
      </c>
      <c r="E174" s="187" t="s">
        <v>1074</v>
      </c>
      <c r="F174" s="186" t="s">
        <v>1717</v>
      </c>
      <c r="G174" s="7">
        <v>452141302</v>
      </c>
      <c r="H174" s="7" t="s">
        <v>1410</v>
      </c>
      <c r="I174" s="7" t="s">
        <v>965</v>
      </c>
      <c r="J174" s="231" t="s">
        <v>913</v>
      </c>
      <c r="K174" s="356">
        <v>0.37619999999999998</v>
      </c>
      <c r="L174" s="356">
        <v>0.20718705000000001</v>
      </c>
      <c r="M174" s="356">
        <v>0</v>
      </c>
      <c r="N174" s="357">
        <v>44.926355661881999</v>
      </c>
      <c r="O174" s="357">
        <v>8.34</v>
      </c>
      <c r="P174" s="231">
        <v>1</v>
      </c>
      <c r="Q174" s="187"/>
    </row>
    <row r="175" spans="1:17" ht="15" customHeight="1" x14ac:dyDescent="0.25">
      <c r="A175" s="188">
        <v>172</v>
      </c>
      <c r="B175" s="187" t="s">
        <v>485</v>
      </c>
      <c r="C175" s="187" t="s">
        <v>1681</v>
      </c>
      <c r="D175" s="187" t="s">
        <v>886</v>
      </c>
      <c r="E175" s="187" t="s">
        <v>1074</v>
      </c>
      <c r="F175" s="186" t="s">
        <v>1718</v>
      </c>
      <c r="G175" s="7">
        <v>452143703</v>
      </c>
      <c r="H175" s="7" t="s">
        <v>965</v>
      </c>
      <c r="I175" s="7" t="s">
        <v>965</v>
      </c>
      <c r="J175" s="231" t="s">
        <v>913</v>
      </c>
      <c r="K175" s="356">
        <v>0.39</v>
      </c>
      <c r="L175" s="356">
        <v>0.31695582</v>
      </c>
      <c r="M175" s="356">
        <v>0</v>
      </c>
      <c r="N175" s="357">
        <v>18.729276923076899</v>
      </c>
      <c r="O175" s="357">
        <v>26.1</v>
      </c>
      <c r="P175" s="231">
        <v>1</v>
      </c>
      <c r="Q175" s="187"/>
    </row>
    <row r="176" spans="1:17" ht="15" customHeight="1" x14ac:dyDescent="0.25">
      <c r="A176" s="188">
        <v>173</v>
      </c>
      <c r="B176" s="187" t="s">
        <v>485</v>
      </c>
      <c r="C176" s="187" t="s">
        <v>1681</v>
      </c>
      <c r="D176" s="187" t="s">
        <v>886</v>
      </c>
      <c r="E176" s="187" t="s">
        <v>1074</v>
      </c>
      <c r="F176" s="186" t="s">
        <v>1720</v>
      </c>
      <c r="G176" s="7">
        <v>452141401</v>
      </c>
      <c r="H176" s="7" t="s">
        <v>1081</v>
      </c>
      <c r="I176" s="7" t="s">
        <v>965</v>
      </c>
      <c r="J176" s="231" t="s">
        <v>913</v>
      </c>
      <c r="K176" s="356">
        <v>2.2671899999999998</v>
      </c>
      <c r="L176" s="356">
        <v>1.46850937</v>
      </c>
      <c r="M176" s="356">
        <v>0</v>
      </c>
      <c r="N176" s="357">
        <v>35.227776675091199</v>
      </c>
      <c r="O176" s="357">
        <v>37.17</v>
      </c>
      <c r="P176" s="231">
        <v>1</v>
      </c>
      <c r="Q176" s="187"/>
    </row>
    <row r="177" spans="1:17" ht="15" customHeight="1" x14ac:dyDescent="0.25">
      <c r="A177" s="188">
        <v>174</v>
      </c>
      <c r="B177" s="187" t="s">
        <v>485</v>
      </c>
      <c r="C177" s="187" t="s">
        <v>1681</v>
      </c>
      <c r="D177" s="187" t="s">
        <v>886</v>
      </c>
      <c r="E177" s="187" t="s">
        <v>1074</v>
      </c>
      <c r="F177" s="186" t="s">
        <v>1720</v>
      </c>
      <c r="G177" s="7">
        <v>452141403</v>
      </c>
      <c r="H177" s="7" t="s">
        <v>1076</v>
      </c>
      <c r="I177" s="7" t="s">
        <v>965</v>
      </c>
      <c r="J177" s="231" t="s">
        <v>913</v>
      </c>
      <c r="K177" s="356">
        <v>0.79590000000000005</v>
      </c>
      <c r="L177" s="356">
        <v>0.47493515999999997</v>
      </c>
      <c r="M177" s="356">
        <v>0</v>
      </c>
      <c r="N177" s="357">
        <v>40.327282321899702</v>
      </c>
      <c r="O177" s="357">
        <v>39.380000000000003</v>
      </c>
      <c r="P177" s="231">
        <v>1</v>
      </c>
      <c r="Q177" s="187"/>
    </row>
    <row r="178" spans="1:17" ht="15" customHeight="1" x14ac:dyDescent="0.25">
      <c r="A178" s="188">
        <v>175</v>
      </c>
      <c r="B178" s="187" t="s">
        <v>485</v>
      </c>
      <c r="C178" s="187" t="s">
        <v>1681</v>
      </c>
      <c r="D178" s="187" t="s">
        <v>886</v>
      </c>
      <c r="E178" s="187" t="s">
        <v>1074</v>
      </c>
      <c r="F178" s="186" t="s">
        <v>1725</v>
      </c>
      <c r="G178" s="7">
        <v>452142601</v>
      </c>
      <c r="H178" s="7" t="s">
        <v>1553</v>
      </c>
      <c r="I178" s="7" t="s">
        <v>965</v>
      </c>
      <c r="J178" s="231" t="s">
        <v>913</v>
      </c>
      <c r="K178" s="356">
        <v>0.82755000000000001</v>
      </c>
      <c r="L178" s="356">
        <v>0.55297997999999993</v>
      </c>
      <c r="M178" s="356">
        <v>0</v>
      </c>
      <c r="N178" s="357">
        <v>33.178662316476398</v>
      </c>
      <c r="O178" s="357">
        <v>28.15</v>
      </c>
      <c r="P178" s="231">
        <v>1</v>
      </c>
      <c r="Q178" s="187"/>
    </row>
    <row r="179" spans="1:17" ht="15" customHeight="1" x14ac:dyDescent="0.25">
      <c r="A179" s="188">
        <v>176</v>
      </c>
      <c r="B179" s="187" t="s">
        <v>485</v>
      </c>
      <c r="C179" s="187" t="s">
        <v>1681</v>
      </c>
      <c r="D179" s="187" t="s">
        <v>886</v>
      </c>
      <c r="E179" s="187" t="s">
        <v>1074</v>
      </c>
      <c r="F179" s="186" t="s">
        <v>1728</v>
      </c>
      <c r="G179" s="7">
        <v>452143503</v>
      </c>
      <c r="H179" s="7" t="s">
        <v>1075</v>
      </c>
      <c r="I179" s="7" t="s">
        <v>965</v>
      </c>
      <c r="J179" s="231" t="s">
        <v>913</v>
      </c>
      <c r="K179" s="356">
        <v>0.76700100000000004</v>
      </c>
      <c r="L179" s="356">
        <v>0.38904718999999999</v>
      </c>
      <c r="M179" s="356">
        <v>0</v>
      </c>
      <c r="N179" s="357">
        <v>49.2768340588865</v>
      </c>
      <c r="O179" s="357">
        <v>55.05</v>
      </c>
      <c r="P179" s="231">
        <v>1</v>
      </c>
      <c r="Q179" s="187"/>
    </row>
    <row r="180" spans="1:17" ht="15" customHeight="1" x14ac:dyDescent="0.25">
      <c r="A180" s="188">
        <v>177</v>
      </c>
      <c r="B180" s="187" t="s">
        <v>485</v>
      </c>
      <c r="C180" s="187" t="s">
        <v>1681</v>
      </c>
      <c r="D180" s="187" t="s">
        <v>886</v>
      </c>
      <c r="E180" s="187" t="s">
        <v>1074</v>
      </c>
      <c r="F180" s="186" t="s">
        <v>1729</v>
      </c>
      <c r="G180" s="7">
        <v>452143202</v>
      </c>
      <c r="H180" s="7" t="s">
        <v>1555</v>
      </c>
      <c r="I180" s="7" t="s">
        <v>965</v>
      </c>
      <c r="J180" s="231" t="s">
        <v>913</v>
      </c>
      <c r="K180" s="356">
        <v>1.25454</v>
      </c>
      <c r="L180" s="356">
        <v>1.0996172200000001</v>
      </c>
      <c r="M180" s="356">
        <v>0</v>
      </c>
      <c r="N180" s="357">
        <v>12.3489709375548</v>
      </c>
      <c r="O180" s="357">
        <v>6.34</v>
      </c>
      <c r="P180" s="231">
        <v>1</v>
      </c>
      <c r="Q180" s="187"/>
    </row>
    <row r="181" spans="1:17" ht="15" customHeight="1" x14ac:dyDescent="0.25">
      <c r="A181" s="188">
        <v>178</v>
      </c>
      <c r="B181" s="187" t="s">
        <v>485</v>
      </c>
      <c r="C181" s="187" t="s">
        <v>1681</v>
      </c>
      <c r="D181" s="187" t="s">
        <v>886</v>
      </c>
      <c r="E181" s="187" t="s">
        <v>1074</v>
      </c>
      <c r="F181" s="186" t="s">
        <v>1729</v>
      </c>
      <c r="G181" s="7">
        <v>452143201</v>
      </c>
      <c r="H181" s="7" t="s">
        <v>1077</v>
      </c>
      <c r="I181" s="7" t="s">
        <v>965</v>
      </c>
      <c r="J181" s="231" t="s">
        <v>913</v>
      </c>
      <c r="K181" s="356">
        <v>0.45132</v>
      </c>
      <c r="L181" s="356">
        <v>0.18218984000000002</v>
      </c>
      <c r="M181" s="356">
        <v>0</v>
      </c>
      <c r="N181" s="357">
        <v>59.6317823273952</v>
      </c>
      <c r="O181" s="357">
        <v>49.71</v>
      </c>
      <c r="P181" s="231">
        <v>1</v>
      </c>
      <c r="Q181" s="187"/>
    </row>
    <row r="182" spans="1:17" ht="15" customHeight="1" x14ac:dyDescent="0.25">
      <c r="A182" s="188">
        <v>179</v>
      </c>
      <c r="B182" s="187" t="s">
        <v>485</v>
      </c>
      <c r="C182" s="187" t="s">
        <v>1681</v>
      </c>
      <c r="D182" s="187" t="s">
        <v>886</v>
      </c>
      <c r="E182" s="187" t="s">
        <v>1078</v>
      </c>
      <c r="F182" s="186" t="s">
        <v>1713</v>
      </c>
      <c r="G182" s="7">
        <v>452151101</v>
      </c>
      <c r="H182" s="7" t="s">
        <v>1407</v>
      </c>
      <c r="I182" s="7" t="s">
        <v>965</v>
      </c>
      <c r="J182" s="231" t="s">
        <v>913</v>
      </c>
      <c r="K182" s="356">
        <v>1.8714599999999999</v>
      </c>
      <c r="L182" s="356">
        <v>1.27705779</v>
      </c>
      <c r="M182" s="356">
        <v>0</v>
      </c>
      <c r="N182" s="357">
        <v>31.7614167548331</v>
      </c>
      <c r="O182" s="357">
        <v>34.840000000000003</v>
      </c>
      <c r="P182" s="231">
        <v>1</v>
      </c>
      <c r="Q182" s="187"/>
    </row>
    <row r="183" spans="1:17" ht="15" customHeight="1" x14ac:dyDescent="0.25">
      <c r="A183" s="188">
        <v>180</v>
      </c>
      <c r="B183" s="187" t="s">
        <v>485</v>
      </c>
      <c r="C183" s="187" t="s">
        <v>1681</v>
      </c>
      <c r="D183" s="187" t="s">
        <v>886</v>
      </c>
      <c r="E183" s="187" t="s">
        <v>1078</v>
      </c>
      <c r="F183" s="186" t="s">
        <v>1713</v>
      </c>
      <c r="G183" s="7">
        <v>452151103</v>
      </c>
      <c r="H183" s="7" t="s">
        <v>1613</v>
      </c>
      <c r="I183" s="7" t="s">
        <v>965</v>
      </c>
      <c r="J183" s="231" t="s">
        <v>913</v>
      </c>
      <c r="K183" s="356">
        <v>0.2162</v>
      </c>
      <c r="L183" s="356">
        <v>0.14991504999999999</v>
      </c>
      <c r="M183" s="356">
        <v>0</v>
      </c>
      <c r="N183" s="357">
        <v>30.659088806660499</v>
      </c>
      <c r="O183" s="357">
        <v>37.380000000000003</v>
      </c>
      <c r="P183" s="231">
        <v>1</v>
      </c>
      <c r="Q183" s="187"/>
    </row>
    <row r="184" spans="1:17" ht="15" customHeight="1" x14ac:dyDescent="0.25">
      <c r="A184" s="188">
        <v>181</v>
      </c>
      <c r="B184" s="187" t="s">
        <v>485</v>
      </c>
      <c r="C184" s="187" t="s">
        <v>1681</v>
      </c>
      <c r="D184" s="187" t="s">
        <v>886</v>
      </c>
      <c r="E184" s="187" t="s">
        <v>1078</v>
      </c>
      <c r="F184" s="186" t="s">
        <v>1719</v>
      </c>
      <c r="G184" s="7">
        <v>452151202</v>
      </c>
      <c r="H184" s="7" t="s">
        <v>1836</v>
      </c>
      <c r="I184" s="7" t="s">
        <v>965</v>
      </c>
      <c r="J184" s="231" t="s">
        <v>913</v>
      </c>
      <c r="K184" s="356">
        <v>0.20318</v>
      </c>
      <c r="L184" s="356">
        <v>0.13351674999999999</v>
      </c>
      <c r="M184" s="356">
        <v>0</v>
      </c>
      <c r="N184" s="357">
        <v>34.286470125012301</v>
      </c>
      <c r="O184" s="357">
        <v>37.92</v>
      </c>
      <c r="P184" s="231">
        <v>1</v>
      </c>
      <c r="Q184" s="187"/>
    </row>
    <row r="185" spans="1:17" ht="15" customHeight="1" x14ac:dyDescent="0.25">
      <c r="A185" s="188">
        <v>182</v>
      </c>
      <c r="B185" s="187" t="s">
        <v>485</v>
      </c>
      <c r="C185" s="187" t="s">
        <v>1681</v>
      </c>
      <c r="D185" s="187" t="s">
        <v>886</v>
      </c>
      <c r="E185" s="187" t="s">
        <v>1078</v>
      </c>
      <c r="F185" s="186" t="s">
        <v>1719</v>
      </c>
      <c r="G185" s="7">
        <v>452151203</v>
      </c>
      <c r="H185" s="7" t="s">
        <v>1837</v>
      </c>
      <c r="I185" s="7" t="s">
        <v>965</v>
      </c>
      <c r="J185" s="231" t="s">
        <v>913</v>
      </c>
      <c r="K185" s="356">
        <v>0.66456000000000004</v>
      </c>
      <c r="L185" s="356">
        <v>0.41271592000000007</v>
      </c>
      <c r="M185" s="356">
        <v>0</v>
      </c>
      <c r="N185" s="357">
        <v>37.896364511857499</v>
      </c>
      <c r="O185" s="357">
        <v>42.73</v>
      </c>
      <c r="P185" s="231">
        <v>1</v>
      </c>
      <c r="Q185" s="187"/>
    </row>
    <row r="186" spans="1:17" ht="15" customHeight="1" x14ac:dyDescent="0.25">
      <c r="A186" s="188">
        <v>183</v>
      </c>
      <c r="B186" s="187" t="s">
        <v>485</v>
      </c>
      <c r="C186" s="187" t="s">
        <v>1681</v>
      </c>
      <c r="D186" s="187" t="s">
        <v>886</v>
      </c>
      <c r="E186" s="187" t="s">
        <v>1078</v>
      </c>
      <c r="F186" s="186" t="s">
        <v>1614</v>
      </c>
      <c r="G186" s="7">
        <v>452152403</v>
      </c>
      <c r="H186" s="7" t="s">
        <v>1615</v>
      </c>
      <c r="I186" s="7" t="s">
        <v>965</v>
      </c>
      <c r="J186" s="231" t="s">
        <v>913</v>
      </c>
      <c r="K186" s="356">
        <v>1.2441</v>
      </c>
      <c r="L186" s="356">
        <v>0.75306096999999994</v>
      </c>
      <c r="M186" s="356">
        <v>0</v>
      </c>
      <c r="N186" s="357">
        <v>39.4694180532112</v>
      </c>
      <c r="O186" s="357">
        <v>47.37</v>
      </c>
      <c r="P186" s="231">
        <v>1</v>
      </c>
      <c r="Q186" s="187"/>
    </row>
    <row r="187" spans="1:17" ht="15" customHeight="1" x14ac:dyDescent="0.25">
      <c r="A187" s="188">
        <v>184</v>
      </c>
      <c r="B187" s="187" t="s">
        <v>485</v>
      </c>
      <c r="C187" s="187" t="s">
        <v>1681</v>
      </c>
      <c r="D187" s="187" t="s">
        <v>886</v>
      </c>
      <c r="E187" s="187" t="s">
        <v>1078</v>
      </c>
      <c r="F187" s="186" t="s">
        <v>1614</v>
      </c>
      <c r="G187" s="7">
        <v>452152402</v>
      </c>
      <c r="H187" s="7" t="s">
        <v>1844</v>
      </c>
      <c r="I187" s="7" t="s">
        <v>965</v>
      </c>
      <c r="J187" s="231" t="s">
        <v>913</v>
      </c>
      <c r="K187" s="356">
        <v>1.0318000000000001</v>
      </c>
      <c r="L187" s="356">
        <v>0.56045628000000003</v>
      </c>
      <c r="M187" s="356">
        <v>0</v>
      </c>
      <c r="N187" s="357">
        <v>45.681694126768797</v>
      </c>
      <c r="O187" s="357">
        <v>52.09</v>
      </c>
      <c r="P187" s="231">
        <v>1</v>
      </c>
      <c r="Q187" s="187"/>
    </row>
    <row r="188" spans="1:17" ht="15" customHeight="1" x14ac:dyDescent="0.25">
      <c r="A188" s="188">
        <v>185</v>
      </c>
      <c r="B188" s="187" t="s">
        <v>485</v>
      </c>
      <c r="C188" s="187" t="s">
        <v>1681</v>
      </c>
      <c r="D188" s="187" t="s">
        <v>886</v>
      </c>
      <c r="E188" s="187" t="s">
        <v>1079</v>
      </c>
      <c r="F188" s="186" t="s">
        <v>1715</v>
      </c>
      <c r="G188" s="7">
        <v>452132602</v>
      </c>
      <c r="H188" s="7" t="s">
        <v>1835</v>
      </c>
      <c r="I188" s="7" t="s">
        <v>965</v>
      </c>
      <c r="J188" s="231" t="s">
        <v>913</v>
      </c>
      <c r="K188" s="356">
        <v>0.39</v>
      </c>
      <c r="L188" s="356">
        <v>0.17155465000000003</v>
      </c>
      <c r="M188" s="356">
        <v>0</v>
      </c>
      <c r="N188" s="357">
        <v>56.011628205128197</v>
      </c>
      <c r="O188" s="357">
        <v>53.76</v>
      </c>
      <c r="P188" s="231">
        <v>1</v>
      </c>
      <c r="Q188" s="187"/>
    </row>
    <row r="189" spans="1:17" ht="15" customHeight="1" x14ac:dyDescent="0.25">
      <c r="A189" s="188">
        <v>186</v>
      </c>
      <c r="B189" s="187" t="s">
        <v>485</v>
      </c>
      <c r="C189" s="187" t="s">
        <v>1681</v>
      </c>
      <c r="D189" s="187" t="s">
        <v>886</v>
      </c>
      <c r="E189" s="187" t="s">
        <v>1079</v>
      </c>
      <c r="F189" s="186" t="s">
        <v>1716</v>
      </c>
      <c r="G189" s="7">
        <v>452131203</v>
      </c>
      <c r="H189" s="7" t="s">
        <v>1408</v>
      </c>
      <c r="I189" s="7" t="s">
        <v>968</v>
      </c>
      <c r="J189" s="231" t="s">
        <v>913</v>
      </c>
      <c r="K189" s="356">
        <v>3.2867489999999999</v>
      </c>
      <c r="L189" s="356">
        <v>2.7569771500000004</v>
      </c>
      <c r="M189" s="356">
        <v>0</v>
      </c>
      <c r="N189" s="357">
        <v>16.118415187773699</v>
      </c>
      <c r="O189" s="357">
        <v>23.98</v>
      </c>
      <c r="P189" s="231">
        <v>1</v>
      </c>
      <c r="Q189" s="187"/>
    </row>
    <row r="190" spans="1:17" ht="15" customHeight="1" x14ac:dyDescent="0.25">
      <c r="A190" s="188">
        <v>187</v>
      </c>
      <c r="B190" s="187" t="s">
        <v>485</v>
      </c>
      <c r="C190" s="187" t="s">
        <v>1681</v>
      </c>
      <c r="D190" s="187" t="s">
        <v>886</v>
      </c>
      <c r="E190" s="187" t="s">
        <v>1079</v>
      </c>
      <c r="F190" s="186" t="s">
        <v>1716</v>
      </c>
      <c r="G190" s="7">
        <v>452131205</v>
      </c>
      <c r="H190" s="7" t="s">
        <v>1267</v>
      </c>
      <c r="I190" s="7" t="s">
        <v>968</v>
      </c>
      <c r="J190" s="231" t="s">
        <v>913</v>
      </c>
      <c r="K190" s="356">
        <v>6.358511</v>
      </c>
      <c r="L190" s="356">
        <v>2.7247964100000002</v>
      </c>
      <c r="M190" s="356">
        <v>0</v>
      </c>
      <c r="N190" s="357">
        <v>57.147256488193499</v>
      </c>
      <c r="O190" s="357">
        <v>57.34</v>
      </c>
      <c r="P190" s="231">
        <v>1</v>
      </c>
      <c r="Q190" s="187"/>
    </row>
    <row r="191" spans="1:17" ht="15" customHeight="1" x14ac:dyDescent="0.25">
      <c r="A191" s="188">
        <v>188</v>
      </c>
      <c r="B191" s="187" t="s">
        <v>485</v>
      </c>
      <c r="C191" s="187" t="s">
        <v>1681</v>
      </c>
      <c r="D191" s="187" t="s">
        <v>886</v>
      </c>
      <c r="E191" s="187" t="s">
        <v>1079</v>
      </c>
      <c r="F191" s="186" t="s">
        <v>1721</v>
      </c>
      <c r="G191" s="7">
        <v>452132501</v>
      </c>
      <c r="H191" s="7" t="s">
        <v>1840</v>
      </c>
      <c r="I191" s="7" t="s">
        <v>965</v>
      </c>
      <c r="J191" s="231" t="s">
        <v>913</v>
      </c>
      <c r="K191" s="356">
        <v>0.72618000000000005</v>
      </c>
      <c r="L191" s="356">
        <v>0.34517320000000001</v>
      </c>
      <c r="M191" s="356">
        <v>0</v>
      </c>
      <c r="N191" s="357">
        <v>52.467267068770802</v>
      </c>
      <c r="O191" s="357">
        <v>53.72</v>
      </c>
      <c r="P191" s="231">
        <v>1</v>
      </c>
      <c r="Q191" s="187"/>
    </row>
    <row r="192" spans="1:17" ht="15" customHeight="1" x14ac:dyDescent="0.25">
      <c r="A192" s="188">
        <v>189</v>
      </c>
      <c r="B192" s="187" t="s">
        <v>485</v>
      </c>
      <c r="C192" s="187" t="s">
        <v>1681</v>
      </c>
      <c r="D192" s="187" t="s">
        <v>886</v>
      </c>
      <c r="E192" s="187" t="s">
        <v>1079</v>
      </c>
      <c r="F192" s="186" t="s">
        <v>1721</v>
      </c>
      <c r="G192" s="7">
        <v>452132503</v>
      </c>
      <c r="H192" s="7" t="s">
        <v>1080</v>
      </c>
      <c r="I192" s="7" t="s">
        <v>965</v>
      </c>
      <c r="J192" s="231" t="s">
        <v>913</v>
      </c>
      <c r="K192" s="356">
        <v>0.51257399999999997</v>
      </c>
      <c r="L192" s="356">
        <v>0.26217059999999998</v>
      </c>
      <c r="M192" s="356">
        <v>0</v>
      </c>
      <c r="N192" s="357">
        <v>48.852146226691197</v>
      </c>
      <c r="O192" s="357">
        <v>53.34</v>
      </c>
      <c r="P192" s="231">
        <v>1</v>
      </c>
      <c r="Q192" s="187"/>
    </row>
    <row r="193" spans="1:17" ht="15" customHeight="1" x14ac:dyDescent="0.25">
      <c r="A193" s="188">
        <v>190</v>
      </c>
      <c r="B193" s="187" t="s">
        <v>485</v>
      </c>
      <c r="C193" s="187" t="s">
        <v>1681</v>
      </c>
      <c r="D193" s="187" t="s">
        <v>886</v>
      </c>
      <c r="E193" s="187" t="s">
        <v>1079</v>
      </c>
      <c r="F193" s="186" t="s">
        <v>1724</v>
      </c>
      <c r="G193" s="7">
        <v>452134403</v>
      </c>
      <c r="H193" s="7" t="s">
        <v>1081</v>
      </c>
      <c r="I193" s="7" t="s">
        <v>965</v>
      </c>
      <c r="J193" s="231" t="s">
        <v>913</v>
      </c>
      <c r="K193" s="356">
        <v>0.68376999999999999</v>
      </c>
      <c r="L193" s="356">
        <v>0.34083680999999999</v>
      </c>
      <c r="M193" s="356">
        <v>0</v>
      </c>
      <c r="N193" s="357">
        <v>50.153295698846101</v>
      </c>
      <c r="O193" s="357">
        <v>43.84</v>
      </c>
      <c r="P193" s="231">
        <v>1</v>
      </c>
      <c r="Q193" s="187"/>
    </row>
    <row r="194" spans="1:17" ht="15" customHeight="1" x14ac:dyDescent="0.25">
      <c r="A194" s="188">
        <v>191</v>
      </c>
      <c r="B194" s="187" t="s">
        <v>485</v>
      </c>
      <c r="C194" s="187" t="s">
        <v>1681</v>
      </c>
      <c r="D194" s="187" t="s">
        <v>886</v>
      </c>
      <c r="E194" s="187" t="s">
        <v>1079</v>
      </c>
      <c r="F194" s="186" t="s">
        <v>1724</v>
      </c>
      <c r="G194" s="7">
        <v>452134401</v>
      </c>
      <c r="H194" s="7" t="s">
        <v>1082</v>
      </c>
      <c r="I194" s="7" t="s">
        <v>965</v>
      </c>
      <c r="J194" s="231" t="s">
        <v>913</v>
      </c>
      <c r="K194" s="356">
        <v>2.639805</v>
      </c>
      <c r="L194" s="356">
        <v>2.0171372500000002</v>
      </c>
      <c r="M194" s="356">
        <v>0</v>
      </c>
      <c r="N194" s="357">
        <v>23.587641890215401</v>
      </c>
      <c r="O194" s="357">
        <v>27.79</v>
      </c>
      <c r="P194" s="231">
        <v>1</v>
      </c>
      <c r="Q194" s="187"/>
    </row>
    <row r="195" spans="1:17" ht="15" customHeight="1" x14ac:dyDescent="0.25">
      <c r="A195" s="188">
        <v>192</v>
      </c>
      <c r="B195" s="187" t="s">
        <v>485</v>
      </c>
      <c r="C195" s="187" t="s">
        <v>1681</v>
      </c>
      <c r="D195" s="187" t="s">
        <v>886</v>
      </c>
      <c r="E195" s="187" t="s">
        <v>1079</v>
      </c>
      <c r="F195" s="186" t="s">
        <v>1727</v>
      </c>
      <c r="G195" s="7">
        <v>452133102</v>
      </c>
      <c r="H195" s="7" t="s">
        <v>1084</v>
      </c>
      <c r="I195" s="7" t="s">
        <v>965</v>
      </c>
      <c r="J195" s="231" t="s">
        <v>913</v>
      </c>
      <c r="K195" s="356">
        <v>0.52347999999999995</v>
      </c>
      <c r="L195" s="356">
        <v>0.44947708999999997</v>
      </c>
      <c r="M195" s="356">
        <v>0</v>
      </c>
      <c r="N195" s="357">
        <v>14.1367215557423</v>
      </c>
      <c r="O195" s="357">
        <v>17.170000000000002</v>
      </c>
      <c r="P195" s="231">
        <v>1</v>
      </c>
      <c r="Q195" s="187"/>
    </row>
    <row r="196" spans="1:17" ht="15" customHeight="1" x14ac:dyDescent="0.25">
      <c r="A196" s="188">
        <v>193</v>
      </c>
      <c r="B196" s="187" t="s">
        <v>485</v>
      </c>
      <c r="C196" s="187" t="s">
        <v>1681</v>
      </c>
      <c r="D196" s="187" t="s">
        <v>886</v>
      </c>
      <c r="E196" s="187" t="s">
        <v>1079</v>
      </c>
      <c r="F196" s="186" t="s">
        <v>1727</v>
      </c>
      <c r="G196" s="7">
        <v>452133101</v>
      </c>
      <c r="H196" s="7" t="s">
        <v>1845</v>
      </c>
      <c r="I196" s="7" t="s">
        <v>965</v>
      </c>
      <c r="J196" s="231" t="s">
        <v>913</v>
      </c>
      <c r="K196" s="356">
        <v>0.18858</v>
      </c>
      <c r="L196" s="356">
        <v>0.10399556</v>
      </c>
      <c r="M196" s="356">
        <v>0</v>
      </c>
      <c r="N196" s="357">
        <v>44.853346060027597</v>
      </c>
      <c r="O196" s="357">
        <v>46.25</v>
      </c>
      <c r="P196" s="231">
        <v>1</v>
      </c>
      <c r="Q196" s="187"/>
    </row>
    <row r="197" spans="1:17" ht="15" customHeight="1" x14ac:dyDescent="0.25">
      <c r="A197" s="188">
        <v>194</v>
      </c>
      <c r="B197" s="187" t="s">
        <v>485</v>
      </c>
      <c r="C197" s="187" t="s">
        <v>1681</v>
      </c>
      <c r="D197" s="187" t="s">
        <v>886</v>
      </c>
      <c r="E197" s="187" t="s">
        <v>1079</v>
      </c>
      <c r="F197" s="186" t="s">
        <v>1414</v>
      </c>
      <c r="G197" s="7">
        <v>452133301</v>
      </c>
      <c r="H197" s="7" t="s">
        <v>1083</v>
      </c>
      <c r="I197" s="7" t="s">
        <v>965</v>
      </c>
      <c r="J197" s="231" t="s">
        <v>913</v>
      </c>
      <c r="K197" s="356">
        <v>1.4831700000000001</v>
      </c>
      <c r="L197" s="356">
        <v>0.99379491000000009</v>
      </c>
      <c r="M197" s="356">
        <v>0</v>
      </c>
      <c r="N197" s="357">
        <v>32.995212281801798</v>
      </c>
      <c r="O197" s="357">
        <v>12.34</v>
      </c>
      <c r="P197" s="231">
        <v>1</v>
      </c>
      <c r="Q197" s="187"/>
    </row>
    <row r="198" spans="1:17" ht="15" customHeight="1" x14ac:dyDescent="0.25">
      <c r="A198" s="188">
        <v>195</v>
      </c>
      <c r="B198" s="187" t="s">
        <v>485</v>
      </c>
      <c r="C198" s="187" t="s">
        <v>1681</v>
      </c>
      <c r="D198" s="187" t="s">
        <v>545</v>
      </c>
      <c r="E198" s="187" t="s">
        <v>1085</v>
      </c>
      <c r="F198" s="186" t="s">
        <v>1730</v>
      </c>
      <c r="G198" s="7">
        <v>452342101</v>
      </c>
      <c r="H198" s="7" t="s">
        <v>1086</v>
      </c>
      <c r="I198" s="7" t="s">
        <v>965</v>
      </c>
      <c r="J198" s="231" t="s">
        <v>913</v>
      </c>
      <c r="K198" s="356">
        <v>0.54525000000000001</v>
      </c>
      <c r="L198" s="356">
        <v>0.30358270000000004</v>
      </c>
      <c r="M198" s="356">
        <v>0</v>
      </c>
      <c r="N198" s="357">
        <v>44.322292526364102</v>
      </c>
      <c r="O198" s="357">
        <v>34.53</v>
      </c>
      <c r="P198" s="231">
        <v>1</v>
      </c>
      <c r="Q198" s="187"/>
    </row>
    <row r="199" spans="1:17" ht="15" customHeight="1" x14ac:dyDescent="0.25">
      <c r="A199" s="188">
        <v>196</v>
      </c>
      <c r="B199" s="187" t="s">
        <v>485</v>
      </c>
      <c r="C199" s="187" t="s">
        <v>1681</v>
      </c>
      <c r="D199" s="187" t="s">
        <v>545</v>
      </c>
      <c r="E199" s="187" t="s">
        <v>1085</v>
      </c>
      <c r="F199" s="186" t="s">
        <v>1730</v>
      </c>
      <c r="G199" s="7">
        <v>452342102</v>
      </c>
      <c r="H199" s="7" t="s">
        <v>1618</v>
      </c>
      <c r="I199" s="7" t="s">
        <v>965</v>
      </c>
      <c r="J199" s="231" t="s">
        <v>913</v>
      </c>
      <c r="K199" s="356">
        <v>0.82121999999999995</v>
      </c>
      <c r="L199" s="356">
        <v>0.37315916000000005</v>
      </c>
      <c r="M199" s="356">
        <v>0</v>
      </c>
      <c r="N199" s="357">
        <v>54.560390638318601</v>
      </c>
      <c r="O199" s="357">
        <v>63.5</v>
      </c>
      <c r="P199" s="231">
        <v>1</v>
      </c>
      <c r="Q199" s="187"/>
    </row>
    <row r="200" spans="1:17" ht="15" customHeight="1" x14ac:dyDescent="0.25">
      <c r="A200" s="188">
        <v>197</v>
      </c>
      <c r="B200" s="187" t="s">
        <v>485</v>
      </c>
      <c r="C200" s="187" t="s">
        <v>1681</v>
      </c>
      <c r="D200" s="187" t="s">
        <v>545</v>
      </c>
      <c r="E200" s="187" t="s">
        <v>1085</v>
      </c>
      <c r="F200" s="186" t="s">
        <v>1733</v>
      </c>
      <c r="G200" s="7">
        <v>452342201</v>
      </c>
      <c r="H200" s="7" t="s">
        <v>1619</v>
      </c>
      <c r="I200" s="7" t="s">
        <v>965</v>
      </c>
      <c r="J200" s="231" t="s">
        <v>913</v>
      </c>
      <c r="K200" s="356">
        <v>0.65349999999999997</v>
      </c>
      <c r="L200" s="356">
        <v>0.35324891000000003</v>
      </c>
      <c r="M200" s="356">
        <v>0</v>
      </c>
      <c r="N200" s="357">
        <v>45.945078806426899</v>
      </c>
      <c r="O200" s="357">
        <v>53.43</v>
      </c>
      <c r="P200" s="231">
        <v>1</v>
      </c>
      <c r="Q200" s="187"/>
    </row>
    <row r="201" spans="1:17" ht="15" customHeight="1" x14ac:dyDescent="0.25">
      <c r="A201" s="188">
        <v>198</v>
      </c>
      <c r="B201" s="187" t="s">
        <v>485</v>
      </c>
      <c r="C201" s="187" t="s">
        <v>1681</v>
      </c>
      <c r="D201" s="187" t="s">
        <v>545</v>
      </c>
      <c r="E201" s="187" t="s">
        <v>1085</v>
      </c>
      <c r="F201" s="186" t="s">
        <v>1736</v>
      </c>
      <c r="G201" s="7">
        <v>452341303</v>
      </c>
      <c r="H201" s="7" t="s">
        <v>1851</v>
      </c>
      <c r="I201" s="7" t="s">
        <v>965</v>
      </c>
      <c r="J201" s="231" t="s">
        <v>913</v>
      </c>
      <c r="K201" s="356">
        <v>0.53648499999999988</v>
      </c>
      <c r="L201" s="356">
        <v>0.36782061999999999</v>
      </c>
      <c r="M201" s="356">
        <v>0</v>
      </c>
      <c r="N201" s="357">
        <v>31.438787664147199</v>
      </c>
      <c r="O201" s="357">
        <v>10.44</v>
      </c>
      <c r="P201" s="231">
        <v>1</v>
      </c>
      <c r="Q201" s="187"/>
    </row>
    <row r="202" spans="1:17" ht="15" customHeight="1" x14ac:dyDescent="0.25">
      <c r="A202" s="188">
        <v>199</v>
      </c>
      <c r="B202" s="187" t="s">
        <v>485</v>
      </c>
      <c r="C202" s="187" t="s">
        <v>1681</v>
      </c>
      <c r="D202" s="187" t="s">
        <v>545</v>
      </c>
      <c r="E202" s="187" t="s">
        <v>1085</v>
      </c>
      <c r="F202" s="186" t="s">
        <v>1737</v>
      </c>
      <c r="G202" s="7">
        <v>452342404</v>
      </c>
      <c r="H202" s="7" t="s">
        <v>1855</v>
      </c>
      <c r="I202" s="7" t="s">
        <v>965</v>
      </c>
      <c r="J202" s="231" t="s">
        <v>913</v>
      </c>
      <c r="K202" s="356">
        <v>0.52236000000000005</v>
      </c>
      <c r="L202" s="356">
        <v>0.40740032999999998</v>
      </c>
      <c r="M202" s="356">
        <v>0</v>
      </c>
      <c r="N202" s="357">
        <v>22.007747530438799</v>
      </c>
      <c r="O202" s="357">
        <v>6.91</v>
      </c>
      <c r="P202" s="231">
        <v>1</v>
      </c>
      <c r="Q202" s="187"/>
    </row>
    <row r="203" spans="1:17" ht="15" customHeight="1" x14ac:dyDescent="0.25">
      <c r="A203" s="188">
        <v>200</v>
      </c>
      <c r="B203" s="187" t="s">
        <v>485</v>
      </c>
      <c r="C203" s="187" t="s">
        <v>1681</v>
      </c>
      <c r="D203" s="187" t="s">
        <v>545</v>
      </c>
      <c r="E203" s="187" t="s">
        <v>1085</v>
      </c>
      <c r="F203" s="186" t="s">
        <v>1737</v>
      </c>
      <c r="G203" s="7">
        <v>452342403</v>
      </c>
      <c r="H203" s="7" t="s">
        <v>1620</v>
      </c>
      <c r="I203" s="7" t="s">
        <v>965</v>
      </c>
      <c r="J203" s="231" t="s">
        <v>913</v>
      </c>
      <c r="K203" s="356">
        <v>0.97462019999999994</v>
      </c>
      <c r="L203" s="356">
        <v>0.76215166000000001</v>
      </c>
      <c r="M203" s="356">
        <v>0</v>
      </c>
      <c r="N203" s="357">
        <v>21.800137120080201</v>
      </c>
      <c r="O203" s="357">
        <v>33.94</v>
      </c>
      <c r="P203" s="231">
        <v>1</v>
      </c>
      <c r="Q203" s="187"/>
    </row>
    <row r="204" spans="1:17" ht="15" customHeight="1" x14ac:dyDescent="0.25">
      <c r="A204" s="188">
        <v>201</v>
      </c>
      <c r="B204" s="187" t="s">
        <v>485</v>
      </c>
      <c r="C204" s="187" t="s">
        <v>1681</v>
      </c>
      <c r="D204" s="187" t="s">
        <v>545</v>
      </c>
      <c r="E204" s="187" t="s">
        <v>1087</v>
      </c>
      <c r="F204" s="186" t="s">
        <v>1088</v>
      </c>
      <c r="G204" s="7">
        <v>452321106</v>
      </c>
      <c r="H204" s="7" t="s">
        <v>1417</v>
      </c>
      <c r="I204" s="7" t="s">
        <v>965</v>
      </c>
      <c r="J204" s="231" t="s">
        <v>913</v>
      </c>
      <c r="K204" s="356">
        <v>2.4895200000000002</v>
      </c>
      <c r="L204" s="356">
        <v>1.35194514</v>
      </c>
      <c r="M204" s="356">
        <v>0</v>
      </c>
      <c r="N204" s="357">
        <v>45.694545936566101</v>
      </c>
      <c r="O204" s="357">
        <v>50.85</v>
      </c>
      <c r="P204" s="231">
        <v>1</v>
      </c>
      <c r="Q204" s="187"/>
    </row>
    <row r="205" spans="1:17" ht="15" customHeight="1" x14ac:dyDescent="0.25">
      <c r="A205" s="188">
        <v>202</v>
      </c>
      <c r="B205" s="187" t="s">
        <v>485</v>
      </c>
      <c r="C205" s="187" t="s">
        <v>1681</v>
      </c>
      <c r="D205" s="187" t="s">
        <v>545</v>
      </c>
      <c r="E205" s="187" t="s">
        <v>1087</v>
      </c>
      <c r="F205" s="186" t="s">
        <v>1088</v>
      </c>
      <c r="G205" s="7">
        <v>452321101</v>
      </c>
      <c r="H205" s="7" t="s">
        <v>1853</v>
      </c>
      <c r="I205" s="7" t="s">
        <v>1908</v>
      </c>
      <c r="J205" s="231" t="s">
        <v>913</v>
      </c>
      <c r="K205" s="356">
        <v>2.7379245000000001</v>
      </c>
      <c r="L205" s="356">
        <v>1.9315919500000003</v>
      </c>
      <c r="M205" s="356">
        <v>0</v>
      </c>
      <c r="N205" s="357">
        <v>29.450503474438399</v>
      </c>
      <c r="O205" s="357">
        <v>40.6</v>
      </c>
      <c r="P205" s="231">
        <v>1</v>
      </c>
      <c r="Q205" s="187"/>
    </row>
    <row r="206" spans="1:17" ht="15" customHeight="1" x14ac:dyDescent="0.25">
      <c r="A206" s="188">
        <v>203</v>
      </c>
      <c r="B206" s="187" t="s">
        <v>485</v>
      </c>
      <c r="C206" s="187" t="s">
        <v>1681</v>
      </c>
      <c r="D206" s="187" t="s">
        <v>545</v>
      </c>
      <c r="E206" s="187" t="s">
        <v>1087</v>
      </c>
      <c r="F206" s="186" t="s">
        <v>1088</v>
      </c>
      <c r="G206" s="7">
        <v>452321105</v>
      </c>
      <c r="H206" s="7" t="s">
        <v>1419</v>
      </c>
      <c r="I206" s="7" t="s">
        <v>965</v>
      </c>
      <c r="J206" s="231" t="s">
        <v>913</v>
      </c>
      <c r="K206" s="356">
        <v>0.92081999999999997</v>
      </c>
      <c r="L206" s="356">
        <v>0.55119225000000005</v>
      </c>
      <c r="M206" s="356">
        <v>0</v>
      </c>
      <c r="N206" s="357">
        <v>40.141151365087602</v>
      </c>
      <c r="O206" s="357">
        <v>55.62</v>
      </c>
      <c r="P206" s="231">
        <v>1</v>
      </c>
      <c r="Q206" s="187"/>
    </row>
    <row r="207" spans="1:17" ht="15" customHeight="1" x14ac:dyDescent="0.25">
      <c r="A207" s="188">
        <v>204</v>
      </c>
      <c r="B207" s="187" t="s">
        <v>485</v>
      </c>
      <c r="C207" s="187" t="s">
        <v>1681</v>
      </c>
      <c r="D207" s="187" t="s">
        <v>545</v>
      </c>
      <c r="E207" s="187" t="s">
        <v>1087</v>
      </c>
      <c r="F207" s="186" t="s">
        <v>1088</v>
      </c>
      <c r="G207" s="7">
        <v>452321102</v>
      </c>
      <c r="H207" s="7" t="s">
        <v>1854</v>
      </c>
      <c r="I207" s="7" t="s">
        <v>968</v>
      </c>
      <c r="J207" s="231" t="s">
        <v>913</v>
      </c>
      <c r="K207" s="356">
        <v>1.8291451999999999</v>
      </c>
      <c r="L207" s="356">
        <v>0.7338795600000001</v>
      </c>
      <c r="M207" s="356">
        <v>0</v>
      </c>
      <c r="N207" s="357">
        <v>59.878550920943802</v>
      </c>
      <c r="O207" s="357">
        <v>66.260000000000005</v>
      </c>
      <c r="P207" s="231">
        <v>1</v>
      </c>
      <c r="Q207" s="187"/>
    </row>
    <row r="208" spans="1:17" ht="15" customHeight="1" x14ac:dyDescent="0.25">
      <c r="A208" s="188">
        <v>205</v>
      </c>
      <c r="B208" s="187" t="s">
        <v>485</v>
      </c>
      <c r="C208" s="187" t="s">
        <v>1681</v>
      </c>
      <c r="D208" s="187" t="s">
        <v>545</v>
      </c>
      <c r="E208" s="187" t="s">
        <v>1087</v>
      </c>
      <c r="F208" s="186" t="s">
        <v>1088</v>
      </c>
      <c r="G208" s="7">
        <v>452322103</v>
      </c>
      <c r="H208" s="7" t="s">
        <v>1421</v>
      </c>
      <c r="I208" s="7" t="s">
        <v>965</v>
      </c>
      <c r="J208" s="231" t="s">
        <v>913</v>
      </c>
      <c r="K208" s="356">
        <v>3.0683250000000002</v>
      </c>
      <c r="L208" s="356">
        <v>1.2663756499999999</v>
      </c>
      <c r="M208" s="356">
        <v>0</v>
      </c>
      <c r="N208" s="357">
        <v>58.727460422217298</v>
      </c>
      <c r="O208" s="357">
        <v>67.069999999999993</v>
      </c>
      <c r="P208" s="231">
        <v>1</v>
      </c>
      <c r="Q208" s="187"/>
    </row>
    <row r="209" spans="1:17" ht="15" customHeight="1" x14ac:dyDescent="0.25">
      <c r="A209" s="188">
        <v>206</v>
      </c>
      <c r="B209" s="187" t="s">
        <v>485</v>
      </c>
      <c r="C209" s="187" t="s">
        <v>1681</v>
      </c>
      <c r="D209" s="187" t="s">
        <v>545</v>
      </c>
      <c r="E209" s="187" t="s">
        <v>1087</v>
      </c>
      <c r="F209" s="186" t="s">
        <v>1089</v>
      </c>
      <c r="G209" s="7">
        <v>452323201</v>
      </c>
      <c r="H209" s="7" t="s">
        <v>1090</v>
      </c>
      <c r="I209" s="7" t="s">
        <v>965</v>
      </c>
      <c r="J209" s="231" t="s">
        <v>913</v>
      </c>
      <c r="K209" s="356">
        <v>1.519455</v>
      </c>
      <c r="L209" s="356">
        <v>0.80329218000000002</v>
      </c>
      <c r="M209" s="356">
        <v>0</v>
      </c>
      <c r="N209" s="357">
        <v>47.132874616227497</v>
      </c>
      <c r="O209" s="357">
        <v>55.56</v>
      </c>
      <c r="P209" s="231">
        <v>1</v>
      </c>
      <c r="Q209" s="187"/>
    </row>
    <row r="210" spans="1:17" ht="15" customHeight="1" x14ac:dyDescent="0.25">
      <c r="A210" s="188">
        <v>207</v>
      </c>
      <c r="B210" s="187" t="s">
        <v>485</v>
      </c>
      <c r="C210" s="187" t="s">
        <v>1681</v>
      </c>
      <c r="D210" s="187" t="s">
        <v>545</v>
      </c>
      <c r="E210" s="187" t="s">
        <v>1087</v>
      </c>
      <c r="F210" s="186" t="s">
        <v>1089</v>
      </c>
      <c r="G210" s="7">
        <v>452323202</v>
      </c>
      <c r="H210" s="7" t="s">
        <v>1856</v>
      </c>
      <c r="I210" s="7" t="s">
        <v>965</v>
      </c>
      <c r="J210" s="231" t="s">
        <v>913</v>
      </c>
      <c r="K210" s="356">
        <v>0.82123999999999997</v>
      </c>
      <c r="L210" s="356">
        <v>0.52578736999999998</v>
      </c>
      <c r="M210" s="356">
        <v>0</v>
      </c>
      <c r="N210" s="357">
        <v>35.976405192148498</v>
      </c>
      <c r="O210" s="357">
        <v>33.03</v>
      </c>
      <c r="P210" s="231">
        <v>1</v>
      </c>
      <c r="Q210" s="187"/>
    </row>
    <row r="211" spans="1:17" ht="15" customHeight="1" x14ac:dyDescent="0.25">
      <c r="A211" s="188">
        <v>208</v>
      </c>
      <c r="B211" s="187" t="s">
        <v>485</v>
      </c>
      <c r="C211" s="187" t="s">
        <v>1681</v>
      </c>
      <c r="D211" s="187" t="s">
        <v>545</v>
      </c>
      <c r="E211" s="187" t="s">
        <v>1087</v>
      </c>
      <c r="F211" s="186" t="s">
        <v>1089</v>
      </c>
      <c r="G211" s="7">
        <v>452323204</v>
      </c>
      <c r="H211" s="7" t="s">
        <v>1089</v>
      </c>
      <c r="I211" s="7" t="s">
        <v>965</v>
      </c>
      <c r="J211" s="231" t="s">
        <v>913</v>
      </c>
      <c r="K211" s="356">
        <v>0.84550000000000003</v>
      </c>
      <c r="L211" s="356">
        <v>0.74592893000000005</v>
      </c>
      <c r="M211" s="356">
        <v>0</v>
      </c>
      <c r="N211" s="357">
        <v>11.776590183323499</v>
      </c>
      <c r="O211" s="357">
        <v>32.74</v>
      </c>
      <c r="P211" s="231">
        <v>1</v>
      </c>
      <c r="Q211" s="187"/>
    </row>
    <row r="212" spans="1:17" ht="15" customHeight="1" x14ac:dyDescent="0.25">
      <c r="A212" s="188">
        <v>209</v>
      </c>
      <c r="B212" s="187" t="s">
        <v>485</v>
      </c>
      <c r="C212" s="187" t="s">
        <v>1681</v>
      </c>
      <c r="D212" s="187" t="s">
        <v>545</v>
      </c>
      <c r="E212" s="187" t="s">
        <v>1091</v>
      </c>
      <c r="F212" s="186" t="s">
        <v>1558</v>
      </c>
      <c r="G212" s="7">
        <v>452311101</v>
      </c>
      <c r="H212" s="7" t="s">
        <v>1415</v>
      </c>
      <c r="I212" s="7" t="s">
        <v>968</v>
      </c>
      <c r="J212" s="231" t="s">
        <v>913</v>
      </c>
      <c r="K212" s="356">
        <v>1.6737599999999999</v>
      </c>
      <c r="L212" s="356">
        <v>1.1696893700000002</v>
      </c>
      <c r="M212" s="356">
        <v>0</v>
      </c>
      <c r="N212" s="357">
        <v>30.116063832329601</v>
      </c>
      <c r="O212" s="357">
        <v>32.6</v>
      </c>
      <c r="P212" s="231">
        <v>1</v>
      </c>
      <c r="Q212" s="187"/>
    </row>
    <row r="213" spans="1:17" ht="15" customHeight="1" x14ac:dyDescent="0.25">
      <c r="A213" s="188">
        <v>210</v>
      </c>
      <c r="B213" s="187" t="s">
        <v>485</v>
      </c>
      <c r="C213" s="187" t="s">
        <v>1681</v>
      </c>
      <c r="D213" s="187" t="s">
        <v>545</v>
      </c>
      <c r="E213" s="187" t="s">
        <v>1091</v>
      </c>
      <c r="F213" s="186" t="s">
        <v>1558</v>
      </c>
      <c r="G213" s="7">
        <v>452311104</v>
      </c>
      <c r="H213" s="7" t="s">
        <v>1846</v>
      </c>
      <c r="I213" s="7" t="s">
        <v>965</v>
      </c>
      <c r="J213" s="231" t="s">
        <v>913</v>
      </c>
      <c r="K213" s="356">
        <v>0.65196000000000021</v>
      </c>
      <c r="L213" s="356">
        <v>0.32836689000000002</v>
      </c>
      <c r="M213" s="356">
        <v>0</v>
      </c>
      <c r="N213" s="357">
        <v>49.633890115958003</v>
      </c>
      <c r="O213" s="357">
        <v>22.98</v>
      </c>
      <c r="P213" s="231">
        <v>1</v>
      </c>
      <c r="Q213" s="187"/>
    </row>
    <row r="214" spans="1:17" ht="15" customHeight="1" x14ac:dyDescent="0.25">
      <c r="A214" s="188">
        <v>211</v>
      </c>
      <c r="B214" s="187" t="s">
        <v>485</v>
      </c>
      <c r="C214" s="187" t="s">
        <v>1681</v>
      </c>
      <c r="D214" s="187" t="s">
        <v>545</v>
      </c>
      <c r="E214" s="187" t="s">
        <v>1091</v>
      </c>
      <c r="F214" s="186" t="s">
        <v>1558</v>
      </c>
      <c r="G214" s="7">
        <v>452311102</v>
      </c>
      <c r="H214" s="7" t="s">
        <v>1068</v>
      </c>
      <c r="I214" s="7" t="s">
        <v>1068</v>
      </c>
      <c r="J214" s="231" t="s">
        <v>913</v>
      </c>
      <c r="K214" s="356">
        <v>0.19192000000000001</v>
      </c>
      <c r="L214" s="356">
        <v>0.16214561</v>
      </c>
      <c r="M214" s="356">
        <v>0</v>
      </c>
      <c r="N214" s="357">
        <v>15.5139589412255</v>
      </c>
      <c r="O214" s="357">
        <v>27.41</v>
      </c>
      <c r="P214" s="231">
        <v>1</v>
      </c>
      <c r="Q214" s="187"/>
    </row>
    <row r="215" spans="1:17" ht="15" customHeight="1" x14ac:dyDescent="0.25">
      <c r="A215" s="188">
        <v>212</v>
      </c>
      <c r="B215" s="187" t="s">
        <v>485</v>
      </c>
      <c r="C215" s="187" t="s">
        <v>1681</v>
      </c>
      <c r="D215" s="187" t="s">
        <v>545</v>
      </c>
      <c r="E215" s="187" t="s">
        <v>1091</v>
      </c>
      <c r="F215" s="186" t="s">
        <v>1092</v>
      </c>
      <c r="G215" s="7">
        <v>452312201</v>
      </c>
      <c r="H215" s="7" t="s">
        <v>1416</v>
      </c>
      <c r="I215" s="7" t="s">
        <v>968</v>
      </c>
      <c r="J215" s="231" t="s">
        <v>913</v>
      </c>
      <c r="K215" s="356">
        <v>2.8419599999999998</v>
      </c>
      <c r="L215" s="356">
        <v>1.60746006</v>
      </c>
      <c r="M215" s="356">
        <v>0</v>
      </c>
      <c r="N215" s="357">
        <v>43.438329181269303</v>
      </c>
      <c r="O215" s="357">
        <v>55.64</v>
      </c>
      <c r="P215" s="231">
        <v>1</v>
      </c>
      <c r="Q215" s="187"/>
    </row>
    <row r="216" spans="1:17" ht="15" customHeight="1" x14ac:dyDescent="0.25">
      <c r="A216" s="188">
        <v>213</v>
      </c>
      <c r="B216" s="187" t="s">
        <v>485</v>
      </c>
      <c r="C216" s="187" t="s">
        <v>1681</v>
      </c>
      <c r="D216" s="187" t="s">
        <v>545</v>
      </c>
      <c r="E216" s="187" t="s">
        <v>1091</v>
      </c>
      <c r="F216" s="186" t="s">
        <v>1092</v>
      </c>
      <c r="G216" s="7">
        <v>452312202</v>
      </c>
      <c r="H216" s="7" t="s">
        <v>1093</v>
      </c>
      <c r="I216" s="7" t="s">
        <v>965</v>
      </c>
      <c r="J216" s="231" t="s">
        <v>913</v>
      </c>
      <c r="K216" s="356">
        <v>1.0530600000000001</v>
      </c>
      <c r="L216" s="356">
        <v>0.70017077999999999</v>
      </c>
      <c r="M216" s="356">
        <v>0</v>
      </c>
      <c r="N216" s="357">
        <v>33.5108369893453</v>
      </c>
      <c r="O216" s="357">
        <v>10.44</v>
      </c>
      <c r="P216" s="231">
        <v>1</v>
      </c>
      <c r="Q216" s="187"/>
    </row>
    <row r="217" spans="1:17" ht="15" customHeight="1" x14ac:dyDescent="0.25">
      <c r="A217" s="188">
        <v>214</v>
      </c>
      <c r="B217" s="187" t="s">
        <v>485</v>
      </c>
      <c r="C217" s="187" t="s">
        <v>1681</v>
      </c>
      <c r="D217" s="187" t="s">
        <v>545</v>
      </c>
      <c r="E217" s="187" t="s">
        <v>1091</v>
      </c>
      <c r="F217" s="186" t="s">
        <v>1734</v>
      </c>
      <c r="G217" s="7">
        <v>452313301</v>
      </c>
      <c r="H217" s="7" t="s">
        <v>1418</v>
      </c>
      <c r="I217" s="7" t="s">
        <v>965</v>
      </c>
      <c r="J217" s="231" t="s">
        <v>913</v>
      </c>
      <c r="K217" s="356">
        <v>0.56073000000000028</v>
      </c>
      <c r="L217" s="356">
        <v>0.28709392</v>
      </c>
      <c r="M217" s="356">
        <v>0</v>
      </c>
      <c r="N217" s="357">
        <v>48.799971465767896</v>
      </c>
      <c r="O217" s="357">
        <v>38.880000000000003</v>
      </c>
      <c r="P217" s="231">
        <v>1</v>
      </c>
      <c r="Q217" s="187"/>
    </row>
    <row r="218" spans="1:17" ht="15" customHeight="1" x14ac:dyDescent="0.25">
      <c r="A218" s="188">
        <v>215</v>
      </c>
      <c r="B218" s="187" t="s">
        <v>485</v>
      </c>
      <c r="C218" s="187" t="s">
        <v>1681</v>
      </c>
      <c r="D218" s="187" t="s">
        <v>545</v>
      </c>
      <c r="E218" s="187" t="s">
        <v>1091</v>
      </c>
      <c r="F218" s="186" t="s">
        <v>1734</v>
      </c>
      <c r="G218" s="7">
        <v>452313302</v>
      </c>
      <c r="H218" s="7" t="s">
        <v>1849</v>
      </c>
      <c r="I218" s="7" t="s">
        <v>965</v>
      </c>
      <c r="J218" s="231" t="s">
        <v>913</v>
      </c>
      <c r="K218" s="356">
        <v>0.87620999999999982</v>
      </c>
      <c r="L218" s="356">
        <v>0.55196637000000004</v>
      </c>
      <c r="M218" s="356">
        <v>0</v>
      </c>
      <c r="N218" s="357">
        <v>37.005241894066501</v>
      </c>
      <c r="O218" s="357">
        <v>7.08</v>
      </c>
      <c r="P218" s="231">
        <v>1</v>
      </c>
      <c r="Q218" s="187"/>
    </row>
    <row r="219" spans="1:17" ht="15" customHeight="1" x14ac:dyDescent="0.25">
      <c r="A219" s="188">
        <v>216</v>
      </c>
      <c r="B219" s="187" t="s">
        <v>485</v>
      </c>
      <c r="C219" s="187" t="s">
        <v>1681</v>
      </c>
      <c r="D219" s="187" t="s">
        <v>545</v>
      </c>
      <c r="E219" s="187" t="s">
        <v>1091</v>
      </c>
      <c r="F219" s="186" t="s">
        <v>1136</v>
      </c>
      <c r="G219" s="7">
        <v>452313404</v>
      </c>
      <c r="H219" s="7" t="s">
        <v>1094</v>
      </c>
      <c r="I219" s="7" t="s">
        <v>968</v>
      </c>
      <c r="J219" s="231" t="s">
        <v>913</v>
      </c>
      <c r="K219" s="356">
        <v>2.8515899999999998</v>
      </c>
      <c r="L219" s="356">
        <v>2.0120704099999998</v>
      </c>
      <c r="M219" s="356">
        <v>0</v>
      </c>
      <c r="N219" s="357">
        <v>29.440403073373101</v>
      </c>
      <c r="O219" s="357">
        <v>35.130000000000003</v>
      </c>
      <c r="P219" s="231">
        <v>1</v>
      </c>
      <c r="Q219" s="187"/>
    </row>
    <row r="220" spans="1:17" ht="15" customHeight="1" x14ac:dyDescent="0.25">
      <c r="A220" s="188">
        <v>217</v>
      </c>
      <c r="B220" s="187" t="s">
        <v>485</v>
      </c>
      <c r="C220" s="187" t="s">
        <v>1681</v>
      </c>
      <c r="D220" s="187" t="s">
        <v>545</v>
      </c>
      <c r="E220" s="187" t="s">
        <v>1091</v>
      </c>
      <c r="F220" s="186" t="s">
        <v>1136</v>
      </c>
      <c r="G220" s="7">
        <v>452313401</v>
      </c>
      <c r="H220" s="7" t="s">
        <v>1852</v>
      </c>
      <c r="I220" s="7" t="s">
        <v>965</v>
      </c>
      <c r="J220" s="231" t="s">
        <v>913</v>
      </c>
      <c r="K220" s="356">
        <v>0.29380000000000001</v>
      </c>
      <c r="L220" s="356">
        <v>0.18671521000000002</v>
      </c>
      <c r="M220" s="356">
        <v>0</v>
      </c>
      <c r="N220" s="357">
        <v>36.448192648059901</v>
      </c>
      <c r="O220" s="357">
        <v>19.98</v>
      </c>
      <c r="P220" s="231">
        <v>1</v>
      </c>
      <c r="Q220" s="187"/>
    </row>
    <row r="221" spans="1:17" ht="15" customHeight="1" x14ac:dyDescent="0.25">
      <c r="A221" s="188">
        <v>218</v>
      </c>
      <c r="B221" s="187" t="s">
        <v>485</v>
      </c>
      <c r="C221" s="187" t="s">
        <v>1681</v>
      </c>
      <c r="D221" s="187" t="s">
        <v>545</v>
      </c>
      <c r="E221" s="187" t="s">
        <v>1091</v>
      </c>
      <c r="F221" s="186" t="s">
        <v>1738</v>
      </c>
      <c r="G221" s="7">
        <v>452314603</v>
      </c>
      <c r="H221" s="7" t="s">
        <v>1095</v>
      </c>
      <c r="I221" s="7" t="s">
        <v>965</v>
      </c>
      <c r="J221" s="231" t="s">
        <v>913</v>
      </c>
      <c r="K221" s="356">
        <v>1.0545</v>
      </c>
      <c r="L221" s="356">
        <v>0.78019712999999991</v>
      </c>
      <c r="M221" s="356">
        <v>0</v>
      </c>
      <c r="N221" s="357">
        <v>26.012600284495001</v>
      </c>
      <c r="O221" s="357">
        <v>23.69</v>
      </c>
      <c r="P221" s="231">
        <v>1</v>
      </c>
      <c r="Q221" s="187"/>
    </row>
    <row r="222" spans="1:17" ht="15" customHeight="1" x14ac:dyDescent="0.25">
      <c r="A222" s="188">
        <v>219</v>
      </c>
      <c r="B222" s="187" t="s">
        <v>485</v>
      </c>
      <c r="C222" s="187" t="s">
        <v>1681</v>
      </c>
      <c r="D222" s="187" t="s">
        <v>545</v>
      </c>
      <c r="E222" s="187" t="s">
        <v>1097</v>
      </c>
      <c r="F222" s="186" t="s">
        <v>1731</v>
      </c>
      <c r="G222" s="7">
        <v>452331104</v>
      </c>
      <c r="H222" s="7" t="s">
        <v>1847</v>
      </c>
      <c r="I222" s="7" t="s">
        <v>965</v>
      </c>
      <c r="J222" s="231" t="s">
        <v>913</v>
      </c>
      <c r="K222" s="356">
        <v>3.03633</v>
      </c>
      <c r="L222" s="356">
        <v>1.6834391499999999</v>
      </c>
      <c r="M222" s="356">
        <v>0</v>
      </c>
      <c r="N222" s="357">
        <v>44.556779072103502</v>
      </c>
      <c r="O222" s="357">
        <v>47.96</v>
      </c>
      <c r="P222" s="231">
        <v>1</v>
      </c>
      <c r="Q222" s="187"/>
    </row>
    <row r="223" spans="1:17" ht="15" customHeight="1" x14ac:dyDescent="0.25">
      <c r="A223" s="188">
        <v>220</v>
      </c>
      <c r="B223" s="187" t="s">
        <v>485</v>
      </c>
      <c r="C223" s="187" t="s">
        <v>1681</v>
      </c>
      <c r="D223" s="187" t="s">
        <v>545</v>
      </c>
      <c r="E223" s="187" t="s">
        <v>1097</v>
      </c>
      <c r="F223" s="186" t="s">
        <v>1731</v>
      </c>
      <c r="G223" s="7">
        <v>452331101</v>
      </c>
      <c r="H223" s="7" t="s">
        <v>1098</v>
      </c>
      <c r="I223" s="7" t="s">
        <v>965</v>
      </c>
      <c r="J223" s="231" t="s">
        <v>913</v>
      </c>
      <c r="K223" s="356">
        <v>0.37058999999999997</v>
      </c>
      <c r="L223" s="356">
        <v>0.29156365000000001</v>
      </c>
      <c r="M223" s="356">
        <v>0</v>
      </c>
      <c r="N223" s="357">
        <v>21.324469089829702</v>
      </c>
      <c r="O223" s="357">
        <v>36.67</v>
      </c>
      <c r="P223" s="231">
        <v>1</v>
      </c>
      <c r="Q223" s="187"/>
    </row>
    <row r="224" spans="1:17" ht="15" customHeight="1" x14ac:dyDescent="0.25">
      <c r="A224" s="188">
        <v>221</v>
      </c>
      <c r="B224" s="187" t="s">
        <v>485</v>
      </c>
      <c r="C224" s="187" t="s">
        <v>1681</v>
      </c>
      <c r="D224" s="187" t="s">
        <v>545</v>
      </c>
      <c r="E224" s="187" t="s">
        <v>1097</v>
      </c>
      <c r="F224" s="186" t="s">
        <v>1732</v>
      </c>
      <c r="G224" s="7">
        <v>452332201</v>
      </c>
      <c r="H224" s="7" t="s">
        <v>1099</v>
      </c>
      <c r="I224" s="7" t="s">
        <v>965</v>
      </c>
      <c r="J224" s="231" t="s">
        <v>913</v>
      </c>
      <c r="K224" s="356">
        <v>1.3953199999999999</v>
      </c>
      <c r="L224" s="356">
        <v>0.93956721999999993</v>
      </c>
      <c r="M224" s="356">
        <v>0</v>
      </c>
      <c r="N224" s="357">
        <v>32.6629576011238</v>
      </c>
      <c r="O224" s="357">
        <v>52.37</v>
      </c>
      <c r="P224" s="231">
        <v>1</v>
      </c>
      <c r="Q224" s="187"/>
    </row>
    <row r="225" spans="1:17" ht="15" customHeight="1" x14ac:dyDescent="0.25">
      <c r="A225" s="188">
        <v>222</v>
      </c>
      <c r="B225" s="187" t="s">
        <v>485</v>
      </c>
      <c r="C225" s="187" t="s">
        <v>1681</v>
      </c>
      <c r="D225" s="187" t="s">
        <v>545</v>
      </c>
      <c r="E225" s="187" t="s">
        <v>1097</v>
      </c>
      <c r="F225" s="186" t="s">
        <v>1732</v>
      </c>
      <c r="G225" s="7">
        <v>452332202</v>
      </c>
      <c r="H225" s="7" t="s">
        <v>1848</v>
      </c>
      <c r="I225" s="7" t="s">
        <v>965</v>
      </c>
      <c r="J225" s="231" t="s">
        <v>913</v>
      </c>
      <c r="K225" s="356">
        <v>0.60012000000000021</v>
      </c>
      <c r="L225" s="356">
        <v>0.32721133999999996</v>
      </c>
      <c r="M225" s="356">
        <v>0</v>
      </c>
      <c r="N225" s="357">
        <v>45.475681530360603</v>
      </c>
      <c r="O225" s="357">
        <v>8.6300000000000008</v>
      </c>
      <c r="P225" s="231">
        <v>1</v>
      </c>
      <c r="Q225" s="187"/>
    </row>
    <row r="226" spans="1:17" ht="15" customHeight="1" x14ac:dyDescent="0.25">
      <c r="A226" s="188">
        <v>223</v>
      </c>
      <c r="B226" s="187" t="s">
        <v>485</v>
      </c>
      <c r="C226" s="187" t="s">
        <v>1681</v>
      </c>
      <c r="D226" s="187" t="s">
        <v>545</v>
      </c>
      <c r="E226" s="187" t="s">
        <v>1097</v>
      </c>
      <c r="F226" s="186" t="s">
        <v>1100</v>
      </c>
      <c r="G226" s="7">
        <v>452332404</v>
      </c>
      <c r="H226" s="7" t="s">
        <v>1559</v>
      </c>
      <c r="I226" s="7" t="s">
        <v>965</v>
      </c>
      <c r="J226" s="231" t="s">
        <v>913</v>
      </c>
      <c r="K226" s="356">
        <v>0.62299780000000005</v>
      </c>
      <c r="L226" s="356">
        <v>0.31238327000000005</v>
      </c>
      <c r="M226" s="356">
        <v>0</v>
      </c>
      <c r="N226" s="357">
        <v>49.858046047674598</v>
      </c>
      <c r="O226" s="357">
        <v>62.85</v>
      </c>
      <c r="P226" s="231">
        <v>1</v>
      </c>
      <c r="Q226" s="187"/>
    </row>
    <row r="227" spans="1:17" ht="15" customHeight="1" x14ac:dyDescent="0.25">
      <c r="A227" s="188">
        <v>224</v>
      </c>
      <c r="B227" s="187" t="s">
        <v>485</v>
      </c>
      <c r="C227" s="187" t="s">
        <v>1681</v>
      </c>
      <c r="D227" s="187" t="s">
        <v>545</v>
      </c>
      <c r="E227" s="187" t="s">
        <v>1097</v>
      </c>
      <c r="F227" s="186" t="s">
        <v>1735</v>
      </c>
      <c r="G227" s="7">
        <v>452333502</v>
      </c>
      <c r="H227" s="7" t="s">
        <v>1850</v>
      </c>
      <c r="I227" s="7" t="s">
        <v>965</v>
      </c>
      <c r="J227" s="231" t="s">
        <v>913</v>
      </c>
      <c r="K227" s="356">
        <v>0.41520000000000001</v>
      </c>
      <c r="L227" s="356">
        <v>0.33505251000000003</v>
      </c>
      <c r="M227" s="356">
        <v>0</v>
      </c>
      <c r="N227" s="357">
        <v>19.3033453757225</v>
      </c>
      <c r="O227" s="357">
        <v>31.91</v>
      </c>
      <c r="P227" s="231">
        <v>1</v>
      </c>
      <c r="Q227" s="187"/>
    </row>
    <row r="228" spans="1:17" ht="15" customHeight="1" x14ac:dyDescent="0.25">
      <c r="A228" s="188">
        <v>225</v>
      </c>
      <c r="B228" s="187" t="s">
        <v>485</v>
      </c>
      <c r="C228" s="187" t="s">
        <v>1681</v>
      </c>
      <c r="D228" s="187" t="s">
        <v>476</v>
      </c>
      <c r="E228" s="187" t="s">
        <v>1101</v>
      </c>
      <c r="F228" s="186" t="s">
        <v>1739</v>
      </c>
      <c r="G228" s="7">
        <v>452222102</v>
      </c>
      <c r="H228" s="7" t="s">
        <v>1102</v>
      </c>
      <c r="I228" s="7" t="s">
        <v>965</v>
      </c>
      <c r="J228" s="231" t="s">
        <v>913</v>
      </c>
      <c r="K228" s="356">
        <v>0.34654000000000001</v>
      </c>
      <c r="L228" s="356">
        <v>0.20911282</v>
      </c>
      <c r="M228" s="356">
        <v>0</v>
      </c>
      <c r="N228" s="357">
        <v>39.656945807121801</v>
      </c>
      <c r="O228" s="357">
        <v>40.479999999999997</v>
      </c>
      <c r="P228" s="231">
        <v>1</v>
      </c>
      <c r="Q228" s="187"/>
    </row>
    <row r="229" spans="1:17" ht="15" customHeight="1" x14ac:dyDescent="0.25">
      <c r="A229" s="188">
        <v>226</v>
      </c>
      <c r="B229" s="187" t="s">
        <v>485</v>
      </c>
      <c r="C229" s="187" t="s">
        <v>1681</v>
      </c>
      <c r="D229" s="187" t="s">
        <v>476</v>
      </c>
      <c r="E229" s="187" t="s">
        <v>1101</v>
      </c>
      <c r="F229" s="186" t="s">
        <v>1739</v>
      </c>
      <c r="G229" s="7">
        <v>452222103</v>
      </c>
      <c r="H229" s="7" t="s">
        <v>1857</v>
      </c>
      <c r="I229" s="7" t="s">
        <v>965</v>
      </c>
      <c r="J229" s="231" t="s">
        <v>913</v>
      </c>
      <c r="K229" s="356">
        <v>0.45950000000000002</v>
      </c>
      <c r="L229" s="356">
        <v>0.25490809999999997</v>
      </c>
      <c r="M229" s="356">
        <v>0</v>
      </c>
      <c r="N229" s="357">
        <v>44.524896626768196</v>
      </c>
      <c r="O229" s="357">
        <v>50.69</v>
      </c>
      <c r="P229" s="231">
        <v>1</v>
      </c>
      <c r="Q229" s="187"/>
    </row>
    <row r="230" spans="1:17" ht="15" customHeight="1" x14ac:dyDescent="0.25">
      <c r="A230" s="188">
        <v>227</v>
      </c>
      <c r="B230" s="187" t="s">
        <v>485</v>
      </c>
      <c r="C230" s="187" t="s">
        <v>1681</v>
      </c>
      <c r="D230" s="187" t="s">
        <v>476</v>
      </c>
      <c r="E230" s="187" t="s">
        <v>1101</v>
      </c>
      <c r="F230" s="186" t="s">
        <v>1739</v>
      </c>
      <c r="G230" s="7">
        <v>452222101</v>
      </c>
      <c r="H230" s="7" t="s">
        <v>1103</v>
      </c>
      <c r="I230" s="7" t="s">
        <v>965</v>
      </c>
      <c r="J230" s="231" t="s">
        <v>913</v>
      </c>
      <c r="K230" s="356">
        <v>0.24818000000000001</v>
      </c>
      <c r="L230" s="356">
        <v>0.17280801999999998</v>
      </c>
      <c r="M230" s="356">
        <v>0</v>
      </c>
      <c r="N230" s="357">
        <v>30.369884761060501</v>
      </c>
      <c r="O230" s="357">
        <v>31.65</v>
      </c>
      <c r="P230" s="231">
        <v>1</v>
      </c>
      <c r="Q230" s="187"/>
    </row>
    <row r="231" spans="1:17" ht="15" customHeight="1" x14ac:dyDescent="0.25">
      <c r="A231" s="188">
        <v>228</v>
      </c>
      <c r="B231" s="187" t="s">
        <v>485</v>
      </c>
      <c r="C231" s="187" t="s">
        <v>1681</v>
      </c>
      <c r="D231" s="187" t="s">
        <v>476</v>
      </c>
      <c r="E231" s="187" t="s">
        <v>1101</v>
      </c>
      <c r="F231" s="186" t="s">
        <v>1739</v>
      </c>
      <c r="G231" s="7">
        <v>452222104</v>
      </c>
      <c r="H231" s="7" t="s">
        <v>993</v>
      </c>
      <c r="I231" s="7" t="s">
        <v>965</v>
      </c>
      <c r="J231" s="231" t="s">
        <v>913</v>
      </c>
      <c r="K231" s="356">
        <v>0.57140000000000002</v>
      </c>
      <c r="L231" s="356">
        <v>0.35000130000000007</v>
      </c>
      <c r="M231" s="356">
        <v>0</v>
      </c>
      <c r="N231" s="357">
        <v>38.746709835491799</v>
      </c>
      <c r="O231" s="357">
        <v>45.45</v>
      </c>
      <c r="P231" s="231">
        <v>1</v>
      </c>
      <c r="Q231" s="187"/>
    </row>
    <row r="232" spans="1:17" ht="15" customHeight="1" x14ac:dyDescent="0.25">
      <c r="A232" s="188">
        <v>229</v>
      </c>
      <c r="B232" s="187" t="s">
        <v>485</v>
      </c>
      <c r="C232" s="187" t="s">
        <v>1681</v>
      </c>
      <c r="D232" s="187" t="s">
        <v>476</v>
      </c>
      <c r="E232" s="187" t="s">
        <v>1101</v>
      </c>
      <c r="F232" s="186" t="s">
        <v>1104</v>
      </c>
      <c r="G232" s="7">
        <v>452222203</v>
      </c>
      <c r="H232" s="7" t="s">
        <v>1105</v>
      </c>
      <c r="I232" s="7" t="s">
        <v>965</v>
      </c>
      <c r="J232" s="231" t="s">
        <v>913</v>
      </c>
      <c r="K232" s="356">
        <v>0.22251000000000001</v>
      </c>
      <c r="L232" s="356">
        <v>0.19094977000000002</v>
      </c>
      <c r="M232" s="356">
        <v>0</v>
      </c>
      <c r="N232" s="357">
        <v>14.1837355624466</v>
      </c>
      <c r="O232" s="357">
        <v>32.369999999999997</v>
      </c>
      <c r="P232" s="231">
        <v>1</v>
      </c>
      <c r="Q232" s="187"/>
    </row>
    <row r="233" spans="1:17" ht="15" customHeight="1" x14ac:dyDescent="0.25">
      <c r="A233" s="188">
        <v>230</v>
      </c>
      <c r="B233" s="187" t="s">
        <v>485</v>
      </c>
      <c r="C233" s="187" t="s">
        <v>1681</v>
      </c>
      <c r="D233" s="187" t="s">
        <v>476</v>
      </c>
      <c r="E233" s="187" t="s">
        <v>1101</v>
      </c>
      <c r="F233" s="186" t="s">
        <v>1104</v>
      </c>
      <c r="G233" s="7">
        <v>452222202</v>
      </c>
      <c r="H233" s="7" t="s">
        <v>1106</v>
      </c>
      <c r="I233" s="7" t="s">
        <v>965</v>
      </c>
      <c r="J233" s="231" t="s">
        <v>913</v>
      </c>
      <c r="K233" s="356">
        <v>0.43296000000000001</v>
      </c>
      <c r="L233" s="356">
        <v>0.33759568000000006</v>
      </c>
      <c r="M233" s="356">
        <v>0</v>
      </c>
      <c r="N233" s="357">
        <v>22.0261271249076</v>
      </c>
      <c r="O233" s="357">
        <v>31.56</v>
      </c>
      <c r="P233" s="231">
        <v>1</v>
      </c>
      <c r="Q233" s="187"/>
    </row>
    <row r="234" spans="1:17" ht="15" customHeight="1" x14ac:dyDescent="0.25">
      <c r="A234" s="188">
        <v>231</v>
      </c>
      <c r="B234" s="187" t="s">
        <v>485</v>
      </c>
      <c r="C234" s="187" t="s">
        <v>1681</v>
      </c>
      <c r="D234" s="187" t="s">
        <v>476</v>
      </c>
      <c r="E234" s="187" t="s">
        <v>1101</v>
      </c>
      <c r="F234" s="186" t="s">
        <v>1104</v>
      </c>
      <c r="G234" s="7">
        <v>452222201</v>
      </c>
      <c r="H234" s="7" t="s">
        <v>1107</v>
      </c>
      <c r="I234" s="7" t="s">
        <v>965</v>
      </c>
      <c r="J234" s="231" t="s">
        <v>913</v>
      </c>
      <c r="K234" s="356">
        <v>0.51426000000000005</v>
      </c>
      <c r="L234" s="356">
        <v>0.35860787</v>
      </c>
      <c r="M234" s="356">
        <v>0</v>
      </c>
      <c r="N234" s="357">
        <v>30.267205304709702</v>
      </c>
      <c r="O234" s="357">
        <v>39.89</v>
      </c>
      <c r="P234" s="231">
        <v>1</v>
      </c>
      <c r="Q234" s="187"/>
    </row>
    <row r="235" spans="1:17" ht="15" customHeight="1" x14ac:dyDescent="0.25">
      <c r="A235" s="188">
        <v>232</v>
      </c>
      <c r="B235" s="187" t="s">
        <v>485</v>
      </c>
      <c r="C235" s="187" t="s">
        <v>1681</v>
      </c>
      <c r="D235" s="187" t="s">
        <v>476</v>
      </c>
      <c r="E235" s="187" t="s">
        <v>1101</v>
      </c>
      <c r="F235" s="186" t="s">
        <v>1104</v>
      </c>
      <c r="G235" s="7">
        <v>452222204</v>
      </c>
      <c r="H235" s="7" t="s">
        <v>1560</v>
      </c>
      <c r="I235" s="7" t="s">
        <v>965</v>
      </c>
      <c r="J235" s="231" t="s">
        <v>913</v>
      </c>
      <c r="K235" s="356">
        <v>0.17027999999999999</v>
      </c>
      <c r="L235" s="356">
        <v>0.11170152000000001</v>
      </c>
      <c r="M235" s="356">
        <v>0</v>
      </c>
      <c r="N235" s="357">
        <v>34.401268498942898</v>
      </c>
      <c r="O235" s="357">
        <v>42.26</v>
      </c>
      <c r="P235" s="231">
        <v>1</v>
      </c>
      <c r="Q235" s="187"/>
    </row>
    <row r="236" spans="1:17" ht="15" customHeight="1" x14ac:dyDescent="0.25">
      <c r="A236" s="188">
        <v>233</v>
      </c>
      <c r="B236" s="187" t="s">
        <v>485</v>
      </c>
      <c r="C236" s="187" t="s">
        <v>1681</v>
      </c>
      <c r="D236" s="187" t="s">
        <v>476</v>
      </c>
      <c r="E236" s="187" t="s">
        <v>1101</v>
      </c>
      <c r="F236" s="186" t="s">
        <v>1104</v>
      </c>
      <c r="G236" s="7">
        <v>452222206</v>
      </c>
      <c r="H236" s="7" t="s">
        <v>1108</v>
      </c>
      <c r="I236" s="7" t="s">
        <v>965</v>
      </c>
      <c r="J236" s="231" t="s">
        <v>913</v>
      </c>
      <c r="K236" s="356">
        <v>0.50912999999999997</v>
      </c>
      <c r="L236" s="356">
        <v>0.33218794999999995</v>
      </c>
      <c r="M236" s="356">
        <v>0</v>
      </c>
      <c r="N236" s="357">
        <v>34.753805511362501</v>
      </c>
      <c r="O236" s="357">
        <v>45.35</v>
      </c>
      <c r="P236" s="231">
        <v>1</v>
      </c>
      <c r="Q236" s="187"/>
    </row>
    <row r="237" spans="1:17" ht="15" customHeight="1" x14ac:dyDescent="0.25">
      <c r="A237" s="188">
        <v>234</v>
      </c>
      <c r="B237" s="187" t="s">
        <v>485</v>
      </c>
      <c r="C237" s="187" t="s">
        <v>1681</v>
      </c>
      <c r="D237" s="187" t="s">
        <v>476</v>
      </c>
      <c r="E237" s="187" t="s">
        <v>1101</v>
      </c>
      <c r="F237" s="186" t="s">
        <v>1740</v>
      </c>
      <c r="G237" s="7">
        <v>452222304</v>
      </c>
      <c r="H237" s="7" t="s">
        <v>1115</v>
      </c>
      <c r="I237" s="7" t="s">
        <v>965</v>
      </c>
      <c r="J237" s="231" t="s">
        <v>913</v>
      </c>
      <c r="K237" s="356">
        <v>0.54588000000000003</v>
      </c>
      <c r="L237" s="356">
        <v>0.46022957999999997</v>
      </c>
      <c r="M237" s="356">
        <v>0</v>
      </c>
      <c r="N237" s="357">
        <v>15.690338535942001</v>
      </c>
      <c r="O237" s="357">
        <v>15.37</v>
      </c>
      <c r="P237" s="231">
        <v>1</v>
      </c>
      <c r="Q237" s="187"/>
    </row>
    <row r="238" spans="1:17" ht="15" customHeight="1" x14ac:dyDescent="0.25">
      <c r="A238" s="188">
        <v>235</v>
      </c>
      <c r="B238" s="187" t="s">
        <v>485</v>
      </c>
      <c r="C238" s="187" t="s">
        <v>1681</v>
      </c>
      <c r="D238" s="187" t="s">
        <v>476</v>
      </c>
      <c r="E238" s="187" t="s">
        <v>1101</v>
      </c>
      <c r="F238" s="186" t="s">
        <v>1740</v>
      </c>
      <c r="G238" s="7">
        <v>452222301</v>
      </c>
      <c r="H238" s="7" t="s">
        <v>1858</v>
      </c>
      <c r="I238" s="7" t="s">
        <v>965</v>
      </c>
      <c r="J238" s="231" t="s">
        <v>913</v>
      </c>
      <c r="K238" s="356">
        <v>0.52357500000000001</v>
      </c>
      <c r="L238" s="356">
        <v>0.29178694999999993</v>
      </c>
      <c r="M238" s="356">
        <v>0</v>
      </c>
      <c r="N238" s="357">
        <v>44.270266914959699</v>
      </c>
      <c r="O238" s="357">
        <v>46.14</v>
      </c>
      <c r="P238" s="231">
        <v>1</v>
      </c>
      <c r="Q238" s="187"/>
    </row>
    <row r="239" spans="1:17" ht="15" customHeight="1" x14ac:dyDescent="0.25">
      <c r="A239" s="188">
        <v>236</v>
      </c>
      <c r="B239" s="187" t="s">
        <v>485</v>
      </c>
      <c r="C239" s="187" t="s">
        <v>1681</v>
      </c>
      <c r="D239" s="187" t="s">
        <v>476</v>
      </c>
      <c r="E239" s="187" t="s">
        <v>1101</v>
      </c>
      <c r="F239" s="186" t="s">
        <v>1740</v>
      </c>
      <c r="G239" s="7">
        <v>452222302</v>
      </c>
      <c r="H239" s="7" t="s">
        <v>1116</v>
      </c>
      <c r="I239" s="7" t="s">
        <v>965</v>
      </c>
      <c r="J239" s="231" t="s">
        <v>913</v>
      </c>
      <c r="K239" s="356">
        <v>0.399171</v>
      </c>
      <c r="L239" s="356">
        <v>0.22836133999999997</v>
      </c>
      <c r="M239" s="356">
        <v>0</v>
      </c>
      <c r="N239" s="357">
        <v>42.791099553825298</v>
      </c>
      <c r="O239" s="357">
        <v>35.950000000000003</v>
      </c>
      <c r="P239" s="231">
        <v>1</v>
      </c>
      <c r="Q239" s="187"/>
    </row>
    <row r="240" spans="1:17" ht="15" customHeight="1" x14ac:dyDescent="0.25">
      <c r="A240" s="188">
        <v>237</v>
      </c>
      <c r="B240" s="187" t="s">
        <v>485</v>
      </c>
      <c r="C240" s="187" t="s">
        <v>1681</v>
      </c>
      <c r="D240" s="187" t="s">
        <v>476</v>
      </c>
      <c r="E240" s="187" t="s">
        <v>1101</v>
      </c>
      <c r="F240" s="186" t="s">
        <v>1740</v>
      </c>
      <c r="G240" s="7">
        <v>452222303</v>
      </c>
      <c r="H240" s="7" t="s">
        <v>1859</v>
      </c>
      <c r="I240" s="7" t="s">
        <v>965</v>
      </c>
      <c r="J240" s="231" t="s">
        <v>913</v>
      </c>
      <c r="K240" s="356">
        <v>0.24809999999999999</v>
      </c>
      <c r="L240" s="356">
        <v>0.12406584000000001</v>
      </c>
      <c r="M240" s="356">
        <v>0</v>
      </c>
      <c r="N240" s="357">
        <v>49.993615477630001</v>
      </c>
      <c r="O240" s="357">
        <v>51.46</v>
      </c>
      <c r="P240" s="231">
        <v>1</v>
      </c>
      <c r="Q240" s="187"/>
    </row>
    <row r="241" spans="1:17" ht="15" customHeight="1" x14ac:dyDescent="0.25">
      <c r="A241" s="188">
        <v>238</v>
      </c>
      <c r="B241" s="187" t="s">
        <v>485</v>
      </c>
      <c r="C241" s="187" t="s">
        <v>1681</v>
      </c>
      <c r="D241" s="187" t="s">
        <v>476</v>
      </c>
      <c r="E241" s="187" t="s">
        <v>1101</v>
      </c>
      <c r="F241" s="186" t="s">
        <v>1109</v>
      </c>
      <c r="G241" s="7">
        <v>452221403</v>
      </c>
      <c r="H241" s="7" t="s">
        <v>1110</v>
      </c>
      <c r="I241" s="7" t="s">
        <v>965</v>
      </c>
      <c r="J241" s="231" t="s">
        <v>913</v>
      </c>
      <c r="K241" s="356">
        <v>2.2101600000000001</v>
      </c>
      <c r="L241" s="356">
        <v>1.7286751700000003</v>
      </c>
      <c r="M241" s="356">
        <v>0</v>
      </c>
      <c r="N241" s="357">
        <v>21.7850666920042</v>
      </c>
      <c r="O241" s="357">
        <v>32.67</v>
      </c>
      <c r="P241" s="231">
        <v>1</v>
      </c>
      <c r="Q241" s="187"/>
    </row>
    <row r="242" spans="1:17" ht="15" customHeight="1" x14ac:dyDescent="0.25">
      <c r="A242" s="188">
        <v>239</v>
      </c>
      <c r="B242" s="187" t="s">
        <v>485</v>
      </c>
      <c r="C242" s="187" t="s">
        <v>1681</v>
      </c>
      <c r="D242" s="187" t="s">
        <v>476</v>
      </c>
      <c r="E242" s="187" t="s">
        <v>1101</v>
      </c>
      <c r="F242" s="186" t="s">
        <v>1109</v>
      </c>
      <c r="G242" s="7">
        <v>452221402</v>
      </c>
      <c r="H242" s="7" t="s">
        <v>1109</v>
      </c>
      <c r="I242" s="7" t="s">
        <v>965</v>
      </c>
      <c r="J242" s="231" t="s">
        <v>913</v>
      </c>
      <c r="K242" s="356">
        <v>0.91332000000000002</v>
      </c>
      <c r="L242" s="356">
        <v>0.56952126000000003</v>
      </c>
      <c r="M242" s="356">
        <v>0</v>
      </c>
      <c r="N242" s="357">
        <v>37.642747339377202</v>
      </c>
      <c r="O242" s="357">
        <v>50.58</v>
      </c>
      <c r="P242" s="231">
        <v>1</v>
      </c>
      <c r="Q242" s="187"/>
    </row>
    <row r="243" spans="1:17" ht="15" customHeight="1" x14ac:dyDescent="0.25">
      <c r="A243" s="188">
        <v>240</v>
      </c>
      <c r="B243" s="187" t="s">
        <v>485</v>
      </c>
      <c r="C243" s="187" t="s">
        <v>1681</v>
      </c>
      <c r="D243" s="187" t="s">
        <v>476</v>
      </c>
      <c r="E243" s="187" t="s">
        <v>1101</v>
      </c>
      <c r="F243" s="186" t="s">
        <v>1109</v>
      </c>
      <c r="G243" s="7">
        <v>452221404</v>
      </c>
      <c r="H243" s="7" t="s">
        <v>1561</v>
      </c>
      <c r="I243" s="7" t="s">
        <v>965</v>
      </c>
      <c r="J243" s="231" t="s">
        <v>913</v>
      </c>
      <c r="K243" s="356">
        <v>1.18652</v>
      </c>
      <c r="L243" s="356">
        <v>0.91898870999999993</v>
      </c>
      <c r="M243" s="356">
        <v>0</v>
      </c>
      <c r="N243" s="357">
        <v>22.547558406095099</v>
      </c>
      <c r="O243" s="357">
        <v>38.67</v>
      </c>
      <c r="P243" s="231">
        <v>1</v>
      </c>
      <c r="Q243" s="187"/>
    </row>
    <row r="244" spans="1:17" ht="15" customHeight="1" x14ac:dyDescent="0.25">
      <c r="A244" s="188">
        <v>241</v>
      </c>
      <c r="B244" s="187" t="s">
        <v>485</v>
      </c>
      <c r="C244" s="187" t="s">
        <v>1681</v>
      </c>
      <c r="D244" s="187" t="s">
        <v>476</v>
      </c>
      <c r="E244" s="187" t="s">
        <v>1101</v>
      </c>
      <c r="F244" s="186" t="s">
        <v>1109</v>
      </c>
      <c r="G244" s="7">
        <v>452221401</v>
      </c>
      <c r="H244" s="7" t="s">
        <v>1562</v>
      </c>
      <c r="I244" s="7" t="s">
        <v>965</v>
      </c>
      <c r="J244" s="231" t="s">
        <v>913</v>
      </c>
      <c r="K244" s="356">
        <v>1.9985200000000001</v>
      </c>
      <c r="L244" s="356">
        <v>1.1504550299999998</v>
      </c>
      <c r="M244" s="356">
        <v>0</v>
      </c>
      <c r="N244" s="357">
        <v>42.434650141104399</v>
      </c>
      <c r="O244" s="357">
        <v>51.78</v>
      </c>
      <c r="P244" s="231">
        <v>1</v>
      </c>
      <c r="Q244" s="187"/>
    </row>
    <row r="245" spans="1:17" ht="15" customHeight="1" x14ac:dyDescent="0.25">
      <c r="A245" s="188">
        <v>242</v>
      </c>
      <c r="B245" s="187" t="s">
        <v>485</v>
      </c>
      <c r="C245" s="187" t="s">
        <v>1681</v>
      </c>
      <c r="D245" s="187" t="s">
        <v>476</v>
      </c>
      <c r="E245" s="187" t="s">
        <v>1101</v>
      </c>
      <c r="F245" s="186" t="s">
        <v>1423</v>
      </c>
      <c r="G245" s="7">
        <v>452223501</v>
      </c>
      <c r="H245" s="7" t="s">
        <v>1422</v>
      </c>
      <c r="I245" s="7" t="s">
        <v>965</v>
      </c>
      <c r="J245" s="231" t="s">
        <v>913</v>
      </c>
      <c r="K245" s="356">
        <v>0.88170899999999996</v>
      </c>
      <c r="L245" s="356">
        <v>0.52670002000000005</v>
      </c>
      <c r="M245" s="356">
        <v>0</v>
      </c>
      <c r="N245" s="357">
        <v>40.263735540864403</v>
      </c>
      <c r="O245" s="357">
        <v>50.28</v>
      </c>
      <c r="P245" s="231">
        <v>1</v>
      </c>
      <c r="Q245" s="187"/>
    </row>
    <row r="246" spans="1:17" ht="15" customHeight="1" x14ac:dyDescent="0.25">
      <c r="A246" s="188">
        <v>243</v>
      </c>
      <c r="B246" s="187" t="s">
        <v>485</v>
      </c>
      <c r="C246" s="187" t="s">
        <v>1681</v>
      </c>
      <c r="D246" s="187" t="s">
        <v>476</v>
      </c>
      <c r="E246" s="187" t="s">
        <v>1101</v>
      </c>
      <c r="F246" s="186" t="s">
        <v>1423</v>
      </c>
      <c r="G246" s="7">
        <v>452223502</v>
      </c>
      <c r="H246" s="7" t="s">
        <v>1111</v>
      </c>
      <c r="I246" s="7" t="s">
        <v>965</v>
      </c>
      <c r="J246" s="231" t="s">
        <v>913</v>
      </c>
      <c r="K246" s="356">
        <v>0.92556000000000005</v>
      </c>
      <c r="L246" s="356">
        <v>0.56801990999999996</v>
      </c>
      <c r="M246" s="356">
        <v>0</v>
      </c>
      <c r="N246" s="357">
        <v>38.629596136393097</v>
      </c>
      <c r="O246" s="357">
        <v>44.36</v>
      </c>
      <c r="P246" s="231">
        <v>1</v>
      </c>
      <c r="Q246" s="187"/>
    </row>
    <row r="247" spans="1:17" ht="15" customHeight="1" x14ac:dyDescent="0.25">
      <c r="A247" s="188">
        <v>244</v>
      </c>
      <c r="B247" s="187" t="s">
        <v>485</v>
      </c>
      <c r="C247" s="187" t="s">
        <v>1681</v>
      </c>
      <c r="D247" s="187" t="s">
        <v>476</v>
      </c>
      <c r="E247" s="187" t="s">
        <v>1101</v>
      </c>
      <c r="F247" s="186" t="s">
        <v>1423</v>
      </c>
      <c r="G247" s="7">
        <v>452223505</v>
      </c>
      <c r="H247" s="7" t="s">
        <v>1860</v>
      </c>
      <c r="I247" s="7" t="s">
        <v>965</v>
      </c>
      <c r="J247" s="231" t="s">
        <v>913</v>
      </c>
      <c r="K247" s="356">
        <v>1.2980100000000001</v>
      </c>
      <c r="L247" s="356">
        <v>0.90426861000000003</v>
      </c>
      <c r="M247" s="356">
        <v>0</v>
      </c>
      <c r="N247" s="357">
        <v>30.3342339427277</v>
      </c>
      <c r="O247" s="357">
        <v>46.76</v>
      </c>
      <c r="P247" s="231">
        <v>1</v>
      </c>
      <c r="Q247" s="187"/>
    </row>
    <row r="248" spans="1:17" ht="15" customHeight="1" x14ac:dyDescent="0.25">
      <c r="A248" s="188">
        <v>245</v>
      </c>
      <c r="B248" s="187" t="s">
        <v>485</v>
      </c>
      <c r="C248" s="187" t="s">
        <v>1681</v>
      </c>
      <c r="D248" s="187" t="s">
        <v>476</v>
      </c>
      <c r="E248" s="187" t="s">
        <v>1101</v>
      </c>
      <c r="F248" s="186" t="s">
        <v>1424</v>
      </c>
      <c r="G248" s="7">
        <v>452223602</v>
      </c>
      <c r="H248" s="7" t="s">
        <v>1112</v>
      </c>
      <c r="I248" s="7" t="s">
        <v>965</v>
      </c>
      <c r="J248" s="231" t="s">
        <v>913</v>
      </c>
      <c r="K248" s="356">
        <v>0.71576999999999991</v>
      </c>
      <c r="L248" s="356">
        <v>0.54242924000000003</v>
      </c>
      <c r="M248" s="356">
        <v>0</v>
      </c>
      <c r="N248" s="357">
        <v>24.217382678793498</v>
      </c>
      <c r="O248" s="357">
        <v>18.420000000000002</v>
      </c>
      <c r="P248" s="231">
        <v>1</v>
      </c>
      <c r="Q248" s="187"/>
    </row>
    <row r="249" spans="1:17" ht="15" customHeight="1" x14ac:dyDescent="0.25">
      <c r="A249" s="188">
        <v>246</v>
      </c>
      <c r="B249" s="187" t="s">
        <v>485</v>
      </c>
      <c r="C249" s="187" t="s">
        <v>1681</v>
      </c>
      <c r="D249" s="187" t="s">
        <v>476</v>
      </c>
      <c r="E249" s="187" t="s">
        <v>1101</v>
      </c>
      <c r="F249" s="186" t="s">
        <v>1424</v>
      </c>
      <c r="G249" s="7">
        <v>452223604</v>
      </c>
      <c r="H249" s="7" t="s">
        <v>1113</v>
      </c>
      <c r="I249" s="7" t="s">
        <v>965</v>
      </c>
      <c r="J249" s="231" t="s">
        <v>913</v>
      </c>
      <c r="K249" s="356">
        <v>0.81207499999999999</v>
      </c>
      <c r="L249" s="356">
        <v>0.39069543999999995</v>
      </c>
      <c r="M249" s="356">
        <v>0</v>
      </c>
      <c r="N249" s="357">
        <v>51.889241757226898</v>
      </c>
      <c r="O249" s="357">
        <v>55.51</v>
      </c>
      <c r="P249" s="231">
        <v>1</v>
      </c>
      <c r="Q249" s="187"/>
    </row>
    <row r="250" spans="1:17" ht="15" customHeight="1" x14ac:dyDescent="0.25">
      <c r="A250" s="188">
        <v>247</v>
      </c>
      <c r="B250" s="187" t="s">
        <v>485</v>
      </c>
      <c r="C250" s="187" t="s">
        <v>1681</v>
      </c>
      <c r="D250" s="187" t="s">
        <v>476</v>
      </c>
      <c r="E250" s="187" t="s">
        <v>1101</v>
      </c>
      <c r="F250" s="186" t="s">
        <v>1424</v>
      </c>
      <c r="G250" s="7">
        <v>452223603</v>
      </c>
      <c r="H250" s="7" t="s">
        <v>1114</v>
      </c>
      <c r="I250" s="7" t="s">
        <v>965</v>
      </c>
      <c r="J250" s="231" t="s">
        <v>913</v>
      </c>
      <c r="K250" s="356">
        <v>0.99887999999999999</v>
      </c>
      <c r="L250" s="356">
        <v>0.51724839</v>
      </c>
      <c r="M250" s="356">
        <v>0</v>
      </c>
      <c r="N250" s="357">
        <v>48.217164223930801</v>
      </c>
      <c r="O250" s="357">
        <v>56.87</v>
      </c>
      <c r="P250" s="231">
        <v>1</v>
      </c>
      <c r="Q250" s="187"/>
    </row>
    <row r="251" spans="1:17" ht="15" customHeight="1" x14ac:dyDescent="0.25">
      <c r="A251" s="188">
        <v>248</v>
      </c>
      <c r="B251" s="187" t="s">
        <v>485</v>
      </c>
      <c r="C251" s="187" t="s">
        <v>1681</v>
      </c>
      <c r="D251" s="187" t="s">
        <v>476</v>
      </c>
      <c r="E251" s="187" t="s">
        <v>1117</v>
      </c>
      <c r="F251" s="186" t="s">
        <v>1741</v>
      </c>
      <c r="G251" s="7">
        <v>452211204</v>
      </c>
      <c r="H251" s="7" t="s">
        <v>1118</v>
      </c>
      <c r="I251" s="7" t="s">
        <v>965</v>
      </c>
      <c r="J251" s="231" t="s">
        <v>913</v>
      </c>
      <c r="K251" s="356">
        <v>0.49131000000000002</v>
      </c>
      <c r="L251" s="356">
        <v>0.28323843999999998</v>
      </c>
      <c r="M251" s="356">
        <v>0</v>
      </c>
      <c r="N251" s="357">
        <v>42.350361279029499</v>
      </c>
      <c r="O251" s="357">
        <v>47.25</v>
      </c>
      <c r="P251" s="231">
        <v>1</v>
      </c>
      <c r="Q251" s="187"/>
    </row>
    <row r="252" spans="1:17" ht="15" customHeight="1" x14ac:dyDescent="0.25">
      <c r="A252" s="188">
        <v>249</v>
      </c>
      <c r="B252" s="187" t="s">
        <v>485</v>
      </c>
      <c r="C252" s="187" t="s">
        <v>1681</v>
      </c>
      <c r="D252" s="187" t="s">
        <v>476</v>
      </c>
      <c r="E252" s="187" t="s">
        <v>1117</v>
      </c>
      <c r="F252" s="186" t="s">
        <v>1741</v>
      </c>
      <c r="G252" s="7">
        <v>452211203</v>
      </c>
      <c r="H252" s="7" t="s">
        <v>1863</v>
      </c>
      <c r="I252" s="7" t="s">
        <v>965</v>
      </c>
      <c r="J252" s="231" t="s">
        <v>913</v>
      </c>
      <c r="K252" s="356">
        <v>0.56285099999999999</v>
      </c>
      <c r="L252" s="356">
        <v>0.26498206999999996</v>
      </c>
      <c r="M252" s="356">
        <v>0</v>
      </c>
      <c r="N252" s="357">
        <v>52.921453457486997</v>
      </c>
      <c r="O252" s="357">
        <v>53.46</v>
      </c>
      <c r="P252" s="231">
        <v>1</v>
      </c>
      <c r="Q252" s="187"/>
    </row>
    <row r="253" spans="1:17" ht="15" customHeight="1" x14ac:dyDescent="0.25">
      <c r="A253" s="188">
        <v>250</v>
      </c>
      <c r="B253" s="187" t="s">
        <v>485</v>
      </c>
      <c r="C253" s="187" t="s">
        <v>1681</v>
      </c>
      <c r="D253" s="187" t="s">
        <v>476</v>
      </c>
      <c r="E253" s="187" t="s">
        <v>1117</v>
      </c>
      <c r="F253" s="186" t="s">
        <v>1741</v>
      </c>
      <c r="G253" s="7">
        <v>452211202</v>
      </c>
      <c r="H253" s="7" t="s">
        <v>1862</v>
      </c>
      <c r="I253" s="7" t="s">
        <v>965</v>
      </c>
      <c r="J253" s="231" t="s">
        <v>913</v>
      </c>
      <c r="K253" s="356">
        <v>0.68237999999999999</v>
      </c>
      <c r="L253" s="356">
        <v>0.58065519999999993</v>
      </c>
      <c r="M253" s="356">
        <v>0</v>
      </c>
      <c r="N253" s="357">
        <v>14.907353673906</v>
      </c>
      <c r="O253" s="357">
        <v>20.87</v>
      </c>
      <c r="P253" s="231">
        <v>1</v>
      </c>
      <c r="Q253" s="187"/>
    </row>
    <row r="254" spans="1:17" ht="15" customHeight="1" x14ac:dyDescent="0.25">
      <c r="A254" s="188">
        <v>251</v>
      </c>
      <c r="B254" s="187" t="s">
        <v>485</v>
      </c>
      <c r="C254" s="187" t="s">
        <v>1681</v>
      </c>
      <c r="D254" s="187" t="s">
        <v>476</v>
      </c>
      <c r="E254" s="187" t="s">
        <v>1117</v>
      </c>
      <c r="F254" s="186" t="s">
        <v>1741</v>
      </c>
      <c r="G254" s="7">
        <v>452211201</v>
      </c>
      <c r="H254" s="7" t="s">
        <v>1861</v>
      </c>
      <c r="I254" s="7" t="s">
        <v>965</v>
      </c>
      <c r="J254" s="231" t="s">
        <v>913</v>
      </c>
      <c r="K254" s="356">
        <v>0.43314000000000002</v>
      </c>
      <c r="L254" s="356">
        <v>0.26395681999999998</v>
      </c>
      <c r="M254" s="356">
        <v>0</v>
      </c>
      <c r="N254" s="357">
        <v>39.059698942605202</v>
      </c>
      <c r="O254" s="357">
        <v>32.11</v>
      </c>
      <c r="P254" s="231">
        <v>1</v>
      </c>
      <c r="Q254" s="187"/>
    </row>
    <row r="255" spans="1:17" ht="15" customHeight="1" x14ac:dyDescent="0.25">
      <c r="A255" s="188">
        <v>252</v>
      </c>
      <c r="B255" s="187" t="s">
        <v>485</v>
      </c>
      <c r="C255" s="187" t="s">
        <v>1681</v>
      </c>
      <c r="D255" s="187" t="s">
        <v>476</v>
      </c>
      <c r="E255" s="187" t="s">
        <v>1117</v>
      </c>
      <c r="F255" s="186" t="s">
        <v>1742</v>
      </c>
      <c r="G255" s="7">
        <v>452212302</v>
      </c>
      <c r="H255" s="7" t="s">
        <v>1864</v>
      </c>
      <c r="I255" s="7" t="s">
        <v>965</v>
      </c>
      <c r="J255" s="231" t="s">
        <v>913</v>
      </c>
      <c r="K255" s="356">
        <v>0.32256000000000001</v>
      </c>
      <c r="L255" s="356">
        <v>0.15181759999999997</v>
      </c>
      <c r="M255" s="356">
        <v>0</v>
      </c>
      <c r="N255" s="357">
        <v>52.933531746031797</v>
      </c>
      <c r="O255" s="357">
        <v>52.37</v>
      </c>
      <c r="P255" s="231">
        <v>1</v>
      </c>
      <c r="Q255" s="187"/>
    </row>
    <row r="256" spans="1:17" ht="15" customHeight="1" x14ac:dyDescent="0.25">
      <c r="A256" s="188">
        <v>253</v>
      </c>
      <c r="B256" s="187" t="s">
        <v>485</v>
      </c>
      <c r="C256" s="187" t="s">
        <v>1681</v>
      </c>
      <c r="D256" s="187" t="s">
        <v>476</v>
      </c>
      <c r="E256" s="187" t="s">
        <v>1117</v>
      </c>
      <c r="F256" s="186" t="s">
        <v>1742</v>
      </c>
      <c r="G256" s="7">
        <v>452212301</v>
      </c>
      <c r="H256" s="7" t="s">
        <v>1119</v>
      </c>
      <c r="I256" s="7" t="s">
        <v>965</v>
      </c>
      <c r="J256" s="231" t="s">
        <v>913</v>
      </c>
      <c r="K256" s="356">
        <v>0.28550999999999999</v>
      </c>
      <c r="L256" s="356">
        <v>0.14415702999999999</v>
      </c>
      <c r="M256" s="356">
        <v>0</v>
      </c>
      <c r="N256" s="357">
        <v>49.508938390949503</v>
      </c>
      <c r="O256" s="357">
        <v>62.95</v>
      </c>
      <c r="P256" s="231">
        <v>1</v>
      </c>
      <c r="Q256" s="187"/>
    </row>
    <row r="257" spans="1:17" ht="15" customHeight="1" x14ac:dyDescent="0.25">
      <c r="A257" s="188">
        <v>254</v>
      </c>
      <c r="B257" s="187" t="s">
        <v>485</v>
      </c>
      <c r="C257" s="187" t="s">
        <v>1681</v>
      </c>
      <c r="D257" s="187" t="s">
        <v>476</v>
      </c>
      <c r="E257" s="187" t="s">
        <v>1117</v>
      </c>
      <c r="F257" s="186" t="s">
        <v>1120</v>
      </c>
      <c r="G257" s="7">
        <v>452211402</v>
      </c>
      <c r="H257" s="7" t="s">
        <v>1121</v>
      </c>
      <c r="I257" s="7" t="s">
        <v>965</v>
      </c>
      <c r="J257" s="231" t="s">
        <v>913</v>
      </c>
      <c r="K257" s="356">
        <v>1.7049000000000001</v>
      </c>
      <c r="L257" s="356">
        <v>0.7515793999999999</v>
      </c>
      <c r="M257" s="356">
        <v>0</v>
      </c>
      <c r="N257" s="357">
        <v>55.916511232330301</v>
      </c>
      <c r="O257" s="357">
        <v>54.26</v>
      </c>
      <c r="P257" s="231">
        <v>1</v>
      </c>
      <c r="Q257" s="187"/>
    </row>
    <row r="258" spans="1:17" ht="15" customHeight="1" x14ac:dyDescent="0.25">
      <c r="A258" s="188">
        <v>255</v>
      </c>
      <c r="B258" s="187" t="s">
        <v>485</v>
      </c>
      <c r="C258" s="187" t="s">
        <v>1681</v>
      </c>
      <c r="D258" s="187" t="s">
        <v>476</v>
      </c>
      <c r="E258" s="187" t="s">
        <v>1117</v>
      </c>
      <c r="F258" s="186" t="s">
        <v>1120</v>
      </c>
      <c r="G258" s="7">
        <v>452211401</v>
      </c>
      <c r="H258" s="7" t="s">
        <v>1865</v>
      </c>
      <c r="I258" s="7" t="s">
        <v>968</v>
      </c>
      <c r="J258" s="231" t="s">
        <v>913</v>
      </c>
      <c r="K258" s="356">
        <v>3.1289699999999998</v>
      </c>
      <c r="L258" s="356">
        <v>2.4623335000000002</v>
      </c>
      <c r="M258" s="356">
        <v>0</v>
      </c>
      <c r="N258" s="357">
        <v>21.305301744663598</v>
      </c>
      <c r="O258" s="357">
        <v>32.15</v>
      </c>
      <c r="P258" s="231">
        <v>1</v>
      </c>
      <c r="Q258" s="187"/>
    </row>
    <row r="259" spans="1:17" ht="15" customHeight="1" x14ac:dyDescent="0.25">
      <c r="A259" s="188">
        <v>256</v>
      </c>
      <c r="B259" s="187" t="s">
        <v>485</v>
      </c>
      <c r="C259" s="187" t="s">
        <v>1681</v>
      </c>
      <c r="D259" s="187" t="s">
        <v>476</v>
      </c>
      <c r="E259" s="187" t="s">
        <v>1117</v>
      </c>
      <c r="F259" s="186" t="s">
        <v>1120</v>
      </c>
      <c r="G259" s="7">
        <v>452211405</v>
      </c>
      <c r="H259" s="7" t="s">
        <v>1866</v>
      </c>
      <c r="I259" s="7" t="s">
        <v>965</v>
      </c>
      <c r="J259" s="231" t="s">
        <v>913</v>
      </c>
      <c r="K259" s="356">
        <v>0.65593999999999997</v>
      </c>
      <c r="L259" s="356">
        <v>0.33587765000000003</v>
      </c>
      <c r="M259" s="356">
        <v>0</v>
      </c>
      <c r="N259" s="357">
        <v>48.794455285544402</v>
      </c>
      <c r="O259" s="357">
        <v>52.61</v>
      </c>
      <c r="P259" s="231">
        <v>1</v>
      </c>
      <c r="Q259" s="187"/>
    </row>
    <row r="260" spans="1:17" ht="15" customHeight="1" x14ac:dyDescent="0.25">
      <c r="A260" s="188">
        <v>257</v>
      </c>
      <c r="B260" s="187" t="s">
        <v>485</v>
      </c>
      <c r="C260" s="187" t="s">
        <v>1122</v>
      </c>
      <c r="D260" s="187" t="s">
        <v>526</v>
      </c>
      <c r="E260" s="187" t="s">
        <v>1123</v>
      </c>
      <c r="F260" s="186" t="s">
        <v>1124</v>
      </c>
      <c r="G260" s="7">
        <v>442132102</v>
      </c>
      <c r="H260" s="7" t="s">
        <v>1125</v>
      </c>
      <c r="I260" s="7" t="s">
        <v>968</v>
      </c>
      <c r="J260" s="231" t="s">
        <v>913</v>
      </c>
      <c r="K260" s="356">
        <v>3.62548</v>
      </c>
      <c r="L260" s="356">
        <v>2.1680339500000003</v>
      </c>
      <c r="M260" s="356">
        <v>0</v>
      </c>
      <c r="N260" s="357">
        <v>40.200085230093698</v>
      </c>
      <c r="O260" s="357">
        <v>41.11</v>
      </c>
      <c r="P260" s="231">
        <v>1</v>
      </c>
      <c r="Q260" s="187"/>
    </row>
    <row r="261" spans="1:17" ht="15" customHeight="1" x14ac:dyDescent="0.25">
      <c r="A261" s="188">
        <v>258</v>
      </c>
      <c r="B261" s="187" t="s">
        <v>485</v>
      </c>
      <c r="C261" s="187" t="s">
        <v>1122</v>
      </c>
      <c r="D261" s="187" t="s">
        <v>526</v>
      </c>
      <c r="E261" s="187" t="s">
        <v>1123</v>
      </c>
      <c r="F261" s="186" t="s">
        <v>1124</v>
      </c>
      <c r="G261" s="7">
        <v>442132104</v>
      </c>
      <c r="H261" s="7" t="s">
        <v>1126</v>
      </c>
      <c r="I261" s="7" t="s">
        <v>968</v>
      </c>
      <c r="J261" s="231" t="s">
        <v>913</v>
      </c>
      <c r="K261" s="356">
        <v>5.2072399999999996</v>
      </c>
      <c r="L261" s="356">
        <v>2.42696047</v>
      </c>
      <c r="M261" s="356">
        <v>0</v>
      </c>
      <c r="N261" s="357">
        <v>53.392575145374501</v>
      </c>
      <c r="O261" s="357">
        <v>57.18</v>
      </c>
      <c r="P261" s="231">
        <v>1</v>
      </c>
      <c r="Q261" s="187"/>
    </row>
    <row r="262" spans="1:17" ht="15" customHeight="1" x14ac:dyDescent="0.25">
      <c r="A262" s="188">
        <v>259</v>
      </c>
      <c r="B262" s="187" t="s">
        <v>485</v>
      </c>
      <c r="C262" s="187" t="s">
        <v>1122</v>
      </c>
      <c r="D262" s="187" t="s">
        <v>526</v>
      </c>
      <c r="E262" s="187" t="s">
        <v>1123</v>
      </c>
      <c r="F262" s="186" t="s">
        <v>1124</v>
      </c>
      <c r="G262" s="7">
        <v>442132105</v>
      </c>
      <c r="H262" s="7" t="s">
        <v>1432</v>
      </c>
      <c r="I262" s="7" t="s">
        <v>968</v>
      </c>
      <c r="J262" s="231" t="s">
        <v>913</v>
      </c>
      <c r="K262" s="356">
        <v>1.9876400000000001</v>
      </c>
      <c r="L262" s="356">
        <v>0.99975005000000006</v>
      </c>
      <c r="M262" s="356">
        <v>0</v>
      </c>
      <c r="N262" s="357">
        <v>49.701653719989501</v>
      </c>
      <c r="O262" s="357">
        <v>55.02</v>
      </c>
      <c r="P262" s="231">
        <v>1</v>
      </c>
      <c r="Q262" s="187"/>
    </row>
    <row r="263" spans="1:17" ht="15" customHeight="1" x14ac:dyDescent="0.25">
      <c r="A263" s="188">
        <v>260</v>
      </c>
      <c r="B263" s="187" t="s">
        <v>485</v>
      </c>
      <c r="C263" s="187" t="s">
        <v>1122</v>
      </c>
      <c r="D263" s="187" t="s">
        <v>526</v>
      </c>
      <c r="E263" s="187" t="s">
        <v>1123</v>
      </c>
      <c r="F263" s="186" t="s">
        <v>1129</v>
      </c>
      <c r="G263" s="7">
        <v>442133302</v>
      </c>
      <c r="H263" s="7" t="s">
        <v>1128</v>
      </c>
      <c r="I263" s="7" t="s">
        <v>965</v>
      </c>
      <c r="J263" s="231" t="s">
        <v>913</v>
      </c>
      <c r="K263" s="356">
        <v>1.7231399999999999</v>
      </c>
      <c r="L263" s="356">
        <v>0.86099660000000011</v>
      </c>
      <c r="M263" s="356">
        <v>0</v>
      </c>
      <c r="N263" s="357">
        <v>50.033276460415301</v>
      </c>
      <c r="O263" s="357">
        <v>51.44</v>
      </c>
      <c r="P263" s="231">
        <v>1</v>
      </c>
      <c r="Q263" s="187"/>
    </row>
    <row r="264" spans="1:17" ht="15" customHeight="1" x14ac:dyDescent="0.25">
      <c r="A264" s="188">
        <v>261</v>
      </c>
      <c r="B264" s="187" t="s">
        <v>485</v>
      </c>
      <c r="C264" s="187" t="s">
        <v>1122</v>
      </c>
      <c r="D264" s="187" t="s">
        <v>526</v>
      </c>
      <c r="E264" s="187" t="s">
        <v>1123</v>
      </c>
      <c r="F264" s="186" t="s">
        <v>1129</v>
      </c>
      <c r="G264" s="7">
        <v>442133301</v>
      </c>
      <c r="H264" s="7" t="s">
        <v>1129</v>
      </c>
      <c r="I264" s="7" t="s">
        <v>965</v>
      </c>
      <c r="J264" s="231" t="s">
        <v>913</v>
      </c>
      <c r="K264" s="356">
        <v>1.2738799999999999</v>
      </c>
      <c r="L264" s="356">
        <v>0.79788892999999994</v>
      </c>
      <c r="M264" s="356">
        <v>0</v>
      </c>
      <c r="N264" s="357">
        <v>37.365455929914901</v>
      </c>
      <c r="O264" s="357">
        <v>35.22</v>
      </c>
      <c r="P264" s="231">
        <v>1</v>
      </c>
      <c r="Q264" s="187"/>
    </row>
    <row r="265" spans="1:17" ht="15" customHeight="1" x14ac:dyDescent="0.25">
      <c r="A265" s="188">
        <v>262</v>
      </c>
      <c r="B265" s="187" t="s">
        <v>485</v>
      </c>
      <c r="C265" s="187" t="s">
        <v>1122</v>
      </c>
      <c r="D265" s="187" t="s">
        <v>526</v>
      </c>
      <c r="E265" s="187" t="s">
        <v>1123</v>
      </c>
      <c r="F265" s="186" t="s">
        <v>1129</v>
      </c>
      <c r="G265" s="7">
        <v>442133304</v>
      </c>
      <c r="H265" s="7" t="s">
        <v>1427</v>
      </c>
      <c r="I265" s="7" t="s">
        <v>968</v>
      </c>
      <c r="J265" s="231" t="s">
        <v>913</v>
      </c>
      <c r="K265" s="356">
        <v>0.19761000000000001</v>
      </c>
      <c r="L265" s="356">
        <v>0.12111775999999999</v>
      </c>
      <c r="M265" s="356">
        <v>0</v>
      </c>
      <c r="N265" s="357">
        <v>38.708688831536897</v>
      </c>
      <c r="O265" s="357">
        <v>26.41</v>
      </c>
      <c r="P265" s="231">
        <v>1</v>
      </c>
      <c r="Q265" s="187"/>
    </row>
    <row r="266" spans="1:17" ht="15" customHeight="1" x14ac:dyDescent="0.25">
      <c r="A266" s="188">
        <v>263</v>
      </c>
      <c r="B266" s="187" t="s">
        <v>485</v>
      </c>
      <c r="C266" s="187" t="s">
        <v>1122</v>
      </c>
      <c r="D266" s="187" t="s">
        <v>526</v>
      </c>
      <c r="E266" s="187" t="s">
        <v>1130</v>
      </c>
      <c r="F266" s="186" t="s">
        <v>1131</v>
      </c>
      <c r="G266" s="7">
        <v>442152101</v>
      </c>
      <c r="H266" s="7" t="s">
        <v>1132</v>
      </c>
      <c r="I266" s="7" t="s">
        <v>965</v>
      </c>
      <c r="J266" s="231" t="s">
        <v>913</v>
      </c>
      <c r="K266" s="356">
        <v>3.1429999999999998</v>
      </c>
      <c r="L266" s="356">
        <v>2.0461072799999998</v>
      </c>
      <c r="M266" s="356">
        <v>0</v>
      </c>
      <c r="N266" s="357">
        <v>34.899545657015601</v>
      </c>
      <c r="O266" s="357">
        <v>38.159999999999997</v>
      </c>
      <c r="P266" s="231">
        <v>1</v>
      </c>
      <c r="Q266" s="187"/>
    </row>
    <row r="267" spans="1:17" ht="15" customHeight="1" x14ac:dyDescent="0.25">
      <c r="A267" s="188">
        <v>264</v>
      </c>
      <c r="B267" s="187" t="s">
        <v>485</v>
      </c>
      <c r="C267" s="187" t="s">
        <v>1122</v>
      </c>
      <c r="D267" s="187" t="s">
        <v>526</v>
      </c>
      <c r="E267" s="187" t="s">
        <v>1130</v>
      </c>
      <c r="F267" s="186" t="s">
        <v>1745</v>
      </c>
      <c r="G267" s="7">
        <v>442151204</v>
      </c>
      <c r="H267" s="7" t="s">
        <v>1563</v>
      </c>
      <c r="I267" s="7" t="s">
        <v>965</v>
      </c>
      <c r="J267" s="231" t="s">
        <v>913</v>
      </c>
      <c r="K267" s="356">
        <v>1.26135</v>
      </c>
      <c r="L267" s="356">
        <v>1.0552467299999999</v>
      </c>
      <c r="M267" s="356">
        <v>0</v>
      </c>
      <c r="N267" s="357">
        <v>16.339895350220001</v>
      </c>
      <c r="O267" s="357">
        <v>32.96</v>
      </c>
      <c r="P267" s="231">
        <v>1</v>
      </c>
      <c r="Q267" s="187"/>
    </row>
    <row r="268" spans="1:17" ht="15" customHeight="1" x14ac:dyDescent="0.25">
      <c r="A268" s="188">
        <v>265</v>
      </c>
      <c r="B268" s="187" t="s">
        <v>485</v>
      </c>
      <c r="C268" s="187" t="s">
        <v>1122</v>
      </c>
      <c r="D268" s="187" t="s">
        <v>526</v>
      </c>
      <c r="E268" s="187" t="s">
        <v>1130</v>
      </c>
      <c r="F268" s="186" t="s">
        <v>1745</v>
      </c>
      <c r="G268" s="7">
        <v>442151203</v>
      </c>
      <c r="H268" s="7" t="s">
        <v>1605</v>
      </c>
      <c r="I268" s="7" t="s">
        <v>965</v>
      </c>
      <c r="J268" s="231" t="s">
        <v>913</v>
      </c>
      <c r="K268" s="356">
        <v>2.0989979999999999</v>
      </c>
      <c r="L268" s="356">
        <v>1.7295977199999999</v>
      </c>
      <c r="M268" s="356">
        <v>0</v>
      </c>
      <c r="N268" s="357">
        <v>17.598886706895399</v>
      </c>
      <c r="O268" s="357">
        <v>24.99</v>
      </c>
      <c r="P268" s="231">
        <v>1</v>
      </c>
      <c r="Q268" s="187"/>
    </row>
    <row r="269" spans="1:17" ht="15" customHeight="1" x14ac:dyDescent="0.25">
      <c r="A269" s="188">
        <v>266</v>
      </c>
      <c r="B269" s="187" t="s">
        <v>485</v>
      </c>
      <c r="C269" s="187" t="s">
        <v>1122</v>
      </c>
      <c r="D269" s="187" t="s">
        <v>526</v>
      </c>
      <c r="E269" s="187" t="s">
        <v>1133</v>
      </c>
      <c r="F269" s="186" t="s">
        <v>1744</v>
      </c>
      <c r="G269" s="7">
        <v>442113601</v>
      </c>
      <c r="H269" s="7" t="s">
        <v>1597</v>
      </c>
      <c r="I269" s="7" t="s">
        <v>968</v>
      </c>
      <c r="J269" s="231" t="s">
        <v>913</v>
      </c>
      <c r="K269" s="356">
        <v>0.30266999999999999</v>
      </c>
      <c r="L269" s="356">
        <v>0.13008674000000001</v>
      </c>
      <c r="M269" s="356">
        <v>0</v>
      </c>
      <c r="N269" s="357">
        <v>57.020272904483399</v>
      </c>
      <c r="O269" s="357">
        <v>60.36</v>
      </c>
      <c r="P269" s="231">
        <v>1</v>
      </c>
      <c r="Q269" s="187"/>
    </row>
    <row r="270" spans="1:17" ht="15" customHeight="1" x14ac:dyDescent="0.25">
      <c r="A270" s="188">
        <v>267</v>
      </c>
      <c r="B270" s="187" t="s">
        <v>485</v>
      </c>
      <c r="C270" s="187" t="s">
        <v>1122</v>
      </c>
      <c r="D270" s="187" t="s">
        <v>526</v>
      </c>
      <c r="E270" s="187" t="s">
        <v>1133</v>
      </c>
      <c r="F270" s="186" t="s">
        <v>1744</v>
      </c>
      <c r="G270" s="7">
        <v>442113604</v>
      </c>
      <c r="H270" s="7" t="s">
        <v>1868</v>
      </c>
      <c r="I270" s="7" t="s">
        <v>965</v>
      </c>
      <c r="J270" s="231" t="s">
        <v>913</v>
      </c>
      <c r="K270" s="356">
        <v>1.1270100000000001</v>
      </c>
      <c r="L270" s="356">
        <v>0.51752450999999999</v>
      </c>
      <c r="M270" s="356">
        <v>0</v>
      </c>
      <c r="N270" s="357">
        <v>54.079865307317597</v>
      </c>
      <c r="O270" s="357">
        <v>55.67</v>
      </c>
      <c r="P270" s="231">
        <v>1</v>
      </c>
      <c r="Q270" s="187"/>
    </row>
    <row r="271" spans="1:17" ht="15" customHeight="1" x14ac:dyDescent="0.25">
      <c r="A271" s="188">
        <v>268</v>
      </c>
      <c r="B271" s="187" t="s">
        <v>485</v>
      </c>
      <c r="C271" s="187" t="s">
        <v>1122</v>
      </c>
      <c r="D271" s="187" t="s">
        <v>526</v>
      </c>
      <c r="E271" s="187" t="s">
        <v>1133</v>
      </c>
      <c r="F271" s="186" t="s">
        <v>1744</v>
      </c>
      <c r="G271" s="7">
        <v>442113603</v>
      </c>
      <c r="H271" s="7" t="s">
        <v>1598</v>
      </c>
      <c r="I271" s="7" t="s">
        <v>968</v>
      </c>
      <c r="J271" s="231" t="s">
        <v>913</v>
      </c>
      <c r="K271" s="356">
        <v>0.11169</v>
      </c>
      <c r="L271" s="356">
        <v>5.0577449999999996E-2</v>
      </c>
      <c r="M271" s="356">
        <v>0</v>
      </c>
      <c r="N271" s="357">
        <v>54.716223475691599</v>
      </c>
      <c r="O271" s="357">
        <v>59.93</v>
      </c>
      <c r="P271" s="231">
        <v>1</v>
      </c>
      <c r="Q271" s="187"/>
    </row>
    <row r="272" spans="1:17" ht="15" customHeight="1" x14ac:dyDescent="0.25">
      <c r="A272" s="188">
        <v>269</v>
      </c>
      <c r="B272" s="187" t="s">
        <v>485</v>
      </c>
      <c r="C272" s="187" t="s">
        <v>1122</v>
      </c>
      <c r="D272" s="187" t="s">
        <v>526</v>
      </c>
      <c r="E272" s="187" t="s">
        <v>1133</v>
      </c>
      <c r="F272" s="186" t="s">
        <v>1744</v>
      </c>
      <c r="G272" s="7">
        <v>442113602</v>
      </c>
      <c r="H272" s="7" t="s">
        <v>1867</v>
      </c>
      <c r="I272" s="7" t="s">
        <v>968</v>
      </c>
      <c r="J272" s="231" t="s">
        <v>913</v>
      </c>
      <c r="K272" s="356">
        <v>1.1924999999999999</v>
      </c>
      <c r="L272" s="356">
        <v>0.54347545999999991</v>
      </c>
      <c r="M272" s="356">
        <v>0</v>
      </c>
      <c r="N272" s="357">
        <v>54.4255379454927</v>
      </c>
      <c r="O272" s="357">
        <v>56.06</v>
      </c>
      <c r="P272" s="231">
        <v>1</v>
      </c>
      <c r="Q272" s="187"/>
    </row>
    <row r="273" spans="1:17" ht="15" customHeight="1" x14ac:dyDescent="0.25">
      <c r="A273" s="188">
        <v>270</v>
      </c>
      <c r="B273" s="187" t="s">
        <v>485</v>
      </c>
      <c r="C273" s="187" t="s">
        <v>1122</v>
      </c>
      <c r="D273" s="187" t="s">
        <v>526</v>
      </c>
      <c r="E273" s="187" t="s">
        <v>1133</v>
      </c>
      <c r="F273" s="186" t="s">
        <v>1138</v>
      </c>
      <c r="G273" s="7">
        <v>442113204</v>
      </c>
      <c r="H273" s="7" t="s">
        <v>1872</v>
      </c>
      <c r="I273" s="7" t="s">
        <v>968</v>
      </c>
      <c r="J273" s="231" t="s">
        <v>913</v>
      </c>
      <c r="K273" s="356">
        <v>1.5122800000000001</v>
      </c>
      <c r="L273" s="356">
        <v>1.11488879</v>
      </c>
      <c r="M273" s="356">
        <v>0</v>
      </c>
      <c r="N273" s="357">
        <v>26.277621207712901</v>
      </c>
      <c r="O273" s="357">
        <v>31.31</v>
      </c>
      <c r="P273" s="231">
        <v>1</v>
      </c>
      <c r="Q273" s="187"/>
    </row>
    <row r="274" spans="1:17" ht="15" customHeight="1" x14ac:dyDescent="0.25">
      <c r="A274" s="188">
        <v>271</v>
      </c>
      <c r="B274" s="187" t="s">
        <v>485</v>
      </c>
      <c r="C274" s="187" t="s">
        <v>1122</v>
      </c>
      <c r="D274" s="187" t="s">
        <v>526</v>
      </c>
      <c r="E274" s="187" t="s">
        <v>1133</v>
      </c>
      <c r="F274" s="186" t="s">
        <v>1138</v>
      </c>
      <c r="G274" s="7">
        <v>442113202</v>
      </c>
      <c r="H274" s="7" t="s">
        <v>1596</v>
      </c>
      <c r="I274" s="7" t="s">
        <v>968</v>
      </c>
      <c r="J274" s="231" t="s">
        <v>913</v>
      </c>
      <c r="K274" s="356">
        <v>6.1198699999999997</v>
      </c>
      <c r="L274" s="356">
        <v>2.7181784700000002</v>
      </c>
      <c r="M274" s="356">
        <v>0</v>
      </c>
      <c r="N274" s="357">
        <v>55.584375648502302</v>
      </c>
      <c r="O274" s="357">
        <v>61.45</v>
      </c>
      <c r="P274" s="231">
        <v>1</v>
      </c>
      <c r="Q274" s="187"/>
    </row>
    <row r="275" spans="1:17" ht="15" customHeight="1" x14ac:dyDescent="0.25">
      <c r="A275" s="188">
        <v>272</v>
      </c>
      <c r="B275" s="187" t="s">
        <v>485</v>
      </c>
      <c r="C275" s="187" t="s">
        <v>1122</v>
      </c>
      <c r="D275" s="187" t="s">
        <v>526</v>
      </c>
      <c r="E275" s="187" t="s">
        <v>1139</v>
      </c>
      <c r="F275" s="186" t="s">
        <v>1743</v>
      </c>
      <c r="G275" s="7">
        <v>442143103</v>
      </c>
      <c r="H275" s="7" t="s">
        <v>1140</v>
      </c>
      <c r="I275" s="7" t="s">
        <v>965</v>
      </c>
      <c r="J275" s="231" t="s">
        <v>913</v>
      </c>
      <c r="K275" s="356">
        <v>0.65207999999999999</v>
      </c>
      <c r="L275" s="356">
        <v>0.39008582999999997</v>
      </c>
      <c r="M275" s="356">
        <v>0</v>
      </c>
      <c r="N275" s="357">
        <v>40.178225064409297</v>
      </c>
      <c r="O275" s="357">
        <v>33.22</v>
      </c>
      <c r="P275" s="231">
        <v>1</v>
      </c>
      <c r="Q275" s="187"/>
    </row>
    <row r="276" spans="1:17" ht="15" customHeight="1" x14ac:dyDescent="0.25">
      <c r="A276" s="188">
        <v>273</v>
      </c>
      <c r="B276" s="187" t="s">
        <v>485</v>
      </c>
      <c r="C276" s="187" t="s">
        <v>1122</v>
      </c>
      <c r="D276" s="187" t="s">
        <v>526</v>
      </c>
      <c r="E276" s="187" t="s">
        <v>1139</v>
      </c>
      <c r="F276" s="186" t="s">
        <v>1743</v>
      </c>
      <c r="G276" s="7">
        <v>442143102</v>
      </c>
      <c r="H276" s="7" t="s">
        <v>1436</v>
      </c>
      <c r="I276" s="7" t="s">
        <v>965</v>
      </c>
      <c r="J276" s="231" t="s">
        <v>913</v>
      </c>
      <c r="K276" s="356">
        <v>0.88748000000000005</v>
      </c>
      <c r="L276" s="356">
        <v>0.55131012999999995</v>
      </c>
      <c r="M276" s="356">
        <v>0</v>
      </c>
      <c r="N276" s="357">
        <v>37.879148825888997</v>
      </c>
      <c r="O276" s="357">
        <v>49.15</v>
      </c>
      <c r="P276" s="231">
        <v>1</v>
      </c>
      <c r="Q276" s="187"/>
    </row>
    <row r="277" spans="1:17" ht="15" customHeight="1" x14ac:dyDescent="0.25">
      <c r="A277" s="188">
        <v>274</v>
      </c>
      <c r="B277" s="187" t="s">
        <v>485</v>
      </c>
      <c r="C277" s="187" t="s">
        <v>1122</v>
      </c>
      <c r="D277" s="187" t="s">
        <v>526</v>
      </c>
      <c r="E277" s="187" t="s">
        <v>1139</v>
      </c>
      <c r="F277" s="186" t="s">
        <v>1747</v>
      </c>
      <c r="G277" s="7">
        <v>442141303</v>
      </c>
      <c r="H277" s="7" t="s">
        <v>1870</v>
      </c>
      <c r="I277" s="7" t="s">
        <v>965</v>
      </c>
      <c r="J277" s="231" t="s">
        <v>913</v>
      </c>
      <c r="K277" s="356">
        <v>2.2171400000000001</v>
      </c>
      <c r="L277" s="356">
        <v>1.34410458</v>
      </c>
      <c r="M277" s="356">
        <v>0</v>
      </c>
      <c r="N277" s="357">
        <v>39.376648294649897</v>
      </c>
      <c r="O277" s="357">
        <v>37.450000000000003</v>
      </c>
      <c r="P277" s="231">
        <v>1</v>
      </c>
      <c r="Q277" s="187"/>
    </row>
    <row r="278" spans="1:17" ht="15" customHeight="1" x14ac:dyDescent="0.25">
      <c r="A278" s="188">
        <v>275</v>
      </c>
      <c r="B278" s="187" t="s">
        <v>485</v>
      </c>
      <c r="C278" s="187" t="s">
        <v>1122</v>
      </c>
      <c r="D278" s="187" t="s">
        <v>526</v>
      </c>
      <c r="E278" s="187" t="s">
        <v>1139</v>
      </c>
      <c r="F278" s="186" t="s">
        <v>1747</v>
      </c>
      <c r="G278" s="7">
        <v>442141301</v>
      </c>
      <c r="H278" s="7" t="s">
        <v>1604</v>
      </c>
      <c r="I278" s="7" t="s">
        <v>965</v>
      </c>
      <c r="J278" s="231" t="s">
        <v>913</v>
      </c>
      <c r="K278" s="356">
        <v>0.97982000000000002</v>
      </c>
      <c r="L278" s="356">
        <v>0.61820847000000001</v>
      </c>
      <c r="M278" s="356">
        <v>0</v>
      </c>
      <c r="N278" s="357">
        <v>36.9059143516156</v>
      </c>
      <c r="O278" s="357">
        <v>41.74</v>
      </c>
      <c r="P278" s="231">
        <v>1</v>
      </c>
      <c r="Q278" s="187"/>
    </row>
    <row r="279" spans="1:17" ht="15" customHeight="1" x14ac:dyDescent="0.25">
      <c r="A279" s="188">
        <v>276</v>
      </c>
      <c r="B279" s="187" t="s">
        <v>485</v>
      </c>
      <c r="C279" s="187" t="s">
        <v>1122</v>
      </c>
      <c r="D279" s="187" t="s">
        <v>526</v>
      </c>
      <c r="E279" s="187" t="s">
        <v>1139</v>
      </c>
      <c r="F279" s="186" t="s">
        <v>1747</v>
      </c>
      <c r="G279" s="7">
        <v>442141302</v>
      </c>
      <c r="H279" s="7" t="s">
        <v>1144</v>
      </c>
      <c r="I279" s="7" t="s">
        <v>965</v>
      </c>
      <c r="J279" s="231" t="s">
        <v>913</v>
      </c>
      <c r="K279" s="356">
        <v>0.4773</v>
      </c>
      <c r="L279" s="356">
        <v>0.34299231000000008</v>
      </c>
      <c r="M279" s="356">
        <v>0</v>
      </c>
      <c r="N279" s="357">
        <v>28.139050911376501</v>
      </c>
      <c r="O279" s="357">
        <v>30.04</v>
      </c>
      <c r="P279" s="231">
        <v>1</v>
      </c>
      <c r="Q279" s="187"/>
    </row>
    <row r="280" spans="1:17" ht="15" customHeight="1" x14ac:dyDescent="0.25">
      <c r="A280" s="188">
        <v>277</v>
      </c>
      <c r="B280" s="187" t="s">
        <v>485</v>
      </c>
      <c r="C280" s="187" t="s">
        <v>1122</v>
      </c>
      <c r="D280" s="187" t="s">
        <v>526</v>
      </c>
      <c r="E280" s="187" t="s">
        <v>1139</v>
      </c>
      <c r="F280" s="186" t="s">
        <v>1145</v>
      </c>
      <c r="G280" s="7">
        <v>442143405</v>
      </c>
      <c r="H280" s="7" t="s">
        <v>1871</v>
      </c>
      <c r="I280" s="7" t="s">
        <v>968</v>
      </c>
      <c r="J280" s="231" t="s">
        <v>913</v>
      </c>
      <c r="K280" s="356">
        <v>0.34695199999999998</v>
      </c>
      <c r="L280" s="356">
        <v>0.21222445000000001</v>
      </c>
      <c r="M280" s="356">
        <v>0</v>
      </c>
      <c r="N280" s="357">
        <v>38.831754824874899</v>
      </c>
      <c r="O280" s="357">
        <v>18.52</v>
      </c>
      <c r="P280" s="231">
        <v>1</v>
      </c>
      <c r="Q280" s="187"/>
    </row>
    <row r="281" spans="1:17" ht="15" customHeight="1" x14ac:dyDescent="0.25">
      <c r="A281" s="188">
        <v>278</v>
      </c>
      <c r="B281" s="187" t="s">
        <v>485</v>
      </c>
      <c r="C281" s="187" t="s">
        <v>1122</v>
      </c>
      <c r="D281" s="187" t="s">
        <v>526</v>
      </c>
      <c r="E281" s="187" t="s">
        <v>1139</v>
      </c>
      <c r="F281" s="186" t="s">
        <v>1145</v>
      </c>
      <c r="G281" s="7">
        <v>442143403</v>
      </c>
      <c r="H281" s="7" t="s">
        <v>1146</v>
      </c>
      <c r="I281" s="7" t="s">
        <v>968</v>
      </c>
      <c r="J281" s="231" t="s">
        <v>913</v>
      </c>
      <c r="K281" s="356">
        <v>8.5620000000000002E-2</v>
      </c>
      <c r="L281" s="356">
        <v>5.5530759999999992E-2</v>
      </c>
      <c r="M281" s="356">
        <v>0</v>
      </c>
      <c r="N281" s="357">
        <v>35.142770380752197</v>
      </c>
      <c r="O281" s="357">
        <v>23.17</v>
      </c>
      <c r="P281" s="231">
        <v>1</v>
      </c>
      <c r="Q281" s="187"/>
    </row>
    <row r="282" spans="1:17" ht="15" customHeight="1" x14ac:dyDescent="0.25">
      <c r="A282" s="188">
        <v>279</v>
      </c>
      <c r="B282" s="187" t="s">
        <v>485</v>
      </c>
      <c r="C282" s="187" t="s">
        <v>1122</v>
      </c>
      <c r="D282" s="187" t="s">
        <v>526</v>
      </c>
      <c r="E282" s="187" t="s">
        <v>1139</v>
      </c>
      <c r="F282" s="186" t="s">
        <v>1145</v>
      </c>
      <c r="G282" s="7">
        <v>442143406</v>
      </c>
      <c r="H282" s="7" t="s">
        <v>1145</v>
      </c>
      <c r="I282" s="7" t="s">
        <v>968</v>
      </c>
      <c r="J282" s="231" t="s">
        <v>913</v>
      </c>
      <c r="K282" s="356">
        <v>0.75792000000000004</v>
      </c>
      <c r="L282" s="356">
        <v>0.50772692000000008</v>
      </c>
      <c r="M282" s="356">
        <v>0</v>
      </c>
      <c r="N282" s="357">
        <v>33.010486594891297</v>
      </c>
      <c r="O282" s="357">
        <v>44.42</v>
      </c>
      <c r="P282" s="231">
        <v>1</v>
      </c>
      <c r="Q282" s="187"/>
    </row>
    <row r="283" spans="1:17" ht="15" customHeight="1" x14ac:dyDescent="0.25">
      <c r="A283" s="188">
        <v>280</v>
      </c>
      <c r="B283" s="187" t="s">
        <v>485</v>
      </c>
      <c r="C283" s="187" t="s">
        <v>1122</v>
      </c>
      <c r="D283" s="187" t="s">
        <v>526</v>
      </c>
      <c r="E283" s="187" t="s">
        <v>1139</v>
      </c>
      <c r="F283" s="186" t="s">
        <v>1145</v>
      </c>
      <c r="G283" s="7">
        <v>442143401</v>
      </c>
      <c r="H283" s="7" t="s">
        <v>1147</v>
      </c>
      <c r="I283" s="7" t="s">
        <v>968</v>
      </c>
      <c r="J283" s="231" t="s">
        <v>913</v>
      </c>
      <c r="K283" s="356">
        <v>0.83828999999999998</v>
      </c>
      <c r="L283" s="356">
        <v>0.71977139000000001</v>
      </c>
      <c r="M283" s="356">
        <v>0</v>
      </c>
      <c r="N283" s="357">
        <v>14.138139545980501</v>
      </c>
      <c r="O283" s="357">
        <v>20.71</v>
      </c>
      <c r="P283" s="231">
        <v>1</v>
      </c>
      <c r="Q283" s="187"/>
    </row>
    <row r="284" spans="1:17" ht="15" customHeight="1" x14ac:dyDescent="0.25">
      <c r="A284" s="188">
        <v>281</v>
      </c>
      <c r="B284" s="187" t="s">
        <v>485</v>
      </c>
      <c r="C284" s="187" t="s">
        <v>1122</v>
      </c>
      <c r="D284" s="187" t="s">
        <v>526</v>
      </c>
      <c r="E284" s="187" t="s">
        <v>1139</v>
      </c>
      <c r="F284" s="186" t="s">
        <v>1145</v>
      </c>
      <c r="G284" s="7">
        <v>442143404</v>
      </c>
      <c r="H284" s="7" t="s">
        <v>1440</v>
      </c>
      <c r="I284" s="7" t="s">
        <v>968</v>
      </c>
      <c r="J284" s="231" t="s">
        <v>913</v>
      </c>
      <c r="K284" s="356">
        <v>0.52625999999999995</v>
      </c>
      <c r="L284" s="356">
        <v>0.33717670999999994</v>
      </c>
      <c r="M284" s="356">
        <v>0</v>
      </c>
      <c r="N284" s="357">
        <v>35.929633641165999</v>
      </c>
      <c r="O284" s="357">
        <v>27</v>
      </c>
      <c r="P284" s="231">
        <v>1</v>
      </c>
      <c r="Q284" s="187"/>
    </row>
    <row r="285" spans="1:17" ht="15" customHeight="1" x14ac:dyDescent="0.25">
      <c r="A285" s="188">
        <v>282</v>
      </c>
      <c r="B285" s="187" t="s">
        <v>485</v>
      </c>
      <c r="C285" s="187" t="s">
        <v>1122</v>
      </c>
      <c r="D285" s="187" t="s">
        <v>526</v>
      </c>
      <c r="E285" s="187" t="s">
        <v>1148</v>
      </c>
      <c r="F285" s="186" t="s">
        <v>1599</v>
      </c>
      <c r="G285" s="7">
        <v>442122202</v>
      </c>
      <c r="H285" s="7" t="s">
        <v>1600</v>
      </c>
      <c r="I285" s="7" t="s">
        <v>965</v>
      </c>
      <c r="J285" s="231" t="s">
        <v>913</v>
      </c>
      <c r="K285" s="356">
        <v>2.2372800000000002</v>
      </c>
      <c r="L285" s="356">
        <v>1.32922333</v>
      </c>
      <c r="M285" s="356">
        <v>0</v>
      </c>
      <c r="N285" s="357">
        <v>40.587529053136002</v>
      </c>
      <c r="O285" s="357">
        <v>49.44</v>
      </c>
      <c r="P285" s="231">
        <v>1</v>
      </c>
      <c r="Q285" s="187"/>
    </row>
    <row r="286" spans="1:17" ht="15" customHeight="1" x14ac:dyDescent="0.25">
      <c r="A286" s="188">
        <v>283</v>
      </c>
      <c r="B286" s="187" t="s">
        <v>485</v>
      </c>
      <c r="C286" s="187" t="s">
        <v>1122</v>
      </c>
      <c r="D286" s="187" t="s">
        <v>526</v>
      </c>
      <c r="E286" s="187" t="s">
        <v>1148</v>
      </c>
      <c r="F286" s="186" t="s">
        <v>1599</v>
      </c>
      <c r="G286" s="7">
        <v>442122201</v>
      </c>
      <c r="H286" s="7" t="s">
        <v>1599</v>
      </c>
      <c r="I286" s="7" t="s">
        <v>968</v>
      </c>
      <c r="J286" s="231" t="s">
        <v>913</v>
      </c>
      <c r="K286" s="356">
        <v>3.4093110000000002</v>
      </c>
      <c r="L286" s="356">
        <v>2.2188913500000003</v>
      </c>
      <c r="M286" s="356">
        <v>0</v>
      </c>
      <c r="N286" s="357">
        <v>34.9167221764163</v>
      </c>
      <c r="O286" s="357">
        <v>38.1</v>
      </c>
      <c r="P286" s="231">
        <v>1</v>
      </c>
      <c r="Q286" s="187"/>
    </row>
    <row r="287" spans="1:17" ht="15" customHeight="1" x14ac:dyDescent="0.25">
      <c r="A287" s="188">
        <v>284</v>
      </c>
      <c r="B287" s="187" t="s">
        <v>485</v>
      </c>
      <c r="C287" s="187" t="s">
        <v>1122</v>
      </c>
      <c r="D287" s="187" t="s">
        <v>526</v>
      </c>
      <c r="E287" s="187" t="s">
        <v>1148</v>
      </c>
      <c r="F287" s="186" t="s">
        <v>1599</v>
      </c>
      <c r="G287" s="7">
        <v>442122204</v>
      </c>
      <c r="H287" s="7" t="s">
        <v>1151</v>
      </c>
      <c r="I287" s="7" t="s">
        <v>965</v>
      </c>
      <c r="J287" s="231" t="s">
        <v>913</v>
      </c>
      <c r="K287" s="356">
        <v>1.1013599999999999</v>
      </c>
      <c r="L287" s="356">
        <v>0.56815332000000007</v>
      </c>
      <c r="M287" s="356">
        <v>0</v>
      </c>
      <c r="N287" s="357">
        <v>48.413477881891502</v>
      </c>
      <c r="O287" s="357">
        <v>55.04</v>
      </c>
      <c r="P287" s="231">
        <v>1</v>
      </c>
      <c r="Q287" s="187"/>
    </row>
    <row r="288" spans="1:17" ht="15" customHeight="1" x14ac:dyDescent="0.25">
      <c r="A288" s="188">
        <v>285</v>
      </c>
      <c r="B288" s="187" t="s">
        <v>485</v>
      </c>
      <c r="C288" s="187" t="s">
        <v>1122</v>
      </c>
      <c r="D288" s="187" t="s">
        <v>526</v>
      </c>
      <c r="E288" s="187" t="s">
        <v>1148</v>
      </c>
      <c r="F288" s="186" t="s">
        <v>1599</v>
      </c>
      <c r="G288" s="7">
        <v>442122203</v>
      </c>
      <c r="H288" s="7" t="s">
        <v>1601</v>
      </c>
      <c r="I288" s="7" t="s">
        <v>965</v>
      </c>
      <c r="J288" s="231" t="s">
        <v>913</v>
      </c>
      <c r="K288" s="356">
        <v>1.42608</v>
      </c>
      <c r="L288" s="356">
        <v>0.74421606000000007</v>
      </c>
      <c r="M288" s="356">
        <v>0</v>
      </c>
      <c r="N288" s="357">
        <v>47.8138631773814</v>
      </c>
      <c r="O288" s="357">
        <v>55.11</v>
      </c>
      <c r="P288" s="231">
        <v>1</v>
      </c>
      <c r="Q288" s="187"/>
    </row>
    <row r="289" spans="1:17" ht="15" customHeight="1" x14ac:dyDescent="0.25">
      <c r="A289" s="188">
        <v>286</v>
      </c>
      <c r="B289" s="187" t="s">
        <v>485</v>
      </c>
      <c r="C289" s="187" t="s">
        <v>1122</v>
      </c>
      <c r="D289" s="187" t="s">
        <v>526</v>
      </c>
      <c r="E289" s="187" t="s">
        <v>1148</v>
      </c>
      <c r="F289" s="186" t="s">
        <v>1746</v>
      </c>
      <c r="G289" s="7">
        <v>442123301</v>
      </c>
      <c r="H289" s="7" t="s">
        <v>1431</v>
      </c>
      <c r="I289" s="7" t="s">
        <v>965</v>
      </c>
      <c r="J289" s="231" t="s">
        <v>913</v>
      </c>
      <c r="K289" s="356">
        <v>0.78905999999999998</v>
      </c>
      <c r="L289" s="356">
        <v>0.38411702000000003</v>
      </c>
      <c r="M289" s="356">
        <v>0</v>
      </c>
      <c r="N289" s="357">
        <v>51.3196689732086</v>
      </c>
      <c r="O289" s="357">
        <v>52.32</v>
      </c>
      <c r="P289" s="231">
        <v>1</v>
      </c>
      <c r="Q289" s="187"/>
    </row>
    <row r="290" spans="1:17" ht="15" customHeight="1" x14ac:dyDescent="0.25">
      <c r="A290" s="188">
        <v>287</v>
      </c>
      <c r="B290" s="187" t="s">
        <v>485</v>
      </c>
      <c r="C290" s="187" t="s">
        <v>1122</v>
      </c>
      <c r="D290" s="187" t="s">
        <v>526</v>
      </c>
      <c r="E290" s="187" t="s">
        <v>1148</v>
      </c>
      <c r="F290" s="186" t="s">
        <v>1746</v>
      </c>
      <c r="G290" s="7">
        <v>442123302</v>
      </c>
      <c r="H290" s="7" t="s">
        <v>1149</v>
      </c>
      <c r="I290" s="7" t="s">
        <v>965</v>
      </c>
      <c r="J290" s="231" t="s">
        <v>913</v>
      </c>
      <c r="K290" s="356">
        <v>1.4278200000000001</v>
      </c>
      <c r="L290" s="356">
        <v>0.87912433000000012</v>
      </c>
      <c r="M290" s="356">
        <v>0</v>
      </c>
      <c r="N290" s="357">
        <v>38.428910506926599</v>
      </c>
      <c r="O290" s="357">
        <v>44.25</v>
      </c>
      <c r="P290" s="231">
        <v>1</v>
      </c>
      <c r="Q290" s="187"/>
    </row>
    <row r="291" spans="1:17" ht="15" customHeight="1" x14ac:dyDescent="0.25">
      <c r="A291" s="188">
        <v>288</v>
      </c>
      <c r="B291" s="187" t="s">
        <v>485</v>
      </c>
      <c r="C291" s="187" t="s">
        <v>1122</v>
      </c>
      <c r="D291" s="187" t="s">
        <v>526</v>
      </c>
      <c r="E291" s="187" t="s">
        <v>1148</v>
      </c>
      <c r="F291" s="186" t="s">
        <v>1736</v>
      </c>
      <c r="G291" s="7">
        <v>442123403</v>
      </c>
      <c r="H291" s="7" t="s">
        <v>1150</v>
      </c>
      <c r="I291" s="7" t="s">
        <v>965</v>
      </c>
      <c r="J291" s="231" t="s">
        <v>913</v>
      </c>
      <c r="K291" s="356">
        <v>2.7567300000000001</v>
      </c>
      <c r="L291" s="356">
        <v>1.6502611200000001</v>
      </c>
      <c r="M291" s="356">
        <v>0</v>
      </c>
      <c r="N291" s="357">
        <v>40.137005800350401</v>
      </c>
      <c r="O291" s="357">
        <v>56.32</v>
      </c>
      <c r="P291" s="231">
        <v>1</v>
      </c>
      <c r="Q291" s="187"/>
    </row>
    <row r="292" spans="1:17" ht="15" customHeight="1" x14ac:dyDescent="0.25">
      <c r="A292" s="188">
        <v>289</v>
      </c>
      <c r="B292" s="187" t="s">
        <v>485</v>
      </c>
      <c r="C292" s="187" t="s">
        <v>1122</v>
      </c>
      <c r="D292" s="187" t="s">
        <v>526</v>
      </c>
      <c r="E292" s="187" t="s">
        <v>1148</v>
      </c>
      <c r="F292" s="186" t="s">
        <v>1736</v>
      </c>
      <c r="G292" s="7">
        <v>442123401</v>
      </c>
      <c r="H292" s="7" t="s">
        <v>1869</v>
      </c>
      <c r="I292" s="7" t="s">
        <v>965</v>
      </c>
      <c r="J292" s="231" t="s">
        <v>913</v>
      </c>
      <c r="K292" s="356">
        <v>0.42564000000000002</v>
      </c>
      <c r="L292" s="356">
        <v>0.29778008</v>
      </c>
      <c r="M292" s="356">
        <v>0</v>
      </c>
      <c r="N292" s="357">
        <v>30.039451179400402</v>
      </c>
      <c r="O292" s="357">
        <v>27.82</v>
      </c>
      <c r="P292" s="231">
        <v>1</v>
      </c>
      <c r="Q292" s="187"/>
    </row>
    <row r="293" spans="1:17" ht="15" customHeight="1" x14ac:dyDescent="0.25">
      <c r="A293" s="188">
        <v>290</v>
      </c>
      <c r="B293" s="187" t="s">
        <v>485</v>
      </c>
      <c r="C293" s="187" t="s">
        <v>1122</v>
      </c>
      <c r="D293" s="187" t="s">
        <v>526</v>
      </c>
      <c r="E293" s="187" t="s">
        <v>1148</v>
      </c>
      <c r="F293" s="186" t="s">
        <v>1736</v>
      </c>
      <c r="G293" s="7">
        <v>442123402</v>
      </c>
      <c r="H293" s="7" t="s">
        <v>1430</v>
      </c>
      <c r="I293" s="7" t="s">
        <v>965</v>
      </c>
      <c r="J293" s="231" t="s">
        <v>913</v>
      </c>
      <c r="K293" s="356">
        <v>1.8416399999999999</v>
      </c>
      <c r="L293" s="356">
        <v>0.83937525000000002</v>
      </c>
      <c r="M293" s="356">
        <v>0</v>
      </c>
      <c r="N293" s="357">
        <v>54.422403401316203</v>
      </c>
      <c r="O293" s="357">
        <v>58.15</v>
      </c>
      <c r="P293" s="231">
        <v>1</v>
      </c>
      <c r="Q293" s="187"/>
    </row>
    <row r="294" spans="1:17" ht="15" customHeight="1" x14ac:dyDescent="0.25">
      <c r="A294" s="188">
        <v>291</v>
      </c>
      <c r="B294" s="187" t="s">
        <v>485</v>
      </c>
      <c r="C294" s="187" t="s">
        <v>1122</v>
      </c>
      <c r="D294" s="187" t="s">
        <v>526</v>
      </c>
      <c r="E294" s="187" t="s">
        <v>1148</v>
      </c>
      <c r="F294" s="186" t="s">
        <v>1748</v>
      </c>
      <c r="G294" s="7">
        <v>442122501</v>
      </c>
      <c r="H294" s="7" t="s">
        <v>1152</v>
      </c>
      <c r="I294" s="7" t="s">
        <v>965</v>
      </c>
      <c r="J294" s="231" t="s">
        <v>913</v>
      </c>
      <c r="K294" s="356">
        <v>0.93962000000000001</v>
      </c>
      <c r="L294" s="356">
        <v>0.53136724999999996</v>
      </c>
      <c r="M294" s="356">
        <v>0</v>
      </c>
      <c r="N294" s="357">
        <v>43.448707988335698</v>
      </c>
      <c r="O294" s="357">
        <v>54.12</v>
      </c>
      <c r="P294" s="231">
        <v>1</v>
      </c>
      <c r="Q294" s="187"/>
    </row>
    <row r="295" spans="1:17" ht="15" customHeight="1" x14ac:dyDescent="0.25">
      <c r="A295" s="188">
        <v>292</v>
      </c>
      <c r="B295" s="187" t="s">
        <v>485</v>
      </c>
      <c r="C295" s="187" t="s">
        <v>1122</v>
      </c>
      <c r="D295" s="187" t="s">
        <v>526</v>
      </c>
      <c r="E295" s="187" t="s">
        <v>1148</v>
      </c>
      <c r="F295" s="186" t="s">
        <v>1748</v>
      </c>
      <c r="G295" s="7">
        <v>442122503</v>
      </c>
      <c r="H295" s="7" t="s">
        <v>1564</v>
      </c>
      <c r="I295" s="7" t="s">
        <v>965</v>
      </c>
      <c r="J295" s="231" t="s">
        <v>913</v>
      </c>
      <c r="K295" s="356">
        <v>1.1599999999999999</v>
      </c>
      <c r="L295" s="356">
        <v>0.82357475000000002</v>
      </c>
      <c r="M295" s="356">
        <v>0</v>
      </c>
      <c r="N295" s="357">
        <v>29.0021767241379</v>
      </c>
      <c r="O295" s="357">
        <v>42.41</v>
      </c>
      <c r="P295" s="231">
        <v>1</v>
      </c>
      <c r="Q295" s="187"/>
    </row>
    <row r="296" spans="1:17" ht="15" customHeight="1" x14ac:dyDescent="0.25">
      <c r="A296" s="188">
        <v>293</v>
      </c>
      <c r="B296" s="187" t="s">
        <v>485</v>
      </c>
      <c r="C296" s="187" t="s">
        <v>1122</v>
      </c>
      <c r="D296" s="187" t="s">
        <v>526</v>
      </c>
      <c r="E296" s="187" t="s">
        <v>1148</v>
      </c>
      <c r="F296" s="186" t="s">
        <v>1749</v>
      </c>
      <c r="G296" s="7">
        <v>442121606</v>
      </c>
      <c r="H296" s="7" t="s">
        <v>1155</v>
      </c>
      <c r="I296" s="7" t="s">
        <v>965</v>
      </c>
      <c r="J296" s="231" t="s">
        <v>913</v>
      </c>
      <c r="K296" s="356">
        <v>1.4767999999999999</v>
      </c>
      <c r="L296" s="356">
        <v>0.91248819999999997</v>
      </c>
      <c r="M296" s="356">
        <v>0</v>
      </c>
      <c r="N296" s="357">
        <v>38.211795774647896</v>
      </c>
      <c r="O296" s="357">
        <v>42.13</v>
      </c>
      <c r="P296" s="231">
        <v>1</v>
      </c>
      <c r="Q296" s="187"/>
    </row>
    <row r="297" spans="1:17" ht="15" customHeight="1" x14ac:dyDescent="0.25">
      <c r="A297" s="188">
        <v>294</v>
      </c>
      <c r="B297" s="187" t="s">
        <v>485</v>
      </c>
      <c r="C297" s="187" t="s">
        <v>1122</v>
      </c>
      <c r="D297" s="187" t="s">
        <v>526</v>
      </c>
      <c r="E297" s="187" t="s">
        <v>1148</v>
      </c>
      <c r="F297" s="186" t="s">
        <v>1749</v>
      </c>
      <c r="G297" s="7">
        <v>442121604</v>
      </c>
      <c r="H297" s="7" t="s">
        <v>1156</v>
      </c>
      <c r="I297" s="7" t="s">
        <v>965</v>
      </c>
      <c r="J297" s="231" t="s">
        <v>913</v>
      </c>
      <c r="K297" s="356">
        <v>1.0142359999999999</v>
      </c>
      <c r="L297" s="356">
        <v>0.66369559999999994</v>
      </c>
      <c r="M297" s="356">
        <v>0</v>
      </c>
      <c r="N297" s="357">
        <v>34.562015152291998</v>
      </c>
      <c r="O297" s="357">
        <v>42.57</v>
      </c>
      <c r="P297" s="231">
        <v>1</v>
      </c>
      <c r="Q297" s="187"/>
    </row>
    <row r="298" spans="1:17" ht="15" customHeight="1" x14ac:dyDescent="0.25">
      <c r="A298" s="188">
        <v>295</v>
      </c>
      <c r="B298" s="187" t="s">
        <v>485</v>
      </c>
      <c r="C298" s="187" t="s">
        <v>1122</v>
      </c>
      <c r="D298" s="187" t="s">
        <v>526</v>
      </c>
      <c r="E298" s="187" t="s">
        <v>1148</v>
      </c>
      <c r="F298" s="186" t="s">
        <v>1749</v>
      </c>
      <c r="G298" s="7">
        <v>442121602</v>
      </c>
      <c r="H298" s="7" t="s">
        <v>1428</v>
      </c>
      <c r="I298" s="7" t="s">
        <v>965</v>
      </c>
      <c r="J298" s="231" t="s">
        <v>913</v>
      </c>
      <c r="K298" s="356">
        <v>1.0388999999999999</v>
      </c>
      <c r="L298" s="356">
        <v>0.70198475999999999</v>
      </c>
      <c r="M298" s="356">
        <v>0</v>
      </c>
      <c r="N298" s="357">
        <v>32.429997112330298</v>
      </c>
      <c r="O298" s="357">
        <v>53.92</v>
      </c>
      <c r="P298" s="231">
        <v>1</v>
      </c>
      <c r="Q298" s="187"/>
    </row>
    <row r="299" spans="1:17" ht="15" customHeight="1" x14ac:dyDescent="0.25">
      <c r="A299" s="188">
        <v>296</v>
      </c>
      <c r="B299" s="187" t="s">
        <v>485</v>
      </c>
      <c r="C299" s="187" t="s">
        <v>1122</v>
      </c>
      <c r="D299" s="187" t="s">
        <v>526</v>
      </c>
      <c r="E299" s="187" t="s">
        <v>1148</v>
      </c>
      <c r="F299" s="186" t="s">
        <v>1749</v>
      </c>
      <c r="G299" s="7">
        <v>442121605</v>
      </c>
      <c r="H299" s="7" t="s">
        <v>1439</v>
      </c>
      <c r="I299" s="7" t="s">
        <v>965</v>
      </c>
      <c r="J299" s="231" t="s">
        <v>913</v>
      </c>
      <c r="K299" s="356">
        <v>0.98928000000000005</v>
      </c>
      <c r="L299" s="356">
        <v>0.55003564999999999</v>
      </c>
      <c r="M299" s="356">
        <v>0</v>
      </c>
      <c r="N299" s="357">
        <v>44.400407366974001</v>
      </c>
      <c r="O299" s="357">
        <v>49.39</v>
      </c>
      <c r="P299" s="231">
        <v>1</v>
      </c>
      <c r="Q299" s="187"/>
    </row>
    <row r="300" spans="1:17" ht="15" customHeight="1" x14ac:dyDescent="0.25">
      <c r="A300" s="188">
        <v>297</v>
      </c>
      <c r="B300" s="187" t="s">
        <v>485</v>
      </c>
      <c r="C300" s="187" t="s">
        <v>1122</v>
      </c>
      <c r="D300" s="187" t="s">
        <v>526</v>
      </c>
      <c r="E300" s="187" t="s">
        <v>1148</v>
      </c>
      <c r="F300" s="186" t="s">
        <v>1749</v>
      </c>
      <c r="G300" s="7">
        <v>442121601</v>
      </c>
      <c r="H300" s="7" t="s">
        <v>1157</v>
      </c>
      <c r="I300" s="7" t="s">
        <v>968</v>
      </c>
      <c r="J300" s="231" t="s">
        <v>913</v>
      </c>
      <c r="K300" s="356">
        <v>2.5417800000000002</v>
      </c>
      <c r="L300" s="356">
        <v>1.4920673899999999</v>
      </c>
      <c r="M300" s="356">
        <v>0</v>
      </c>
      <c r="N300" s="357">
        <v>41.298326763134497</v>
      </c>
      <c r="O300" s="357">
        <v>41.66</v>
      </c>
      <c r="P300" s="231">
        <v>1</v>
      </c>
      <c r="Q300" s="187"/>
    </row>
    <row r="301" spans="1:17" ht="15" customHeight="1" x14ac:dyDescent="0.25">
      <c r="A301" s="188">
        <v>298</v>
      </c>
      <c r="B301" s="187" t="s">
        <v>485</v>
      </c>
      <c r="C301" s="187" t="s">
        <v>1122</v>
      </c>
      <c r="D301" s="187" t="s">
        <v>526</v>
      </c>
      <c r="E301" s="187" t="s">
        <v>1148</v>
      </c>
      <c r="F301" s="186" t="s">
        <v>1750</v>
      </c>
      <c r="G301" s="7">
        <v>442121702</v>
      </c>
      <c r="H301" s="7" t="s">
        <v>1153</v>
      </c>
      <c r="I301" s="7" t="s">
        <v>965</v>
      </c>
      <c r="J301" s="231" t="s">
        <v>913</v>
      </c>
      <c r="K301" s="356">
        <v>1.5260400000000001</v>
      </c>
      <c r="L301" s="356">
        <v>0.72493711999999999</v>
      </c>
      <c r="M301" s="356">
        <v>0</v>
      </c>
      <c r="N301" s="357">
        <v>52.495536158947303</v>
      </c>
      <c r="O301" s="357">
        <v>63.71</v>
      </c>
      <c r="P301" s="231">
        <v>1</v>
      </c>
      <c r="Q301" s="187"/>
    </row>
    <row r="302" spans="1:17" ht="15" customHeight="1" x14ac:dyDescent="0.25">
      <c r="A302" s="188">
        <v>299</v>
      </c>
      <c r="B302" s="187" t="s">
        <v>485</v>
      </c>
      <c r="C302" s="187" t="s">
        <v>1122</v>
      </c>
      <c r="D302" s="187" t="s">
        <v>526</v>
      </c>
      <c r="E302" s="187" t="s">
        <v>1148</v>
      </c>
      <c r="F302" s="186" t="s">
        <v>1750</v>
      </c>
      <c r="G302" s="7">
        <v>442121703</v>
      </c>
      <c r="H302" s="7" t="s">
        <v>1154</v>
      </c>
      <c r="I302" s="7" t="s">
        <v>965</v>
      </c>
      <c r="J302" s="231" t="s">
        <v>913</v>
      </c>
      <c r="K302" s="356">
        <v>1.4523600000000001</v>
      </c>
      <c r="L302" s="356">
        <v>0.63111788999999996</v>
      </c>
      <c r="M302" s="356">
        <v>0</v>
      </c>
      <c r="N302" s="357">
        <v>56.5453544575725</v>
      </c>
      <c r="O302" s="357">
        <v>60.37</v>
      </c>
      <c r="P302" s="231">
        <v>1</v>
      </c>
      <c r="Q302" s="187"/>
    </row>
    <row r="303" spans="1:17" ht="15" customHeight="1" x14ac:dyDescent="0.25">
      <c r="A303" s="188">
        <v>300</v>
      </c>
      <c r="B303" s="187" t="s">
        <v>485</v>
      </c>
      <c r="C303" s="187" t="s">
        <v>1122</v>
      </c>
      <c r="D303" s="187" t="s">
        <v>526</v>
      </c>
      <c r="E303" s="187" t="s">
        <v>1148</v>
      </c>
      <c r="F303" s="186" t="s">
        <v>1750</v>
      </c>
      <c r="G303" s="7">
        <v>442121701</v>
      </c>
      <c r="H303" s="7" t="s">
        <v>1435</v>
      </c>
      <c r="I303" s="7" t="s">
        <v>965</v>
      </c>
      <c r="J303" s="231" t="s">
        <v>913</v>
      </c>
      <c r="K303" s="356">
        <v>2.4568599999999998</v>
      </c>
      <c r="L303" s="356">
        <v>1.0451750799999999</v>
      </c>
      <c r="M303" s="356">
        <v>0</v>
      </c>
      <c r="N303" s="357">
        <v>57.458907711469102</v>
      </c>
      <c r="O303" s="357">
        <v>64.19</v>
      </c>
      <c r="P303" s="231">
        <v>1</v>
      </c>
      <c r="Q303" s="187"/>
    </row>
    <row r="304" spans="1:17" ht="15" customHeight="1" x14ac:dyDescent="0.25">
      <c r="A304" s="188">
        <v>301</v>
      </c>
      <c r="B304" s="187" t="s">
        <v>485</v>
      </c>
      <c r="C304" s="187" t="s">
        <v>1122</v>
      </c>
      <c r="D304" s="187" t="s">
        <v>712</v>
      </c>
      <c r="E304" s="187" t="s">
        <v>1158</v>
      </c>
      <c r="F304" s="186" t="s">
        <v>1159</v>
      </c>
      <c r="G304" s="7">
        <v>442232103</v>
      </c>
      <c r="H304" s="7" t="s">
        <v>1160</v>
      </c>
      <c r="I304" s="7" t="s">
        <v>965</v>
      </c>
      <c r="J304" s="231" t="s">
        <v>913</v>
      </c>
      <c r="K304" s="356">
        <v>2.7610199999999998</v>
      </c>
      <c r="L304" s="356">
        <v>1.9941718100000001</v>
      </c>
      <c r="M304" s="356">
        <v>0</v>
      </c>
      <c r="N304" s="357">
        <v>27.7740903723986</v>
      </c>
      <c r="O304" s="357">
        <v>27.02</v>
      </c>
      <c r="P304" s="231">
        <v>1</v>
      </c>
      <c r="Q304" s="187"/>
    </row>
    <row r="305" spans="1:17" ht="15" customHeight="1" x14ac:dyDescent="0.25">
      <c r="A305" s="188">
        <v>302</v>
      </c>
      <c r="B305" s="187" t="s">
        <v>485</v>
      </c>
      <c r="C305" s="187" t="s">
        <v>1122</v>
      </c>
      <c r="D305" s="187" t="s">
        <v>712</v>
      </c>
      <c r="E305" s="187" t="s">
        <v>1158</v>
      </c>
      <c r="F305" s="186" t="s">
        <v>1159</v>
      </c>
      <c r="G305" s="7">
        <v>442232104</v>
      </c>
      <c r="H305" s="7" t="s">
        <v>1451</v>
      </c>
      <c r="I305" s="7" t="s">
        <v>965</v>
      </c>
      <c r="J305" s="231" t="s">
        <v>913</v>
      </c>
      <c r="K305" s="356">
        <v>0.28895999999999999</v>
      </c>
      <c r="L305" s="356">
        <v>0.23238605000000001</v>
      </c>
      <c r="M305" s="356">
        <v>0</v>
      </c>
      <c r="N305" s="357">
        <v>19.578471068660001</v>
      </c>
      <c r="O305" s="357">
        <v>23.11</v>
      </c>
      <c r="P305" s="231">
        <v>1</v>
      </c>
      <c r="Q305" s="187"/>
    </row>
    <row r="306" spans="1:17" ht="15" customHeight="1" x14ac:dyDescent="0.25">
      <c r="A306" s="188">
        <v>303</v>
      </c>
      <c r="B306" s="187" t="s">
        <v>485</v>
      </c>
      <c r="C306" s="187" t="s">
        <v>1122</v>
      </c>
      <c r="D306" s="187" t="s">
        <v>712</v>
      </c>
      <c r="E306" s="187" t="s">
        <v>1158</v>
      </c>
      <c r="F306" s="186" t="s">
        <v>1159</v>
      </c>
      <c r="G306" s="7">
        <v>442232101</v>
      </c>
      <c r="H306" s="7" t="s">
        <v>1161</v>
      </c>
      <c r="I306" s="7" t="s">
        <v>965</v>
      </c>
      <c r="J306" s="231" t="s">
        <v>913</v>
      </c>
      <c r="K306" s="356">
        <v>0.96074999999999999</v>
      </c>
      <c r="L306" s="356">
        <v>0.70478782000000006</v>
      </c>
      <c r="M306" s="356">
        <v>0</v>
      </c>
      <c r="N306" s="357">
        <v>26.6419130887328</v>
      </c>
      <c r="O306" s="357">
        <v>42.51</v>
      </c>
      <c r="P306" s="231">
        <v>1</v>
      </c>
      <c r="Q306" s="187"/>
    </row>
    <row r="307" spans="1:17" ht="15" customHeight="1" x14ac:dyDescent="0.25">
      <c r="A307" s="188">
        <v>304</v>
      </c>
      <c r="B307" s="187" t="s">
        <v>485</v>
      </c>
      <c r="C307" s="187" t="s">
        <v>1122</v>
      </c>
      <c r="D307" s="187" t="s">
        <v>712</v>
      </c>
      <c r="E307" s="187" t="s">
        <v>1158</v>
      </c>
      <c r="F307" s="186" t="s">
        <v>1162</v>
      </c>
      <c r="G307" s="7">
        <v>442232201</v>
      </c>
      <c r="H307" s="7" t="s">
        <v>1443</v>
      </c>
      <c r="I307" s="7" t="s">
        <v>965</v>
      </c>
      <c r="J307" s="231" t="s">
        <v>913</v>
      </c>
      <c r="K307" s="356">
        <v>2.0161799999999999</v>
      </c>
      <c r="L307" s="356">
        <v>1.80284668</v>
      </c>
      <c r="M307" s="356">
        <v>0</v>
      </c>
      <c r="N307" s="357">
        <v>10.5810651826722</v>
      </c>
      <c r="O307" s="357">
        <v>11.2</v>
      </c>
      <c r="P307" s="231">
        <v>1</v>
      </c>
      <c r="Q307" s="187"/>
    </row>
    <row r="308" spans="1:17" ht="15" customHeight="1" x14ac:dyDescent="0.25">
      <c r="A308" s="188">
        <v>305</v>
      </c>
      <c r="B308" s="187" t="s">
        <v>485</v>
      </c>
      <c r="C308" s="187" t="s">
        <v>1122</v>
      </c>
      <c r="D308" s="187" t="s">
        <v>712</v>
      </c>
      <c r="E308" s="187" t="s">
        <v>1158</v>
      </c>
      <c r="F308" s="186" t="s">
        <v>1162</v>
      </c>
      <c r="G308" s="7">
        <v>442232202</v>
      </c>
      <c r="H308" s="7" t="s">
        <v>1163</v>
      </c>
      <c r="I308" s="7" t="s">
        <v>965</v>
      </c>
      <c r="J308" s="231" t="s">
        <v>913</v>
      </c>
      <c r="K308" s="356">
        <v>1.20753</v>
      </c>
      <c r="L308" s="356">
        <v>0.59775560000000005</v>
      </c>
      <c r="M308" s="356">
        <v>0</v>
      </c>
      <c r="N308" s="357">
        <v>50.497660513610398</v>
      </c>
      <c r="O308" s="357">
        <v>55.19</v>
      </c>
      <c r="P308" s="231">
        <v>1</v>
      </c>
      <c r="Q308" s="187"/>
    </row>
    <row r="309" spans="1:17" ht="15" customHeight="1" x14ac:dyDescent="0.25">
      <c r="A309" s="188">
        <v>306</v>
      </c>
      <c r="B309" s="187" t="s">
        <v>485</v>
      </c>
      <c r="C309" s="187" t="s">
        <v>1122</v>
      </c>
      <c r="D309" s="187" t="s">
        <v>712</v>
      </c>
      <c r="E309" s="187" t="s">
        <v>1158</v>
      </c>
      <c r="F309" s="186" t="s">
        <v>1164</v>
      </c>
      <c r="G309" s="7">
        <v>442231303</v>
      </c>
      <c r="H309" s="7" t="s">
        <v>1441</v>
      </c>
      <c r="I309" s="7" t="s">
        <v>968</v>
      </c>
      <c r="J309" s="231" t="s">
        <v>913</v>
      </c>
      <c r="K309" s="356">
        <v>2.0932400000000002</v>
      </c>
      <c r="L309" s="356">
        <v>0.88073076000000006</v>
      </c>
      <c r="M309" s="356">
        <v>0</v>
      </c>
      <c r="N309" s="357">
        <v>57.924998566815098</v>
      </c>
      <c r="O309" s="357">
        <v>63.14</v>
      </c>
      <c r="P309" s="231">
        <v>1</v>
      </c>
      <c r="Q309" s="187"/>
    </row>
    <row r="310" spans="1:17" ht="15" customHeight="1" x14ac:dyDescent="0.25">
      <c r="A310" s="188">
        <v>307</v>
      </c>
      <c r="B310" s="187" t="s">
        <v>485</v>
      </c>
      <c r="C310" s="187" t="s">
        <v>1122</v>
      </c>
      <c r="D310" s="187" t="s">
        <v>712</v>
      </c>
      <c r="E310" s="187" t="s">
        <v>1158</v>
      </c>
      <c r="F310" s="186" t="s">
        <v>1164</v>
      </c>
      <c r="G310" s="7">
        <v>442231301</v>
      </c>
      <c r="H310" s="7" t="s">
        <v>1164</v>
      </c>
      <c r="I310" s="7" t="s">
        <v>965</v>
      </c>
      <c r="J310" s="231" t="s">
        <v>913</v>
      </c>
      <c r="K310" s="356">
        <v>0.98946000000000001</v>
      </c>
      <c r="L310" s="356">
        <v>0.68315066999999996</v>
      </c>
      <c r="M310" s="356">
        <v>0</v>
      </c>
      <c r="N310" s="357">
        <v>30.957222121156999</v>
      </c>
      <c r="O310" s="357">
        <v>41.33</v>
      </c>
      <c r="P310" s="231">
        <v>1</v>
      </c>
      <c r="Q310" s="187"/>
    </row>
    <row r="311" spans="1:17" ht="15" customHeight="1" x14ac:dyDescent="0.25">
      <c r="A311" s="188">
        <v>308</v>
      </c>
      <c r="B311" s="187" t="s">
        <v>485</v>
      </c>
      <c r="C311" s="187" t="s">
        <v>1122</v>
      </c>
      <c r="D311" s="187" t="s">
        <v>712</v>
      </c>
      <c r="E311" s="187" t="s">
        <v>1165</v>
      </c>
      <c r="F311" s="186" t="s">
        <v>1751</v>
      </c>
      <c r="G311" s="7">
        <v>442213103</v>
      </c>
      <c r="H311" s="7" t="s">
        <v>1873</v>
      </c>
      <c r="I311" s="7" t="s">
        <v>965</v>
      </c>
      <c r="J311" s="231" t="s">
        <v>913</v>
      </c>
      <c r="K311" s="356">
        <v>0.54829499999999998</v>
      </c>
      <c r="L311" s="356">
        <v>0.39121879000000004</v>
      </c>
      <c r="M311" s="356">
        <v>0</v>
      </c>
      <c r="N311" s="357">
        <v>28.648120081343102</v>
      </c>
      <c r="O311" s="357">
        <v>29.54</v>
      </c>
      <c r="P311" s="231">
        <v>1</v>
      </c>
      <c r="Q311" s="187"/>
    </row>
    <row r="312" spans="1:17" ht="15" customHeight="1" x14ac:dyDescent="0.25">
      <c r="A312" s="188">
        <v>309</v>
      </c>
      <c r="B312" s="187" t="s">
        <v>485</v>
      </c>
      <c r="C312" s="187" t="s">
        <v>1122</v>
      </c>
      <c r="D312" s="187" t="s">
        <v>712</v>
      </c>
      <c r="E312" s="187" t="s">
        <v>1165</v>
      </c>
      <c r="F312" s="186" t="s">
        <v>1751</v>
      </c>
      <c r="G312" s="7">
        <v>442213101</v>
      </c>
      <c r="H312" s="7" t="s">
        <v>1166</v>
      </c>
      <c r="I312" s="7" t="s">
        <v>965</v>
      </c>
      <c r="J312" s="231" t="s">
        <v>913</v>
      </c>
      <c r="K312" s="356">
        <v>0.153915</v>
      </c>
      <c r="L312" s="356">
        <v>0.12571861000000001</v>
      </c>
      <c r="M312" s="356">
        <v>0</v>
      </c>
      <c r="N312" s="357">
        <v>18.319455543644199</v>
      </c>
      <c r="O312" s="357">
        <v>31.06</v>
      </c>
      <c r="P312" s="231">
        <v>1</v>
      </c>
      <c r="Q312" s="187"/>
    </row>
    <row r="313" spans="1:17" ht="15" customHeight="1" x14ac:dyDescent="0.25">
      <c r="A313" s="188">
        <v>310</v>
      </c>
      <c r="B313" s="187" t="s">
        <v>485</v>
      </c>
      <c r="C313" s="187" t="s">
        <v>1122</v>
      </c>
      <c r="D313" s="187" t="s">
        <v>712</v>
      </c>
      <c r="E313" s="187" t="s">
        <v>1165</v>
      </c>
      <c r="F313" s="186" t="s">
        <v>1754</v>
      </c>
      <c r="G313" s="7">
        <v>442212202</v>
      </c>
      <c r="H313" s="7" t="s">
        <v>1609</v>
      </c>
      <c r="I313" s="7" t="s">
        <v>965</v>
      </c>
      <c r="J313" s="231" t="s">
        <v>913</v>
      </c>
      <c r="K313" s="356">
        <v>1.3739699999999999</v>
      </c>
      <c r="L313" s="356">
        <v>0.89620452000000006</v>
      </c>
      <c r="M313" s="356">
        <v>0</v>
      </c>
      <c r="N313" s="357">
        <v>34.772628223323601</v>
      </c>
      <c r="O313" s="357">
        <v>33.619999999999997</v>
      </c>
      <c r="P313" s="231">
        <v>1</v>
      </c>
      <c r="Q313" s="187"/>
    </row>
    <row r="314" spans="1:17" ht="15" customHeight="1" x14ac:dyDescent="0.25">
      <c r="A314" s="188">
        <v>311</v>
      </c>
      <c r="B314" s="187" t="s">
        <v>485</v>
      </c>
      <c r="C314" s="187" t="s">
        <v>1122</v>
      </c>
      <c r="D314" s="187" t="s">
        <v>712</v>
      </c>
      <c r="E314" s="187" t="s">
        <v>1165</v>
      </c>
      <c r="F314" s="186" t="s">
        <v>1754</v>
      </c>
      <c r="G314" s="7">
        <v>442212201</v>
      </c>
      <c r="H314" s="7" t="s">
        <v>1455</v>
      </c>
      <c r="I314" s="7" t="s">
        <v>965</v>
      </c>
      <c r="J314" s="231" t="s">
        <v>913</v>
      </c>
      <c r="K314" s="356">
        <v>1.3494299999999999</v>
      </c>
      <c r="L314" s="356">
        <v>0.90785766000000001</v>
      </c>
      <c r="M314" s="356">
        <v>0</v>
      </c>
      <c r="N314" s="357">
        <v>32.722878548720601</v>
      </c>
      <c r="O314" s="357">
        <v>25.61</v>
      </c>
      <c r="P314" s="231">
        <v>1</v>
      </c>
      <c r="Q314" s="187"/>
    </row>
    <row r="315" spans="1:17" ht="15" customHeight="1" x14ac:dyDescent="0.25">
      <c r="A315" s="188">
        <v>312</v>
      </c>
      <c r="B315" s="187" t="s">
        <v>485</v>
      </c>
      <c r="C315" s="187" t="s">
        <v>1122</v>
      </c>
      <c r="D315" s="187" t="s">
        <v>712</v>
      </c>
      <c r="E315" s="187" t="s">
        <v>1165</v>
      </c>
      <c r="F315" s="186" t="s">
        <v>1754</v>
      </c>
      <c r="G315" s="7">
        <v>442212204</v>
      </c>
      <c r="H315" s="7" t="s">
        <v>1875</v>
      </c>
      <c r="I315" s="7" t="s">
        <v>965</v>
      </c>
      <c r="J315" s="231" t="s">
        <v>913</v>
      </c>
      <c r="K315" s="356">
        <v>3.7600000000000001E-2</v>
      </c>
      <c r="L315" s="356">
        <v>2.8495200000000002E-2</v>
      </c>
      <c r="M315" s="356">
        <v>0</v>
      </c>
      <c r="N315" s="357">
        <v>24.2148936170213</v>
      </c>
      <c r="O315" s="357">
        <v>68.94</v>
      </c>
      <c r="P315" s="231">
        <v>1</v>
      </c>
      <c r="Q315" s="187"/>
    </row>
    <row r="316" spans="1:17" ht="15" customHeight="1" x14ac:dyDescent="0.25">
      <c r="A316" s="188">
        <v>313</v>
      </c>
      <c r="B316" s="187" t="s">
        <v>485</v>
      </c>
      <c r="C316" s="187" t="s">
        <v>1122</v>
      </c>
      <c r="D316" s="187" t="s">
        <v>712</v>
      </c>
      <c r="E316" s="187" t="s">
        <v>1165</v>
      </c>
      <c r="F316" s="186" t="s">
        <v>1755</v>
      </c>
      <c r="G316" s="7">
        <v>442211301</v>
      </c>
      <c r="H316" s="7" t="s">
        <v>1169</v>
      </c>
      <c r="I316" s="7" t="s">
        <v>965</v>
      </c>
      <c r="J316" s="231" t="s">
        <v>913</v>
      </c>
      <c r="K316" s="356">
        <v>3.0130499999999998</v>
      </c>
      <c r="L316" s="356">
        <v>1.59673547</v>
      </c>
      <c r="M316" s="356">
        <v>0</v>
      </c>
      <c r="N316" s="357">
        <v>47.006008197673502</v>
      </c>
      <c r="O316" s="357">
        <v>54.5</v>
      </c>
      <c r="P316" s="231">
        <v>1</v>
      </c>
      <c r="Q316" s="187"/>
    </row>
    <row r="317" spans="1:17" ht="15" customHeight="1" x14ac:dyDescent="0.25">
      <c r="A317" s="188">
        <v>314</v>
      </c>
      <c r="B317" s="187" t="s">
        <v>485</v>
      </c>
      <c r="C317" s="187" t="s">
        <v>1122</v>
      </c>
      <c r="D317" s="187" t="s">
        <v>712</v>
      </c>
      <c r="E317" s="187" t="s">
        <v>1165</v>
      </c>
      <c r="F317" s="186" t="s">
        <v>1755</v>
      </c>
      <c r="G317" s="7">
        <v>442211303</v>
      </c>
      <c r="H317" s="7" t="s">
        <v>1449</v>
      </c>
      <c r="I317" s="7" t="s">
        <v>965</v>
      </c>
      <c r="J317" s="231" t="s">
        <v>913</v>
      </c>
      <c r="K317" s="356">
        <v>3.1053899999999999</v>
      </c>
      <c r="L317" s="356">
        <v>1.3478073800000001</v>
      </c>
      <c r="M317" s="356">
        <v>0</v>
      </c>
      <c r="N317" s="357">
        <v>56.5978063946879</v>
      </c>
      <c r="O317" s="357">
        <v>58.15</v>
      </c>
      <c r="P317" s="231">
        <v>1</v>
      </c>
      <c r="Q317" s="187"/>
    </row>
    <row r="318" spans="1:17" ht="15" customHeight="1" x14ac:dyDescent="0.25">
      <c r="A318" s="188">
        <v>315</v>
      </c>
      <c r="B318" s="187" t="s">
        <v>485</v>
      </c>
      <c r="C318" s="187" t="s">
        <v>1122</v>
      </c>
      <c r="D318" s="187" t="s">
        <v>712</v>
      </c>
      <c r="E318" s="187" t="s">
        <v>1165</v>
      </c>
      <c r="F318" s="186" t="s">
        <v>1756</v>
      </c>
      <c r="G318" s="7">
        <v>442213404</v>
      </c>
      <c r="H318" s="7" t="s">
        <v>1170</v>
      </c>
      <c r="I318" s="7" t="s">
        <v>965</v>
      </c>
      <c r="J318" s="231" t="s">
        <v>913</v>
      </c>
      <c r="K318" s="356">
        <v>1.38066</v>
      </c>
      <c r="L318" s="356">
        <v>0.78141769999999999</v>
      </c>
      <c r="M318" s="356">
        <v>0</v>
      </c>
      <c r="N318" s="357">
        <v>43.402597308533601</v>
      </c>
      <c r="O318" s="357">
        <v>46.79</v>
      </c>
      <c r="P318" s="231">
        <v>1</v>
      </c>
      <c r="Q318" s="187"/>
    </row>
    <row r="319" spans="1:17" ht="15" customHeight="1" x14ac:dyDescent="0.25">
      <c r="A319" s="188">
        <v>316</v>
      </c>
      <c r="B319" s="187" t="s">
        <v>485</v>
      </c>
      <c r="C319" s="187" t="s">
        <v>1122</v>
      </c>
      <c r="D319" s="187" t="s">
        <v>712</v>
      </c>
      <c r="E319" s="187" t="s">
        <v>1165</v>
      </c>
      <c r="F319" s="186" t="s">
        <v>1756</v>
      </c>
      <c r="G319" s="7">
        <v>442213402</v>
      </c>
      <c r="H319" s="7" t="s">
        <v>1450</v>
      </c>
      <c r="I319" s="7" t="s">
        <v>965</v>
      </c>
      <c r="J319" s="231" t="s">
        <v>913</v>
      </c>
      <c r="K319" s="356">
        <v>0.36423</v>
      </c>
      <c r="L319" s="356">
        <v>0.20906285999999999</v>
      </c>
      <c r="M319" s="356">
        <v>0</v>
      </c>
      <c r="N319" s="357">
        <v>42.601416687258101</v>
      </c>
      <c r="O319" s="357">
        <v>53.77</v>
      </c>
      <c r="P319" s="231">
        <v>1</v>
      </c>
      <c r="Q319" s="187"/>
    </row>
    <row r="320" spans="1:17" ht="15" customHeight="1" x14ac:dyDescent="0.25">
      <c r="A320" s="188">
        <v>317</v>
      </c>
      <c r="B320" s="187" t="s">
        <v>485</v>
      </c>
      <c r="C320" s="187" t="s">
        <v>1122</v>
      </c>
      <c r="D320" s="187" t="s">
        <v>712</v>
      </c>
      <c r="E320" s="187" t="s">
        <v>1165</v>
      </c>
      <c r="F320" s="186" t="s">
        <v>1756</v>
      </c>
      <c r="G320" s="7">
        <v>442213401</v>
      </c>
      <c r="H320" s="7" t="s">
        <v>1068</v>
      </c>
      <c r="I320" s="7" t="s">
        <v>1068</v>
      </c>
      <c r="J320" s="231" t="s">
        <v>913</v>
      </c>
      <c r="K320" s="356">
        <v>0.21315000000000001</v>
      </c>
      <c r="L320" s="356">
        <v>0.13370788</v>
      </c>
      <c r="M320" s="356">
        <v>0</v>
      </c>
      <c r="N320" s="357">
        <v>37.270523105793998</v>
      </c>
      <c r="O320" s="357">
        <v>35.700000000000003</v>
      </c>
      <c r="P320" s="231">
        <v>1</v>
      </c>
      <c r="Q320" s="187"/>
    </row>
    <row r="321" spans="1:17" ht="15" customHeight="1" x14ac:dyDescent="0.25">
      <c r="A321" s="188">
        <v>318</v>
      </c>
      <c r="B321" s="187" t="s">
        <v>485</v>
      </c>
      <c r="C321" s="187" t="s">
        <v>1122</v>
      </c>
      <c r="D321" s="187" t="s">
        <v>712</v>
      </c>
      <c r="E321" s="187" t="s">
        <v>1165</v>
      </c>
      <c r="F321" s="186" t="s">
        <v>1756</v>
      </c>
      <c r="G321" s="7">
        <v>442213403</v>
      </c>
      <c r="H321" s="7" t="s">
        <v>1171</v>
      </c>
      <c r="I321" s="7" t="s">
        <v>965</v>
      </c>
      <c r="J321" s="231" t="s">
        <v>913</v>
      </c>
      <c r="K321" s="356">
        <v>1.8758699999999999</v>
      </c>
      <c r="L321" s="356">
        <v>1.1785967500000001</v>
      </c>
      <c r="M321" s="356">
        <v>0</v>
      </c>
      <c r="N321" s="357">
        <v>37.170659480667602</v>
      </c>
      <c r="O321" s="357">
        <v>41.93</v>
      </c>
      <c r="P321" s="231">
        <v>1</v>
      </c>
      <c r="Q321" s="187"/>
    </row>
    <row r="322" spans="1:17" ht="15" customHeight="1" x14ac:dyDescent="0.25">
      <c r="A322" s="188">
        <v>319</v>
      </c>
      <c r="B322" s="187" t="s">
        <v>485</v>
      </c>
      <c r="C322" s="187" t="s">
        <v>1122</v>
      </c>
      <c r="D322" s="187" t="s">
        <v>712</v>
      </c>
      <c r="E322" s="187" t="s">
        <v>1165</v>
      </c>
      <c r="F322" s="186" t="s">
        <v>1756</v>
      </c>
      <c r="G322" s="7">
        <v>442213406</v>
      </c>
      <c r="H322" s="7" t="s">
        <v>1172</v>
      </c>
      <c r="I322" s="7" t="s">
        <v>965</v>
      </c>
      <c r="J322" s="231" t="s">
        <v>913</v>
      </c>
      <c r="K322" s="356">
        <v>1.46322</v>
      </c>
      <c r="L322" s="356">
        <v>0.96972955000000005</v>
      </c>
      <c r="M322" s="356">
        <v>0</v>
      </c>
      <c r="N322" s="357">
        <v>33.726333018958201</v>
      </c>
      <c r="O322" s="357">
        <v>38.42</v>
      </c>
      <c r="P322" s="231">
        <v>1</v>
      </c>
      <c r="Q322" s="187"/>
    </row>
    <row r="323" spans="1:17" ht="15" customHeight="1" x14ac:dyDescent="0.25">
      <c r="A323" s="188">
        <v>320</v>
      </c>
      <c r="B323" s="187" t="s">
        <v>485</v>
      </c>
      <c r="C323" s="187" t="s">
        <v>1122</v>
      </c>
      <c r="D323" s="187" t="s">
        <v>712</v>
      </c>
      <c r="E323" s="187" t="s">
        <v>1165</v>
      </c>
      <c r="F323" s="186" t="s">
        <v>1756</v>
      </c>
      <c r="G323" s="7">
        <v>442213405</v>
      </c>
      <c r="H323" s="7" t="s">
        <v>1459</v>
      </c>
      <c r="I323" s="7" t="s">
        <v>965</v>
      </c>
      <c r="J323" s="231" t="s">
        <v>913</v>
      </c>
      <c r="K323" s="356">
        <v>1.1956199999999999</v>
      </c>
      <c r="L323" s="356">
        <v>0.67103869999999999</v>
      </c>
      <c r="M323" s="356">
        <v>0</v>
      </c>
      <c r="N323" s="357">
        <v>43.875253006808201</v>
      </c>
      <c r="O323" s="357">
        <v>42.05</v>
      </c>
      <c r="P323" s="231">
        <v>1</v>
      </c>
      <c r="Q323" s="187"/>
    </row>
    <row r="324" spans="1:17" ht="15" customHeight="1" x14ac:dyDescent="0.25">
      <c r="A324" s="188">
        <v>321</v>
      </c>
      <c r="B324" s="187" t="s">
        <v>485</v>
      </c>
      <c r="C324" s="187" t="s">
        <v>1122</v>
      </c>
      <c r="D324" s="187" t="s">
        <v>712</v>
      </c>
      <c r="E324" s="187" t="s">
        <v>1165</v>
      </c>
      <c r="F324" s="186" t="s">
        <v>1757</v>
      </c>
      <c r="G324" s="7">
        <v>442212602</v>
      </c>
      <c r="H324" s="7" t="s">
        <v>1876</v>
      </c>
      <c r="I324" s="7" t="s">
        <v>965</v>
      </c>
      <c r="J324" s="231" t="s">
        <v>913</v>
      </c>
      <c r="K324" s="356">
        <v>0.41636800000000002</v>
      </c>
      <c r="L324" s="356">
        <v>0.19193494999999999</v>
      </c>
      <c r="M324" s="356">
        <v>0</v>
      </c>
      <c r="N324" s="357">
        <v>53.902569361718498</v>
      </c>
      <c r="O324" s="357">
        <v>45.72</v>
      </c>
      <c r="P324" s="231">
        <v>1</v>
      </c>
      <c r="Q324" s="187"/>
    </row>
    <row r="325" spans="1:17" ht="15" customHeight="1" x14ac:dyDescent="0.25">
      <c r="A325" s="188">
        <v>322</v>
      </c>
      <c r="B325" s="187" t="s">
        <v>485</v>
      </c>
      <c r="C325" s="187" t="s">
        <v>1122</v>
      </c>
      <c r="D325" s="187" t="s">
        <v>712</v>
      </c>
      <c r="E325" s="187" t="s">
        <v>1165</v>
      </c>
      <c r="F325" s="186" t="s">
        <v>1757</v>
      </c>
      <c r="G325" s="7">
        <v>442212601</v>
      </c>
      <c r="H325" s="7" t="s">
        <v>1173</v>
      </c>
      <c r="I325" s="7" t="s">
        <v>965</v>
      </c>
      <c r="J325" s="231" t="s">
        <v>913</v>
      </c>
      <c r="K325" s="356">
        <v>1.08822</v>
      </c>
      <c r="L325" s="356">
        <v>0.51245624000000001</v>
      </c>
      <c r="M325" s="356">
        <v>0</v>
      </c>
      <c r="N325" s="357">
        <v>52.908764771829198</v>
      </c>
      <c r="O325" s="357">
        <v>57.1</v>
      </c>
      <c r="P325" s="231">
        <v>1</v>
      </c>
      <c r="Q325" s="187"/>
    </row>
    <row r="326" spans="1:17" ht="15" customHeight="1" x14ac:dyDescent="0.25">
      <c r="A326" s="188">
        <v>323</v>
      </c>
      <c r="B326" s="187" t="s">
        <v>485</v>
      </c>
      <c r="C326" s="187" t="s">
        <v>1122</v>
      </c>
      <c r="D326" s="187" t="s">
        <v>712</v>
      </c>
      <c r="E326" s="187" t="s">
        <v>1165</v>
      </c>
      <c r="F326" s="186" t="s">
        <v>1757</v>
      </c>
      <c r="G326" s="7">
        <v>442212603</v>
      </c>
      <c r="H326" s="7" t="s">
        <v>1174</v>
      </c>
      <c r="I326" s="7" t="s">
        <v>965</v>
      </c>
      <c r="J326" s="231" t="s">
        <v>913</v>
      </c>
      <c r="K326" s="356">
        <v>0.33456399999999997</v>
      </c>
      <c r="L326" s="356">
        <v>0.18108978000000001</v>
      </c>
      <c r="M326" s="356">
        <v>0</v>
      </c>
      <c r="N326" s="357">
        <v>45.872903241233402</v>
      </c>
      <c r="O326" s="357">
        <v>50.09</v>
      </c>
      <c r="P326" s="231">
        <v>1</v>
      </c>
      <c r="Q326" s="187"/>
    </row>
    <row r="327" spans="1:17" ht="15" customHeight="1" x14ac:dyDescent="0.25">
      <c r="A327" s="188">
        <v>324</v>
      </c>
      <c r="B327" s="187" t="s">
        <v>485</v>
      </c>
      <c r="C327" s="187" t="s">
        <v>1122</v>
      </c>
      <c r="D327" s="187" t="s">
        <v>712</v>
      </c>
      <c r="E327" s="187" t="s">
        <v>1165</v>
      </c>
      <c r="F327" s="186" t="s">
        <v>1758</v>
      </c>
      <c r="G327" s="7">
        <v>442212503</v>
      </c>
      <c r="H327" s="7" t="s">
        <v>1453</v>
      </c>
      <c r="I327" s="7" t="s">
        <v>965</v>
      </c>
      <c r="J327" s="231" t="s">
        <v>913</v>
      </c>
      <c r="K327" s="356">
        <v>0.228718</v>
      </c>
      <c r="L327" s="356">
        <v>0.12052058</v>
      </c>
      <c r="M327" s="356">
        <v>0</v>
      </c>
      <c r="N327" s="357">
        <v>47.306036254252</v>
      </c>
      <c r="O327" s="357">
        <v>50.19</v>
      </c>
      <c r="P327" s="231">
        <v>1</v>
      </c>
      <c r="Q327" s="187"/>
    </row>
    <row r="328" spans="1:17" ht="15" customHeight="1" x14ac:dyDescent="0.25">
      <c r="A328" s="188">
        <v>325</v>
      </c>
      <c r="B328" s="187" t="s">
        <v>485</v>
      </c>
      <c r="C328" s="187" t="s">
        <v>1122</v>
      </c>
      <c r="D328" s="187" t="s">
        <v>712</v>
      </c>
      <c r="E328" s="187" t="s">
        <v>1165</v>
      </c>
      <c r="F328" s="186" t="s">
        <v>1758</v>
      </c>
      <c r="G328" s="7">
        <v>442212501</v>
      </c>
      <c r="H328" s="7" t="s">
        <v>1456</v>
      </c>
      <c r="I328" s="7" t="s">
        <v>965</v>
      </c>
      <c r="J328" s="231" t="s">
        <v>913</v>
      </c>
      <c r="K328" s="356">
        <v>1.9529179999999999</v>
      </c>
      <c r="L328" s="356">
        <v>0.91514779000000002</v>
      </c>
      <c r="M328" s="356">
        <v>0</v>
      </c>
      <c r="N328" s="357">
        <v>53.139466685237203</v>
      </c>
      <c r="O328" s="357">
        <v>53.38</v>
      </c>
      <c r="P328" s="231">
        <v>1</v>
      </c>
      <c r="Q328" s="187"/>
    </row>
    <row r="329" spans="1:17" ht="15" customHeight="1" x14ac:dyDescent="0.25">
      <c r="A329" s="188">
        <v>326</v>
      </c>
      <c r="B329" s="187" t="s">
        <v>485</v>
      </c>
      <c r="C329" s="187" t="s">
        <v>1122</v>
      </c>
      <c r="D329" s="187" t="s">
        <v>712</v>
      </c>
      <c r="E329" s="187" t="s">
        <v>1165</v>
      </c>
      <c r="F329" s="186" t="s">
        <v>1761</v>
      </c>
      <c r="G329" s="7">
        <v>442211902</v>
      </c>
      <c r="H329" s="7" t="s">
        <v>1175</v>
      </c>
      <c r="I329" s="7" t="s">
        <v>965</v>
      </c>
      <c r="J329" s="231" t="s">
        <v>913</v>
      </c>
      <c r="K329" s="356">
        <v>1.07592</v>
      </c>
      <c r="L329" s="356">
        <v>0.54713044999999993</v>
      </c>
      <c r="M329" s="356">
        <v>0</v>
      </c>
      <c r="N329" s="357">
        <v>49.147664324485099</v>
      </c>
      <c r="O329" s="357">
        <v>47.36</v>
      </c>
      <c r="P329" s="231">
        <v>1</v>
      </c>
      <c r="Q329" s="187"/>
    </row>
    <row r="330" spans="1:17" ht="15" customHeight="1" x14ac:dyDescent="0.25">
      <c r="A330" s="188">
        <v>327</v>
      </c>
      <c r="B330" s="187" t="s">
        <v>485</v>
      </c>
      <c r="C330" s="187" t="s">
        <v>1122</v>
      </c>
      <c r="D330" s="187" t="s">
        <v>712</v>
      </c>
      <c r="E330" s="187" t="s">
        <v>1165</v>
      </c>
      <c r="F330" s="186" t="s">
        <v>1761</v>
      </c>
      <c r="G330" s="7">
        <v>442211901</v>
      </c>
      <c r="H330" s="7" t="s">
        <v>1878</v>
      </c>
      <c r="I330" s="7" t="s">
        <v>965</v>
      </c>
      <c r="J330" s="231" t="s">
        <v>913</v>
      </c>
      <c r="K330" s="356">
        <v>0.17904</v>
      </c>
      <c r="L330" s="356">
        <v>8.586408999999999E-2</v>
      </c>
      <c r="M330" s="356">
        <v>0</v>
      </c>
      <c r="N330" s="357">
        <v>52.041951519213598</v>
      </c>
      <c r="O330" s="357">
        <v>50.15</v>
      </c>
      <c r="P330" s="231">
        <v>1</v>
      </c>
      <c r="Q330" s="187"/>
    </row>
    <row r="331" spans="1:17" ht="15" customHeight="1" x14ac:dyDescent="0.25">
      <c r="A331" s="188">
        <v>328</v>
      </c>
      <c r="B331" s="187" t="s">
        <v>485</v>
      </c>
      <c r="C331" s="187" t="s">
        <v>1122</v>
      </c>
      <c r="D331" s="187" t="s">
        <v>712</v>
      </c>
      <c r="E331" s="187" t="s">
        <v>1165</v>
      </c>
      <c r="F331" s="186" t="s">
        <v>1762</v>
      </c>
      <c r="G331" s="7">
        <v>442211802</v>
      </c>
      <c r="H331" s="7" t="s">
        <v>1176</v>
      </c>
      <c r="I331" s="7" t="s">
        <v>965</v>
      </c>
      <c r="J331" s="231" t="s">
        <v>913</v>
      </c>
      <c r="K331" s="356">
        <v>0.56796000000000002</v>
      </c>
      <c r="L331" s="356">
        <v>0.50356876000000006</v>
      </c>
      <c r="M331" s="356">
        <v>0</v>
      </c>
      <c r="N331" s="357">
        <v>11.3372843157969</v>
      </c>
      <c r="O331" s="357">
        <v>22.26</v>
      </c>
      <c r="P331" s="231">
        <v>1</v>
      </c>
      <c r="Q331" s="187"/>
    </row>
    <row r="332" spans="1:17" ht="15" customHeight="1" x14ac:dyDescent="0.25">
      <c r="A332" s="188">
        <v>329</v>
      </c>
      <c r="B332" s="187" t="s">
        <v>485</v>
      </c>
      <c r="C332" s="187" t="s">
        <v>1122</v>
      </c>
      <c r="D332" s="187" t="s">
        <v>712</v>
      </c>
      <c r="E332" s="187" t="s">
        <v>1165</v>
      </c>
      <c r="F332" s="186" t="s">
        <v>1762</v>
      </c>
      <c r="G332" s="7">
        <v>442211803</v>
      </c>
      <c r="H332" s="7" t="s">
        <v>1177</v>
      </c>
      <c r="I332" s="7" t="s">
        <v>965</v>
      </c>
      <c r="J332" s="231" t="s">
        <v>913</v>
      </c>
      <c r="K332" s="356">
        <v>1.603359</v>
      </c>
      <c r="L332" s="356">
        <v>1.0802279399999999</v>
      </c>
      <c r="M332" s="356">
        <v>0</v>
      </c>
      <c r="N332" s="357">
        <v>32.627194533476299</v>
      </c>
      <c r="O332" s="357">
        <v>20.5</v>
      </c>
      <c r="P332" s="231">
        <v>1</v>
      </c>
      <c r="Q332" s="187"/>
    </row>
    <row r="333" spans="1:17" ht="15" customHeight="1" x14ac:dyDescent="0.25">
      <c r="A333" s="188">
        <v>330</v>
      </c>
      <c r="B333" s="187" t="s">
        <v>485</v>
      </c>
      <c r="C333" s="187" t="s">
        <v>1122</v>
      </c>
      <c r="D333" s="187" t="s">
        <v>712</v>
      </c>
      <c r="E333" s="187" t="s">
        <v>1178</v>
      </c>
      <c r="F333" s="186" t="s">
        <v>1752</v>
      </c>
      <c r="G333" s="7">
        <v>442221204</v>
      </c>
      <c r="H333" s="7" t="s">
        <v>1179</v>
      </c>
      <c r="I333" s="7" t="s">
        <v>968</v>
      </c>
      <c r="J333" s="231" t="s">
        <v>913</v>
      </c>
      <c r="K333" s="356">
        <v>1.6748700000000001</v>
      </c>
      <c r="L333" s="356">
        <v>1.1423224999999999</v>
      </c>
      <c r="M333" s="356">
        <v>0</v>
      </c>
      <c r="N333" s="357">
        <v>31.7963483733066</v>
      </c>
      <c r="O333" s="357">
        <v>36.909999999999997</v>
      </c>
      <c r="P333" s="231">
        <v>1</v>
      </c>
      <c r="Q333" s="187"/>
    </row>
    <row r="334" spans="1:17" ht="15" customHeight="1" x14ac:dyDescent="0.25">
      <c r="A334" s="188">
        <v>331</v>
      </c>
      <c r="B334" s="187" t="s">
        <v>485</v>
      </c>
      <c r="C334" s="187" t="s">
        <v>1122</v>
      </c>
      <c r="D334" s="187" t="s">
        <v>712</v>
      </c>
      <c r="E334" s="187" t="s">
        <v>1178</v>
      </c>
      <c r="F334" s="186" t="s">
        <v>1752</v>
      </c>
      <c r="G334" s="7">
        <v>442221203</v>
      </c>
      <c r="H334" s="7" t="s">
        <v>1180</v>
      </c>
      <c r="I334" s="7" t="s">
        <v>965</v>
      </c>
      <c r="J334" s="231" t="s">
        <v>913</v>
      </c>
      <c r="K334" s="356">
        <v>0.45027600000000001</v>
      </c>
      <c r="L334" s="356">
        <v>0.24435533999999998</v>
      </c>
      <c r="M334" s="356">
        <v>0</v>
      </c>
      <c r="N334" s="357">
        <v>45.732097646776701</v>
      </c>
      <c r="O334" s="357">
        <v>53.62</v>
      </c>
      <c r="P334" s="231">
        <v>1</v>
      </c>
      <c r="Q334" s="187"/>
    </row>
    <row r="335" spans="1:17" ht="15" customHeight="1" x14ac:dyDescent="0.25">
      <c r="A335" s="188">
        <v>332</v>
      </c>
      <c r="B335" s="187" t="s">
        <v>485</v>
      </c>
      <c r="C335" s="187" t="s">
        <v>1122</v>
      </c>
      <c r="D335" s="187" t="s">
        <v>712</v>
      </c>
      <c r="E335" s="187" t="s">
        <v>1178</v>
      </c>
      <c r="F335" s="186" t="s">
        <v>1752</v>
      </c>
      <c r="G335" s="7">
        <v>442221202</v>
      </c>
      <c r="H335" s="7" t="s">
        <v>1181</v>
      </c>
      <c r="I335" s="7" t="s">
        <v>965</v>
      </c>
      <c r="J335" s="231" t="s">
        <v>913</v>
      </c>
      <c r="K335" s="356">
        <v>0.94223999999999997</v>
      </c>
      <c r="L335" s="356">
        <v>0.57036801000000004</v>
      </c>
      <c r="M335" s="356">
        <v>0</v>
      </c>
      <c r="N335" s="357">
        <v>39.466801451859403</v>
      </c>
      <c r="O335" s="357">
        <v>42.36</v>
      </c>
      <c r="P335" s="231">
        <v>1</v>
      </c>
      <c r="Q335" s="187"/>
    </row>
    <row r="336" spans="1:17" ht="15" customHeight="1" x14ac:dyDescent="0.25">
      <c r="A336" s="188">
        <v>333</v>
      </c>
      <c r="B336" s="187" t="s">
        <v>485</v>
      </c>
      <c r="C336" s="187" t="s">
        <v>1122</v>
      </c>
      <c r="D336" s="187" t="s">
        <v>712</v>
      </c>
      <c r="E336" s="187" t="s">
        <v>1178</v>
      </c>
      <c r="F336" s="186" t="s">
        <v>1752</v>
      </c>
      <c r="G336" s="7">
        <v>442221205</v>
      </c>
      <c r="H336" s="7" t="s">
        <v>1182</v>
      </c>
      <c r="I336" s="7" t="s">
        <v>965</v>
      </c>
      <c r="J336" s="231" t="s">
        <v>913</v>
      </c>
      <c r="K336" s="356">
        <v>0.41310000000000002</v>
      </c>
      <c r="L336" s="356">
        <v>0.19572012999999999</v>
      </c>
      <c r="M336" s="356">
        <v>0</v>
      </c>
      <c r="N336" s="357">
        <v>52.621609779714397</v>
      </c>
      <c r="O336" s="357">
        <v>47.87</v>
      </c>
      <c r="P336" s="231">
        <v>1</v>
      </c>
      <c r="Q336" s="187"/>
    </row>
    <row r="337" spans="1:17" ht="15" customHeight="1" x14ac:dyDescent="0.25">
      <c r="A337" s="188">
        <v>334</v>
      </c>
      <c r="B337" s="187" t="s">
        <v>485</v>
      </c>
      <c r="C337" s="187" t="s">
        <v>1122</v>
      </c>
      <c r="D337" s="187" t="s">
        <v>712</v>
      </c>
      <c r="E337" s="187" t="s">
        <v>1178</v>
      </c>
      <c r="F337" s="186" t="s">
        <v>1752</v>
      </c>
      <c r="G337" s="7">
        <v>442221201</v>
      </c>
      <c r="H337" s="7" t="s">
        <v>1183</v>
      </c>
      <c r="I337" s="7" t="s">
        <v>965</v>
      </c>
      <c r="J337" s="231" t="s">
        <v>913</v>
      </c>
      <c r="K337" s="356">
        <v>0.62665199999999999</v>
      </c>
      <c r="L337" s="356">
        <v>0.51196710000000001</v>
      </c>
      <c r="M337" s="356">
        <v>0</v>
      </c>
      <c r="N337" s="357">
        <v>18.3012102410907</v>
      </c>
      <c r="O337" s="357">
        <v>18.579999999999998</v>
      </c>
      <c r="P337" s="231">
        <v>1</v>
      </c>
      <c r="Q337" s="187"/>
    </row>
    <row r="338" spans="1:17" ht="15" customHeight="1" x14ac:dyDescent="0.25">
      <c r="A338" s="188">
        <v>335</v>
      </c>
      <c r="B338" s="187" t="s">
        <v>485</v>
      </c>
      <c r="C338" s="187" t="s">
        <v>1122</v>
      </c>
      <c r="D338" s="187" t="s">
        <v>712</v>
      </c>
      <c r="E338" s="187" t="s">
        <v>1178</v>
      </c>
      <c r="F338" s="186" t="s">
        <v>1753</v>
      </c>
      <c r="G338" s="7">
        <v>442222301</v>
      </c>
      <c r="H338" s="7" t="s">
        <v>1184</v>
      </c>
      <c r="I338" s="7" t="s">
        <v>965</v>
      </c>
      <c r="J338" s="231" t="s">
        <v>913</v>
      </c>
      <c r="K338" s="356">
        <v>1.28667</v>
      </c>
      <c r="L338" s="356">
        <v>0.84601950999999986</v>
      </c>
      <c r="M338" s="356">
        <v>0</v>
      </c>
      <c r="N338" s="357">
        <v>34.247358685599302</v>
      </c>
      <c r="O338" s="357">
        <v>42.75</v>
      </c>
      <c r="P338" s="231">
        <v>1</v>
      </c>
      <c r="Q338" s="187"/>
    </row>
    <row r="339" spans="1:17" ht="15" customHeight="1" x14ac:dyDescent="0.25">
      <c r="A339" s="188">
        <v>336</v>
      </c>
      <c r="B339" s="187" t="s">
        <v>485</v>
      </c>
      <c r="C339" s="187" t="s">
        <v>1122</v>
      </c>
      <c r="D339" s="187" t="s">
        <v>712</v>
      </c>
      <c r="E339" s="187" t="s">
        <v>1178</v>
      </c>
      <c r="F339" s="186" t="s">
        <v>1753</v>
      </c>
      <c r="G339" s="7">
        <v>442222302</v>
      </c>
      <c r="H339" s="7" t="s">
        <v>1185</v>
      </c>
      <c r="I339" s="7" t="s">
        <v>965</v>
      </c>
      <c r="J339" s="231" t="s">
        <v>913</v>
      </c>
      <c r="K339" s="356">
        <v>1.3706100000000001</v>
      </c>
      <c r="L339" s="356">
        <v>0.76563775000000001</v>
      </c>
      <c r="M339" s="356">
        <v>0</v>
      </c>
      <c r="N339" s="357">
        <v>44.138905304937197</v>
      </c>
      <c r="O339" s="357">
        <v>50.6</v>
      </c>
      <c r="P339" s="231">
        <v>1</v>
      </c>
      <c r="Q339" s="187"/>
    </row>
    <row r="340" spans="1:17" ht="15" customHeight="1" x14ac:dyDescent="0.25">
      <c r="A340" s="188">
        <v>337</v>
      </c>
      <c r="B340" s="187" t="s">
        <v>485</v>
      </c>
      <c r="C340" s="187" t="s">
        <v>1122</v>
      </c>
      <c r="D340" s="187" t="s">
        <v>712</v>
      </c>
      <c r="E340" s="187" t="s">
        <v>1178</v>
      </c>
      <c r="F340" s="186" t="s">
        <v>1753</v>
      </c>
      <c r="G340" s="7">
        <v>442222303</v>
      </c>
      <c r="H340" s="7" t="s">
        <v>1874</v>
      </c>
      <c r="I340" s="7" t="s">
        <v>965</v>
      </c>
      <c r="J340" s="231" t="s">
        <v>913</v>
      </c>
      <c r="K340" s="356">
        <v>0.19308</v>
      </c>
      <c r="L340" s="356">
        <v>0.11044885</v>
      </c>
      <c r="M340" s="356">
        <v>0</v>
      </c>
      <c r="N340" s="357">
        <v>42.796327946965</v>
      </c>
      <c r="O340" s="357">
        <v>13.36</v>
      </c>
      <c r="P340" s="231">
        <v>1</v>
      </c>
      <c r="Q340" s="187"/>
    </row>
    <row r="341" spans="1:17" ht="15" customHeight="1" x14ac:dyDescent="0.25">
      <c r="A341" s="188">
        <v>338</v>
      </c>
      <c r="B341" s="187" t="s">
        <v>485</v>
      </c>
      <c r="C341" s="187" t="s">
        <v>1122</v>
      </c>
      <c r="D341" s="187" t="s">
        <v>712</v>
      </c>
      <c r="E341" s="187" t="s">
        <v>1178</v>
      </c>
      <c r="F341" s="186" t="s">
        <v>1759</v>
      </c>
      <c r="G341" s="7">
        <v>442222401</v>
      </c>
      <c r="H341" s="7" t="s">
        <v>1457</v>
      </c>
      <c r="I341" s="7" t="s">
        <v>965</v>
      </c>
      <c r="J341" s="231" t="s">
        <v>913</v>
      </c>
      <c r="K341" s="356">
        <v>1.7947500000000001</v>
      </c>
      <c r="L341" s="356">
        <v>0.84917516000000004</v>
      </c>
      <c r="M341" s="356">
        <v>0</v>
      </c>
      <c r="N341" s="357">
        <v>52.685601894414297</v>
      </c>
      <c r="O341" s="357">
        <v>60.07</v>
      </c>
      <c r="P341" s="231">
        <v>1</v>
      </c>
      <c r="Q341" s="187"/>
    </row>
    <row r="342" spans="1:17" ht="15" customHeight="1" x14ac:dyDescent="0.25">
      <c r="A342" s="188">
        <v>339</v>
      </c>
      <c r="B342" s="187" t="s">
        <v>485</v>
      </c>
      <c r="C342" s="187" t="s">
        <v>1122</v>
      </c>
      <c r="D342" s="187" t="s">
        <v>712</v>
      </c>
      <c r="E342" s="187" t="s">
        <v>1178</v>
      </c>
      <c r="F342" s="186" t="s">
        <v>1759</v>
      </c>
      <c r="G342" s="7">
        <v>442222403</v>
      </c>
      <c r="H342" s="7" t="s">
        <v>1877</v>
      </c>
      <c r="I342" s="7" t="s">
        <v>965</v>
      </c>
      <c r="J342" s="231" t="s">
        <v>913</v>
      </c>
      <c r="K342" s="356">
        <v>0.20483999999999999</v>
      </c>
      <c r="L342" s="356">
        <v>0.11679538999999999</v>
      </c>
      <c r="M342" s="356">
        <v>0</v>
      </c>
      <c r="N342" s="357">
        <v>42.982137277875403</v>
      </c>
      <c r="O342" s="357">
        <v>53.09</v>
      </c>
      <c r="P342" s="231">
        <v>1</v>
      </c>
      <c r="Q342" s="187"/>
    </row>
    <row r="343" spans="1:17" ht="15" customHeight="1" x14ac:dyDescent="0.25">
      <c r="A343" s="188">
        <v>340</v>
      </c>
      <c r="B343" s="187" t="s">
        <v>485</v>
      </c>
      <c r="C343" s="187" t="s">
        <v>1122</v>
      </c>
      <c r="D343" s="187" t="s">
        <v>712</v>
      </c>
      <c r="E343" s="187" t="s">
        <v>1178</v>
      </c>
      <c r="F343" s="186" t="s">
        <v>1760</v>
      </c>
      <c r="G343" s="7">
        <v>442221502</v>
      </c>
      <c r="H343" s="7" t="s">
        <v>1186</v>
      </c>
      <c r="I343" s="7" t="s">
        <v>965</v>
      </c>
      <c r="J343" s="231" t="s">
        <v>913</v>
      </c>
      <c r="K343" s="356">
        <v>1.21994</v>
      </c>
      <c r="L343" s="356">
        <v>0.79743410999999997</v>
      </c>
      <c r="M343" s="356">
        <v>0</v>
      </c>
      <c r="N343" s="357">
        <v>34.633333606570801</v>
      </c>
      <c r="O343" s="357">
        <v>31.98</v>
      </c>
      <c r="P343" s="231">
        <v>1</v>
      </c>
      <c r="Q343" s="187"/>
    </row>
    <row r="344" spans="1:17" ht="15" customHeight="1" x14ac:dyDescent="0.25">
      <c r="A344" s="188">
        <v>341</v>
      </c>
      <c r="B344" s="187" t="s">
        <v>485</v>
      </c>
      <c r="C344" s="187" t="s">
        <v>1122</v>
      </c>
      <c r="D344" s="187" t="s">
        <v>712</v>
      </c>
      <c r="E344" s="187" t="s">
        <v>1178</v>
      </c>
      <c r="F344" s="186" t="s">
        <v>1760</v>
      </c>
      <c r="G344" s="7">
        <v>442221504</v>
      </c>
      <c r="H344" s="7" t="s">
        <v>1458</v>
      </c>
      <c r="I344" s="7" t="s">
        <v>965</v>
      </c>
      <c r="J344" s="231" t="s">
        <v>913</v>
      </c>
      <c r="K344" s="356">
        <v>0.70775999999999994</v>
      </c>
      <c r="L344" s="356">
        <v>0.51131316000000004</v>
      </c>
      <c r="M344" s="356">
        <v>0</v>
      </c>
      <c r="N344" s="357">
        <v>27.756137673787698</v>
      </c>
      <c r="O344" s="357">
        <v>32.94</v>
      </c>
      <c r="P344" s="231">
        <v>1</v>
      </c>
      <c r="Q344" s="187"/>
    </row>
    <row r="345" spans="1:17" ht="15" customHeight="1" x14ac:dyDescent="0.25">
      <c r="A345" s="188">
        <v>342</v>
      </c>
      <c r="B345" s="187" t="s">
        <v>485</v>
      </c>
      <c r="C345" s="187" t="s">
        <v>1122</v>
      </c>
      <c r="D345" s="187" t="s">
        <v>712</v>
      </c>
      <c r="E345" s="187" t="s">
        <v>1178</v>
      </c>
      <c r="F345" s="186" t="s">
        <v>1760</v>
      </c>
      <c r="G345" s="7">
        <v>442221503</v>
      </c>
      <c r="H345" s="7" t="s">
        <v>1187</v>
      </c>
      <c r="I345" s="7" t="s">
        <v>965</v>
      </c>
      <c r="J345" s="231" t="s">
        <v>913</v>
      </c>
      <c r="K345" s="356">
        <v>1.3175490000000001</v>
      </c>
      <c r="L345" s="356">
        <v>0.76175031999999998</v>
      </c>
      <c r="M345" s="356">
        <v>0</v>
      </c>
      <c r="N345" s="357">
        <v>42.184289161162098</v>
      </c>
      <c r="O345" s="357">
        <v>43.81</v>
      </c>
      <c r="P345" s="231">
        <v>1</v>
      </c>
      <c r="Q345" s="187"/>
    </row>
    <row r="346" spans="1:17" ht="15" customHeight="1" x14ac:dyDescent="0.25">
      <c r="A346" s="188">
        <v>343</v>
      </c>
      <c r="B346" s="187" t="s">
        <v>485</v>
      </c>
      <c r="C346" s="187" t="s">
        <v>1188</v>
      </c>
      <c r="D346" s="187" t="s">
        <v>478</v>
      </c>
      <c r="E346" s="187" t="s">
        <v>1189</v>
      </c>
      <c r="F346" s="186" t="s">
        <v>1763</v>
      </c>
      <c r="G346" s="7">
        <v>461122101</v>
      </c>
      <c r="H346" s="7" t="s">
        <v>1466</v>
      </c>
      <c r="I346" s="7" t="s">
        <v>965</v>
      </c>
      <c r="J346" s="231" t="s">
        <v>913</v>
      </c>
      <c r="K346" s="356">
        <v>1.1678800000000003</v>
      </c>
      <c r="L346" s="356">
        <v>0.50439856999999999</v>
      </c>
      <c r="M346" s="356">
        <v>0</v>
      </c>
      <c r="N346" s="357">
        <v>56.810753673322601</v>
      </c>
      <c r="O346" s="357">
        <v>43.2</v>
      </c>
      <c r="P346" s="231">
        <v>1</v>
      </c>
      <c r="Q346" s="187"/>
    </row>
    <row r="347" spans="1:17" ht="15" customHeight="1" x14ac:dyDescent="0.25">
      <c r="A347" s="188">
        <v>344</v>
      </c>
      <c r="B347" s="187" t="s">
        <v>485</v>
      </c>
      <c r="C347" s="187" t="s">
        <v>1188</v>
      </c>
      <c r="D347" s="187" t="s">
        <v>478</v>
      </c>
      <c r="E347" s="187" t="s">
        <v>1189</v>
      </c>
      <c r="F347" s="186" t="s">
        <v>1763</v>
      </c>
      <c r="G347" s="7">
        <v>461122103</v>
      </c>
      <c r="H347" s="7" t="s">
        <v>1191</v>
      </c>
      <c r="I347" s="7" t="s">
        <v>965</v>
      </c>
      <c r="J347" s="231" t="s">
        <v>913</v>
      </c>
      <c r="K347" s="356">
        <v>0.29714000000000013</v>
      </c>
      <c r="L347" s="356">
        <v>0.16870868</v>
      </c>
      <c r="M347" s="356">
        <v>0</v>
      </c>
      <c r="N347" s="357">
        <v>43.222494447061997</v>
      </c>
      <c r="O347" s="357">
        <v>23.17</v>
      </c>
      <c r="P347" s="231">
        <v>1</v>
      </c>
      <c r="Q347" s="187"/>
    </row>
    <row r="348" spans="1:17" ht="15" customHeight="1" x14ac:dyDescent="0.25">
      <c r="A348" s="188">
        <v>345</v>
      </c>
      <c r="B348" s="187" t="s">
        <v>485</v>
      </c>
      <c r="C348" s="187" t="s">
        <v>1188</v>
      </c>
      <c r="D348" s="187" t="s">
        <v>478</v>
      </c>
      <c r="E348" s="187" t="s">
        <v>1189</v>
      </c>
      <c r="F348" s="186" t="s">
        <v>1763</v>
      </c>
      <c r="G348" s="7">
        <v>461122102</v>
      </c>
      <c r="H348" s="7" t="s">
        <v>1192</v>
      </c>
      <c r="I348" s="7" t="s">
        <v>965</v>
      </c>
      <c r="J348" s="231" t="s">
        <v>913</v>
      </c>
      <c r="K348" s="356">
        <v>0.97794000000000003</v>
      </c>
      <c r="L348" s="356">
        <v>0.51120019999999999</v>
      </c>
      <c r="M348" s="356">
        <v>0</v>
      </c>
      <c r="N348" s="357">
        <v>47.726833957093497</v>
      </c>
      <c r="O348" s="357">
        <v>25.78</v>
      </c>
      <c r="P348" s="231">
        <v>1</v>
      </c>
      <c r="Q348" s="187"/>
    </row>
    <row r="349" spans="1:17" ht="15" customHeight="1" x14ac:dyDescent="0.25">
      <c r="A349" s="188">
        <v>346</v>
      </c>
      <c r="B349" s="187" t="s">
        <v>485</v>
      </c>
      <c r="C349" s="187" t="s">
        <v>1188</v>
      </c>
      <c r="D349" s="187" t="s">
        <v>478</v>
      </c>
      <c r="E349" s="187" t="s">
        <v>1189</v>
      </c>
      <c r="F349" s="186" t="s">
        <v>1194</v>
      </c>
      <c r="G349" s="7">
        <v>461121201</v>
      </c>
      <c r="H349" s="7" t="s">
        <v>1469</v>
      </c>
      <c r="I349" s="7" t="s">
        <v>965</v>
      </c>
      <c r="J349" s="231" t="s">
        <v>913</v>
      </c>
      <c r="K349" s="356">
        <v>2.1300299999999992</v>
      </c>
      <c r="L349" s="356">
        <v>1.4619243199999998</v>
      </c>
      <c r="M349" s="356">
        <v>0</v>
      </c>
      <c r="N349" s="357">
        <v>31.366022074806398</v>
      </c>
      <c r="O349" s="357">
        <v>26.88</v>
      </c>
      <c r="P349" s="231">
        <v>1</v>
      </c>
      <c r="Q349" s="187"/>
    </row>
    <row r="350" spans="1:17" ht="15" customHeight="1" x14ac:dyDescent="0.25">
      <c r="A350" s="188">
        <v>347</v>
      </c>
      <c r="B350" s="187" t="s">
        <v>485</v>
      </c>
      <c r="C350" s="187" t="s">
        <v>1188</v>
      </c>
      <c r="D350" s="187" t="s">
        <v>478</v>
      </c>
      <c r="E350" s="187" t="s">
        <v>1189</v>
      </c>
      <c r="F350" s="186" t="s">
        <v>1764</v>
      </c>
      <c r="G350" s="7">
        <v>461121301</v>
      </c>
      <c r="H350" s="7" t="s">
        <v>1195</v>
      </c>
      <c r="I350" s="7" t="s">
        <v>965</v>
      </c>
      <c r="J350" s="231" t="s">
        <v>913</v>
      </c>
      <c r="K350" s="356">
        <v>1.5188699999999999</v>
      </c>
      <c r="L350" s="356">
        <v>1.1232423300000001</v>
      </c>
      <c r="M350" s="356">
        <v>0</v>
      </c>
      <c r="N350" s="357">
        <v>26.047500444409302</v>
      </c>
      <c r="O350" s="357">
        <v>15.03</v>
      </c>
      <c r="P350" s="231">
        <v>1</v>
      </c>
      <c r="Q350" s="187"/>
    </row>
    <row r="351" spans="1:17" ht="15" customHeight="1" x14ac:dyDescent="0.25">
      <c r="A351" s="188">
        <v>348</v>
      </c>
      <c r="B351" s="187" t="s">
        <v>485</v>
      </c>
      <c r="C351" s="187" t="s">
        <v>1188</v>
      </c>
      <c r="D351" s="187" t="s">
        <v>478</v>
      </c>
      <c r="E351" s="187" t="s">
        <v>1189</v>
      </c>
      <c r="F351" s="186" t="s">
        <v>1764</v>
      </c>
      <c r="G351" s="7">
        <v>461121302</v>
      </c>
      <c r="H351" s="7" t="s">
        <v>1196</v>
      </c>
      <c r="I351" s="7" t="s">
        <v>965</v>
      </c>
      <c r="J351" s="231" t="s">
        <v>913</v>
      </c>
      <c r="K351" s="356">
        <v>1.4475599999999997</v>
      </c>
      <c r="L351" s="356">
        <v>0.86436167000000008</v>
      </c>
      <c r="M351" s="356">
        <v>0</v>
      </c>
      <c r="N351" s="357">
        <v>40.288370084832401</v>
      </c>
      <c r="O351" s="357">
        <v>14.45</v>
      </c>
      <c r="P351" s="231">
        <v>1</v>
      </c>
      <c r="Q351" s="187"/>
    </row>
    <row r="352" spans="1:17" ht="15" customHeight="1" x14ac:dyDescent="0.25">
      <c r="A352" s="188">
        <v>349</v>
      </c>
      <c r="B352" s="187" t="s">
        <v>485</v>
      </c>
      <c r="C352" s="187" t="s">
        <v>1188</v>
      </c>
      <c r="D352" s="187" t="s">
        <v>478</v>
      </c>
      <c r="E352" s="187" t="s">
        <v>1189</v>
      </c>
      <c r="F352" s="186" t="s">
        <v>1197</v>
      </c>
      <c r="G352" s="7">
        <v>461122403</v>
      </c>
      <c r="H352" s="7" t="s">
        <v>1882</v>
      </c>
      <c r="I352" s="7" t="s">
        <v>965</v>
      </c>
      <c r="J352" s="231" t="s">
        <v>913</v>
      </c>
      <c r="K352" s="356">
        <v>0.92373999999999978</v>
      </c>
      <c r="L352" s="356">
        <v>0.40460108999999994</v>
      </c>
      <c r="M352" s="356">
        <v>0</v>
      </c>
      <c r="N352" s="357">
        <v>56.1996784809579</v>
      </c>
      <c r="O352" s="357">
        <v>48.46</v>
      </c>
      <c r="P352" s="231">
        <v>1</v>
      </c>
      <c r="Q352" s="187"/>
    </row>
    <row r="353" spans="1:17" ht="15" customHeight="1" x14ac:dyDescent="0.25">
      <c r="A353" s="188">
        <v>350</v>
      </c>
      <c r="B353" s="187" t="s">
        <v>485</v>
      </c>
      <c r="C353" s="187" t="s">
        <v>1188</v>
      </c>
      <c r="D353" s="187" t="s">
        <v>478</v>
      </c>
      <c r="E353" s="187" t="s">
        <v>1189</v>
      </c>
      <c r="F353" s="186" t="s">
        <v>1197</v>
      </c>
      <c r="G353" s="7">
        <v>461122405</v>
      </c>
      <c r="H353" s="7" t="s">
        <v>1190</v>
      </c>
      <c r="I353" s="7" t="s">
        <v>965</v>
      </c>
      <c r="J353" s="231" t="s">
        <v>913</v>
      </c>
      <c r="K353" s="356">
        <v>0.50766000000000011</v>
      </c>
      <c r="L353" s="356">
        <v>0.25801812000000002</v>
      </c>
      <c r="M353" s="356">
        <v>0</v>
      </c>
      <c r="N353" s="357">
        <v>49.175014773667399</v>
      </c>
      <c r="O353" s="357">
        <v>35.200000000000003</v>
      </c>
      <c r="P353" s="231">
        <v>1</v>
      </c>
      <c r="Q353" s="187"/>
    </row>
    <row r="354" spans="1:17" ht="15" customHeight="1" x14ac:dyDescent="0.25">
      <c r="A354" s="188">
        <v>351</v>
      </c>
      <c r="B354" s="187" t="s">
        <v>485</v>
      </c>
      <c r="C354" s="187" t="s">
        <v>1188</v>
      </c>
      <c r="D354" s="187" t="s">
        <v>478</v>
      </c>
      <c r="E354" s="187" t="s">
        <v>1189</v>
      </c>
      <c r="F354" s="186" t="s">
        <v>1197</v>
      </c>
      <c r="G354" s="7">
        <v>461122402</v>
      </c>
      <c r="H354" s="7" t="s">
        <v>1198</v>
      </c>
      <c r="I354" s="7" t="s">
        <v>965</v>
      </c>
      <c r="J354" s="231" t="s">
        <v>913</v>
      </c>
      <c r="K354" s="356">
        <v>1.27874</v>
      </c>
      <c r="L354" s="356">
        <v>0.80043895999999992</v>
      </c>
      <c r="M354" s="356">
        <v>0</v>
      </c>
      <c r="N354" s="357">
        <v>37.404088399518301</v>
      </c>
      <c r="O354" s="357">
        <v>11.16</v>
      </c>
      <c r="P354" s="231">
        <v>1</v>
      </c>
      <c r="Q354" s="187"/>
    </row>
    <row r="355" spans="1:17" ht="15" customHeight="1" x14ac:dyDescent="0.25">
      <c r="A355" s="188">
        <v>352</v>
      </c>
      <c r="B355" s="187" t="s">
        <v>485</v>
      </c>
      <c r="C355" s="187" t="s">
        <v>1188</v>
      </c>
      <c r="D355" s="187" t="s">
        <v>478</v>
      </c>
      <c r="E355" s="187" t="s">
        <v>1189</v>
      </c>
      <c r="F355" s="186" t="s">
        <v>1197</v>
      </c>
      <c r="G355" s="7">
        <v>461122401</v>
      </c>
      <c r="H355" s="7" t="s">
        <v>1197</v>
      </c>
      <c r="I355" s="7" t="s">
        <v>965</v>
      </c>
      <c r="J355" s="231" t="s">
        <v>913</v>
      </c>
      <c r="K355" s="356">
        <v>2.3175599999999994</v>
      </c>
      <c r="L355" s="356">
        <v>1.1349661899999999</v>
      </c>
      <c r="M355" s="356">
        <v>0</v>
      </c>
      <c r="N355" s="357">
        <v>51.027538014118299</v>
      </c>
      <c r="O355" s="357">
        <v>31.79</v>
      </c>
      <c r="P355" s="231">
        <v>1</v>
      </c>
      <c r="Q355" s="187"/>
    </row>
    <row r="356" spans="1:17" ht="15" customHeight="1" x14ac:dyDescent="0.25">
      <c r="A356" s="188">
        <v>353</v>
      </c>
      <c r="B356" s="187" t="s">
        <v>485</v>
      </c>
      <c r="C356" s="187" t="s">
        <v>1188</v>
      </c>
      <c r="D356" s="187" t="s">
        <v>478</v>
      </c>
      <c r="E356" s="187" t="s">
        <v>1189</v>
      </c>
      <c r="F356" s="186" t="s">
        <v>1769</v>
      </c>
      <c r="G356" s="7">
        <v>461122502</v>
      </c>
      <c r="H356" s="7" t="s">
        <v>1193</v>
      </c>
      <c r="I356" s="7" t="s">
        <v>965</v>
      </c>
      <c r="J356" s="231" t="s">
        <v>913</v>
      </c>
      <c r="K356" s="356">
        <v>2.2259999999999982</v>
      </c>
      <c r="L356" s="356">
        <v>1.5563074800000001</v>
      </c>
      <c r="M356" s="356">
        <v>0</v>
      </c>
      <c r="N356" s="357">
        <v>30.0850188679245</v>
      </c>
      <c r="O356" s="357">
        <v>5.44</v>
      </c>
      <c r="P356" s="231">
        <v>1</v>
      </c>
      <c r="Q356" s="187"/>
    </row>
    <row r="357" spans="1:17" ht="15" customHeight="1" x14ac:dyDescent="0.25">
      <c r="A357" s="188">
        <v>354</v>
      </c>
      <c r="B357" s="187" t="s">
        <v>485</v>
      </c>
      <c r="C357" s="187" t="s">
        <v>1188</v>
      </c>
      <c r="D357" s="187" t="s">
        <v>478</v>
      </c>
      <c r="E357" s="187" t="s">
        <v>1199</v>
      </c>
      <c r="F357" s="186" t="s">
        <v>1201</v>
      </c>
      <c r="G357" s="7">
        <v>461111205</v>
      </c>
      <c r="H357" s="7" t="s">
        <v>1202</v>
      </c>
      <c r="I357" s="7" t="s">
        <v>968</v>
      </c>
      <c r="J357" s="231" t="s">
        <v>913</v>
      </c>
      <c r="K357" s="356">
        <v>4.5132599999999989</v>
      </c>
      <c r="L357" s="356">
        <v>2.73728148</v>
      </c>
      <c r="M357" s="356">
        <v>0</v>
      </c>
      <c r="N357" s="357">
        <v>39.350237300753797</v>
      </c>
      <c r="O357" s="357">
        <v>21.71</v>
      </c>
      <c r="P357" s="231">
        <v>1</v>
      </c>
      <c r="Q357" s="187"/>
    </row>
    <row r="358" spans="1:17" ht="15" customHeight="1" x14ac:dyDescent="0.25">
      <c r="A358" s="188">
        <v>355</v>
      </c>
      <c r="B358" s="187" t="s">
        <v>485</v>
      </c>
      <c r="C358" s="187" t="s">
        <v>1188</v>
      </c>
      <c r="D358" s="187" t="s">
        <v>478</v>
      </c>
      <c r="E358" s="187" t="s">
        <v>1199</v>
      </c>
      <c r="F358" s="186" t="s">
        <v>1203</v>
      </c>
      <c r="G358" s="7">
        <v>461113302</v>
      </c>
      <c r="H358" s="7" t="s">
        <v>1204</v>
      </c>
      <c r="I358" s="7" t="s">
        <v>968</v>
      </c>
      <c r="J358" s="231" t="s">
        <v>913</v>
      </c>
      <c r="K358" s="356">
        <v>2.1455799999999998</v>
      </c>
      <c r="L358" s="356">
        <v>1.02242367</v>
      </c>
      <c r="M358" s="356">
        <v>0</v>
      </c>
      <c r="N358" s="357">
        <v>52.347445912061097</v>
      </c>
      <c r="O358" s="357">
        <v>48.74</v>
      </c>
      <c r="P358" s="231">
        <v>1</v>
      </c>
      <c r="Q358" s="187"/>
    </row>
    <row r="359" spans="1:17" ht="15" customHeight="1" x14ac:dyDescent="0.25">
      <c r="A359" s="188">
        <v>356</v>
      </c>
      <c r="B359" s="187" t="s">
        <v>485</v>
      </c>
      <c r="C359" s="187" t="s">
        <v>1188</v>
      </c>
      <c r="D359" s="187" t="s">
        <v>478</v>
      </c>
      <c r="E359" s="187" t="s">
        <v>1199</v>
      </c>
      <c r="F359" s="186" t="s">
        <v>1205</v>
      </c>
      <c r="G359" s="7">
        <v>461111401</v>
      </c>
      <c r="H359" s="7" t="s">
        <v>1205</v>
      </c>
      <c r="I359" s="7" t="s">
        <v>968</v>
      </c>
      <c r="J359" s="231" t="s">
        <v>913</v>
      </c>
      <c r="K359" s="356">
        <v>3.0345799999999996</v>
      </c>
      <c r="L359" s="356">
        <v>2.3620114299999999</v>
      </c>
      <c r="M359" s="356">
        <v>0</v>
      </c>
      <c r="N359" s="357">
        <v>22.1634812725319</v>
      </c>
      <c r="O359" s="357">
        <v>-2.09</v>
      </c>
      <c r="P359" s="231">
        <v>1</v>
      </c>
      <c r="Q359" s="187"/>
    </row>
    <row r="360" spans="1:17" ht="15" customHeight="1" x14ac:dyDescent="0.25">
      <c r="A360" s="188">
        <v>357</v>
      </c>
      <c r="B360" s="187" t="s">
        <v>485</v>
      </c>
      <c r="C360" s="187" t="s">
        <v>1188</v>
      </c>
      <c r="D360" s="187" t="s">
        <v>478</v>
      </c>
      <c r="E360" s="187" t="s">
        <v>1199</v>
      </c>
      <c r="F360" s="186" t="s">
        <v>1205</v>
      </c>
      <c r="G360" s="7">
        <v>461111402</v>
      </c>
      <c r="H360" s="7" t="s">
        <v>1879</v>
      </c>
      <c r="I360" s="7" t="s">
        <v>968</v>
      </c>
      <c r="J360" s="231" t="s">
        <v>913</v>
      </c>
      <c r="K360" s="356">
        <v>1.40706</v>
      </c>
      <c r="L360" s="356">
        <v>1.0831878500000001</v>
      </c>
      <c r="M360" s="356">
        <v>0</v>
      </c>
      <c r="N360" s="357">
        <v>23.0176502778844</v>
      </c>
      <c r="O360" s="357">
        <v>-8.6300000000000008</v>
      </c>
      <c r="P360" s="231">
        <v>1</v>
      </c>
      <c r="Q360" s="187"/>
    </row>
    <row r="361" spans="1:17" ht="15" customHeight="1" x14ac:dyDescent="0.25">
      <c r="A361" s="188">
        <v>358</v>
      </c>
      <c r="B361" s="187" t="s">
        <v>485</v>
      </c>
      <c r="C361" s="187" t="s">
        <v>1188</v>
      </c>
      <c r="D361" s="187" t="s">
        <v>478</v>
      </c>
      <c r="E361" s="187" t="s">
        <v>1199</v>
      </c>
      <c r="F361" s="186" t="s">
        <v>1206</v>
      </c>
      <c r="G361" s="7">
        <v>4611421104</v>
      </c>
      <c r="H361" s="7" t="s">
        <v>1207</v>
      </c>
      <c r="I361" s="7" t="s">
        <v>965</v>
      </c>
      <c r="J361" s="231" t="s">
        <v>913</v>
      </c>
      <c r="K361" s="356">
        <v>1.2012599999999998</v>
      </c>
      <c r="L361" s="356">
        <v>0.81048102999999994</v>
      </c>
      <c r="M361" s="356">
        <v>0</v>
      </c>
      <c r="N361" s="357">
        <v>32.530756871951098</v>
      </c>
      <c r="O361" s="357">
        <v>11.63</v>
      </c>
      <c r="P361" s="231">
        <v>1</v>
      </c>
      <c r="Q361" s="187"/>
    </row>
    <row r="362" spans="1:17" ht="15" customHeight="1" x14ac:dyDescent="0.25">
      <c r="A362" s="188">
        <v>359</v>
      </c>
      <c r="B362" s="187" t="s">
        <v>485</v>
      </c>
      <c r="C362" s="187" t="s">
        <v>1188</v>
      </c>
      <c r="D362" s="187" t="s">
        <v>478</v>
      </c>
      <c r="E362" s="187" t="s">
        <v>1199</v>
      </c>
      <c r="F362" s="186" t="s">
        <v>1206</v>
      </c>
      <c r="G362" s="7">
        <v>4611421102</v>
      </c>
      <c r="H362" s="7" t="s">
        <v>1208</v>
      </c>
      <c r="I362" s="7" t="s">
        <v>965</v>
      </c>
      <c r="J362" s="231" t="s">
        <v>913</v>
      </c>
      <c r="K362" s="356">
        <v>0.76134000000000002</v>
      </c>
      <c r="L362" s="356">
        <v>0.39841251</v>
      </c>
      <c r="M362" s="356">
        <v>0</v>
      </c>
      <c r="N362" s="357">
        <v>47.669568129876303</v>
      </c>
      <c r="O362" s="357">
        <v>26.01</v>
      </c>
      <c r="P362" s="231">
        <v>1</v>
      </c>
      <c r="Q362" s="187"/>
    </row>
    <row r="363" spans="1:17" ht="15" customHeight="1" x14ac:dyDescent="0.25">
      <c r="A363" s="188">
        <v>360</v>
      </c>
      <c r="B363" s="187" t="s">
        <v>485</v>
      </c>
      <c r="C363" s="187" t="s">
        <v>1188</v>
      </c>
      <c r="D363" s="187" t="s">
        <v>478</v>
      </c>
      <c r="E363" s="187" t="s">
        <v>1199</v>
      </c>
      <c r="F363" s="186" t="s">
        <v>1206</v>
      </c>
      <c r="G363" s="7">
        <v>4611421101</v>
      </c>
      <c r="H363" s="7" t="s">
        <v>1209</v>
      </c>
      <c r="I363" s="7" t="s">
        <v>965</v>
      </c>
      <c r="J363" s="231" t="s">
        <v>913</v>
      </c>
      <c r="K363" s="356">
        <v>1.4155499999999999</v>
      </c>
      <c r="L363" s="356">
        <v>0.83951581999999991</v>
      </c>
      <c r="M363" s="356">
        <v>0</v>
      </c>
      <c r="N363" s="357">
        <v>40.693312140157502</v>
      </c>
      <c r="O363" s="357">
        <v>30.49</v>
      </c>
      <c r="P363" s="231">
        <v>1</v>
      </c>
      <c r="Q363" s="187"/>
    </row>
    <row r="364" spans="1:17" ht="15" customHeight="1" x14ac:dyDescent="0.25">
      <c r="A364" s="188">
        <v>361</v>
      </c>
      <c r="B364" s="187" t="s">
        <v>485</v>
      </c>
      <c r="C364" s="187" t="s">
        <v>1188</v>
      </c>
      <c r="D364" s="187" t="s">
        <v>478</v>
      </c>
      <c r="E364" s="187" t="s">
        <v>1199</v>
      </c>
      <c r="F364" s="186" t="s">
        <v>1765</v>
      </c>
      <c r="G364" s="7">
        <v>461112603</v>
      </c>
      <c r="H364" s="7" t="s">
        <v>1565</v>
      </c>
      <c r="I364" s="7" t="s">
        <v>965</v>
      </c>
      <c r="J364" s="231" t="s">
        <v>913</v>
      </c>
      <c r="K364" s="356">
        <v>1.58724</v>
      </c>
      <c r="L364" s="356">
        <v>1.0726525200000001</v>
      </c>
      <c r="M364" s="356">
        <v>0</v>
      </c>
      <c r="N364" s="357">
        <v>32.420269146442898</v>
      </c>
      <c r="O364" s="357">
        <v>16.68</v>
      </c>
      <c r="P364" s="231">
        <v>1</v>
      </c>
      <c r="Q364" s="187"/>
    </row>
    <row r="365" spans="1:17" ht="15" customHeight="1" x14ac:dyDescent="0.25">
      <c r="A365" s="188">
        <v>362</v>
      </c>
      <c r="B365" s="187" t="s">
        <v>485</v>
      </c>
      <c r="C365" s="187" t="s">
        <v>1188</v>
      </c>
      <c r="D365" s="187" t="s">
        <v>478</v>
      </c>
      <c r="E365" s="187" t="s">
        <v>1199</v>
      </c>
      <c r="F365" s="186" t="s">
        <v>1766</v>
      </c>
      <c r="G365" s="7">
        <v>461112701</v>
      </c>
      <c r="H365" s="7" t="s">
        <v>1211</v>
      </c>
      <c r="I365" s="7" t="s">
        <v>965</v>
      </c>
      <c r="J365" s="231" t="s">
        <v>913</v>
      </c>
      <c r="K365" s="356">
        <v>0.69030999999999987</v>
      </c>
      <c r="L365" s="356">
        <v>0.42021647000000001</v>
      </c>
      <c r="M365" s="356">
        <v>0</v>
      </c>
      <c r="N365" s="357">
        <v>39.1264113224493</v>
      </c>
      <c r="O365" s="357">
        <v>10.55</v>
      </c>
      <c r="P365" s="231">
        <v>1</v>
      </c>
      <c r="Q365" s="187"/>
    </row>
    <row r="366" spans="1:17" ht="15" customHeight="1" x14ac:dyDescent="0.25">
      <c r="A366" s="188">
        <v>363</v>
      </c>
      <c r="B366" s="187" t="s">
        <v>485</v>
      </c>
      <c r="C366" s="187" t="s">
        <v>1188</v>
      </c>
      <c r="D366" s="187" t="s">
        <v>478</v>
      </c>
      <c r="E366" s="187" t="s">
        <v>1199</v>
      </c>
      <c r="F366" s="186" t="s">
        <v>1766</v>
      </c>
      <c r="G366" s="7">
        <v>461112703</v>
      </c>
      <c r="H366" s="7" t="s">
        <v>1880</v>
      </c>
      <c r="I366" s="7" t="s">
        <v>965</v>
      </c>
      <c r="J366" s="231" t="s">
        <v>913</v>
      </c>
      <c r="K366" s="356">
        <v>5.7669999999999985E-2</v>
      </c>
      <c r="L366" s="356">
        <v>2.9863059999999997E-2</v>
      </c>
      <c r="M366" s="356">
        <v>0</v>
      </c>
      <c r="N366" s="357">
        <v>48.217340038148102</v>
      </c>
      <c r="O366" s="357">
        <v>17.45</v>
      </c>
      <c r="P366" s="231">
        <v>1</v>
      </c>
      <c r="Q366" s="187"/>
    </row>
    <row r="367" spans="1:17" ht="15" customHeight="1" x14ac:dyDescent="0.25">
      <c r="A367" s="188">
        <v>364</v>
      </c>
      <c r="B367" s="187" t="s">
        <v>485</v>
      </c>
      <c r="C367" s="187" t="s">
        <v>1188</v>
      </c>
      <c r="D367" s="187" t="s">
        <v>478</v>
      </c>
      <c r="E367" s="187" t="s">
        <v>1199</v>
      </c>
      <c r="F367" s="186" t="s">
        <v>1767</v>
      </c>
      <c r="G367" s="7">
        <v>461112802</v>
      </c>
      <c r="H367" s="7" t="s">
        <v>1213</v>
      </c>
      <c r="I367" s="7" t="s">
        <v>965</v>
      </c>
      <c r="J367" s="231" t="s">
        <v>913</v>
      </c>
      <c r="K367" s="356">
        <v>0.57273000000000018</v>
      </c>
      <c r="L367" s="356">
        <v>0.32903230000000006</v>
      </c>
      <c r="M367" s="356">
        <v>0</v>
      </c>
      <c r="N367" s="357">
        <v>42.550189443542301</v>
      </c>
      <c r="O367" s="357">
        <v>24.09</v>
      </c>
      <c r="P367" s="231">
        <v>1</v>
      </c>
      <c r="Q367" s="187"/>
    </row>
    <row r="368" spans="1:17" ht="15" customHeight="1" x14ac:dyDescent="0.25">
      <c r="A368" s="188">
        <v>365</v>
      </c>
      <c r="B368" s="187" t="s">
        <v>485</v>
      </c>
      <c r="C368" s="187" t="s">
        <v>1188</v>
      </c>
      <c r="D368" s="187" t="s">
        <v>478</v>
      </c>
      <c r="E368" s="187" t="s">
        <v>1199</v>
      </c>
      <c r="F368" s="186" t="s">
        <v>1214</v>
      </c>
      <c r="G368" s="7">
        <v>461142901</v>
      </c>
      <c r="H368" s="7" t="s">
        <v>1215</v>
      </c>
      <c r="I368" s="7" t="s">
        <v>965</v>
      </c>
      <c r="J368" s="231" t="s">
        <v>913</v>
      </c>
      <c r="K368" s="356">
        <v>0.60577000000000003</v>
      </c>
      <c r="L368" s="356">
        <v>0.36859629000000005</v>
      </c>
      <c r="M368" s="356">
        <v>0</v>
      </c>
      <c r="N368" s="357">
        <v>39.1524357429387</v>
      </c>
      <c r="O368" s="357">
        <v>24.08</v>
      </c>
      <c r="P368" s="231">
        <v>1</v>
      </c>
      <c r="Q368" s="187"/>
    </row>
    <row r="369" spans="1:17" ht="15" customHeight="1" x14ac:dyDescent="0.25">
      <c r="A369" s="188">
        <v>366</v>
      </c>
      <c r="B369" s="187" t="s">
        <v>485</v>
      </c>
      <c r="C369" s="187" t="s">
        <v>1188</v>
      </c>
      <c r="D369" s="187" t="s">
        <v>478</v>
      </c>
      <c r="E369" s="187" t="s">
        <v>1199</v>
      </c>
      <c r="F369" s="186" t="s">
        <v>1214</v>
      </c>
      <c r="G369" s="7">
        <v>461142902</v>
      </c>
      <c r="H369" s="7" t="s">
        <v>1214</v>
      </c>
      <c r="I369" s="7" t="s">
        <v>965</v>
      </c>
      <c r="J369" s="231" t="s">
        <v>913</v>
      </c>
      <c r="K369" s="356">
        <v>1.8527400000000005</v>
      </c>
      <c r="L369" s="356">
        <v>1.2622721699999999</v>
      </c>
      <c r="M369" s="356">
        <v>0</v>
      </c>
      <c r="N369" s="357">
        <v>31.869977978561501</v>
      </c>
      <c r="O369" s="357">
        <v>14.77</v>
      </c>
      <c r="P369" s="231">
        <v>1</v>
      </c>
      <c r="Q369" s="187"/>
    </row>
    <row r="370" spans="1:17" ht="15" customHeight="1" x14ac:dyDescent="0.25">
      <c r="A370" s="188">
        <v>367</v>
      </c>
      <c r="B370" s="187" t="s">
        <v>485</v>
      </c>
      <c r="C370" s="187" t="s">
        <v>1188</v>
      </c>
      <c r="D370" s="187" t="s">
        <v>478</v>
      </c>
      <c r="E370" s="187" t="s">
        <v>1199</v>
      </c>
      <c r="F370" s="186" t="s">
        <v>1216</v>
      </c>
      <c r="G370" s="7">
        <v>4611421001</v>
      </c>
      <c r="H370" s="7" t="s">
        <v>1217</v>
      </c>
      <c r="I370" s="7" t="s">
        <v>965</v>
      </c>
      <c r="J370" s="231" t="s">
        <v>913</v>
      </c>
      <c r="K370" s="356">
        <v>2.6188600000000002</v>
      </c>
      <c r="L370" s="356">
        <v>1.7805752399999999</v>
      </c>
      <c r="M370" s="356">
        <v>0</v>
      </c>
      <c r="N370" s="357">
        <v>32.009529337192497</v>
      </c>
      <c r="O370" s="357">
        <v>6.37</v>
      </c>
      <c r="P370" s="231">
        <v>1</v>
      </c>
      <c r="Q370" s="187"/>
    </row>
    <row r="371" spans="1:17" ht="15" customHeight="1" x14ac:dyDescent="0.25">
      <c r="A371" s="188">
        <v>368</v>
      </c>
      <c r="B371" s="187" t="s">
        <v>485</v>
      </c>
      <c r="C371" s="187" t="s">
        <v>1188</v>
      </c>
      <c r="D371" s="187" t="s">
        <v>478</v>
      </c>
      <c r="E371" s="187" t="s">
        <v>1199</v>
      </c>
      <c r="F371" s="186" t="s">
        <v>1216</v>
      </c>
      <c r="G371" s="7">
        <v>4611421003</v>
      </c>
      <c r="H371" s="7" t="s">
        <v>1881</v>
      </c>
      <c r="I371" s="7" t="s">
        <v>965</v>
      </c>
      <c r="J371" s="231" t="s">
        <v>913</v>
      </c>
      <c r="K371" s="356">
        <v>1.9576699999999994</v>
      </c>
      <c r="L371" s="356">
        <v>1.5186040700000001</v>
      </c>
      <c r="M371" s="356">
        <v>0</v>
      </c>
      <c r="N371" s="357">
        <v>22.427984798255</v>
      </c>
      <c r="O371" s="357">
        <v>-4.6500000000000004</v>
      </c>
      <c r="P371" s="231">
        <v>1</v>
      </c>
      <c r="Q371" s="187"/>
    </row>
    <row r="372" spans="1:17" ht="15" customHeight="1" x14ac:dyDescent="0.25">
      <c r="A372" s="188">
        <v>369</v>
      </c>
      <c r="B372" s="187" t="s">
        <v>485</v>
      </c>
      <c r="C372" s="187" t="s">
        <v>1188</v>
      </c>
      <c r="D372" s="187" t="s">
        <v>478</v>
      </c>
      <c r="E372" s="187" t="s">
        <v>1199</v>
      </c>
      <c r="F372" s="186" t="s">
        <v>1216</v>
      </c>
      <c r="G372" s="7">
        <v>4611421002</v>
      </c>
      <c r="H372" s="7" t="s">
        <v>1218</v>
      </c>
      <c r="I372" s="7" t="s">
        <v>965</v>
      </c>
      <c r="J372" s="231" t="s">
        <v>913</v>
      </c>
      <c r="K372" s="356">
        <v>0.56789999999999963</v>
      </c>
      <c r="L372" s="356">
        <v>0.42930393</v>
      </c>
      <c r="M372" s="356">
        <v>0</v>
      </c>
      <c r="N372" s="357">
        <v>24.4050132065504</v>
      </c>
      <c r="O372" s="357">
        <v>-3.1</v>
      </c>
      <c r="P372" s="231">
        <v>1</v>
      </c>
      <c r="Q372" s="187"/>
    </row>
    <row r="373" spans="1:17" ht="15" customHeight="1" x14ac:dyDescent="0.25">
      <c r="A373" s="188">
        <v>370</v>
      </c>
      <c r="B373" s="187" t="s">
        <v>485</v>
      </c>
      <c r="C373" s="187" t="s">
        <v>1188</v>
      </c>
      <c r="D373" s="187" t="s">
        <v>478</v>
      </c>
      <c r="E373" s="187" t="s">
        <v>1199</v>
      </c>
      <c r="F373" s="186" t="s">
        <v>1770</v>
      </c>
      <c r="G373" s="7">
        <v>4611121201</v>
      </c>
      <c r="H373" s="7" t="s">
        <v>1200</v>
      </c>
      <c r="I373" s="7" t="s">
        <v>965</v>
      </c>
      <c r="J373" s="231" t="s">
        <v>913</v>
      </c>
      <c r="K373" s="356">
        <v>2.7025000000000001</v>
      </c>
      <c r="L373" s="356">
        <v>1.8385502400000002</v>
      </c>
      <c r="M373" s="356">
        <v>0</v>
      </c>
      <c r="N373" s="357">
        <v>31.968538760407</v>
      </c>
      <c r="O373" s="357">
        <v>5.13</v>
      </c>
      <c r="P373" s="231">
        <v>1</v>
      </c>
      <c r="Q373" s="187"/>
    </row>
    <row r="374" spans="1:17" ht="15" customHeight="1" x14ac:dyDescent="0.25">
      <c r="A374" s="188">
        <v>371</v>
      </c>
      <c r="B374" s="187" t="s">
        <v>485</v>
      </c>
      <c r="C374" s="187" t="s">
        <v>1188</v>
      </c>
      <c r="D374" s="187" t="s">
        <v>478</v>
      </c>
      <c r="E374" s="187" t="s">
        <v>1219</v>
      </c>
      <c r="F374" s="186" t="s">
        <v>1768</v>
      </c>
      <c r="G374" s="7">
        <v>461141105</v>
      </c>
      <c r="H374" s="7" t="s">
        <v>1468</v>
      </c>
      <c r="I374" s="7" t="s">
        <v>965</v>
      </c>
      <c r="J374" s="231" t="s">
        <v>913</v>
      </c>
      <c r="K374" s="356">
        <v>2.1654300000000002</v>
      </c>
      <c r="L374" s="356">
        <v>1.5062072099999999</v>
      </c>
      <c r="M374" s="356">
        <v>0</v>
      </c>
      <c r="N374" s="357">
        <v>30.443043183109101</v>
      </c>
      <c r="O374" s="357">
        <v>13.71</v>
      </c>
      <c r="P374" s="231">
        <v>1</v>
      </c>
      <c r="Q374" s="187"/>
    </row>
    <row r="375" spans="1:17" ht="15" customHeight="1" x14ac:dyDescent="0.25">
      <c r="A375" s="188">
        <v>372</v>
      </c>
      <c r="B375" s="187" t="s">
        <v>485</v>
      </c>
      <c r="C375" s="187" t="s">
        <v>1188</v>
      </c>
      <c r="D375" s="187" t="s">
        <v>478</v>
      </c>
      <c r="E375" s="187" t="s">
        <v>1219</v>
      </c>
      <c r="F375" s="186" t="s">
        <v>1768</v>
      </c>
      <c r="G375" s="7">
        <v>461141102</v>
      </c>
      <c r="H375" s="7" t="s">
        <v>1220</v>
      </c>
      <c r="I375" s="7" t="s">
        <v>965</v>
      </c>
      <c r="J375" s="231" t="s">
        <v>913</v>
      </c>
      <c r="K375" s="356">
        <v>3.8850020000000001</v>
      </c>
      <c r="L375" s="356">
        <v>1.95631902</v>
      </c>
      <c r="M375" s="356">
        <v>0</v>
      </c>
      <c r="N375" s="357">
        <v>49.644323992625999</v>
      </c>
      <c r="O375" s="357">
        <v>37.57</v>
      </c>
      <c r="P375" s="231">
        <v>1</v>
      </c>
      <c r="Q375" s="187"/>
    </row>
    <row r="376" spans="1:17" ht="15" customHeight="1" x14ac:dyDescent="0.25">
      <c r="A376" s="188">
        <v>373</v>
      </c>
      <c r="B376" s="187" t="s">
        <v>485</v>
      </c>
      <c r="C376" s="187" t="s">
        <v>1188</v>
      </c>
      <c r="D376" s="187" t="s">
        <v>478</v>
      </c>
      <c r="E376" s="187" t="s">
        <v>1219</v>
      </c>
      <c r="F376" s="186" t="s">
        <v>1768</v>
      </c>
      <c r="G376" s="7">
        <v>461141101</v>
      </c>
      <c r="H376" s="7" t="s">
        <v>1221</v>
      </c>
      <c r="I376" s="7" t="s">
        <v>965</v>
      </c>
      <c r="J376" s="231" t="s">
        <v>913</v>
      </c>
      <c r="K376" s="356">
        <v>2.1853199999999999</v>
      </c>
      <c r="L376" s="356">
        <v>1.7919606100000003</v>
      </c>
      <c r="M376" s="356">
        <v>0</v>
      </c>
      <c r="N376" s="357">
        <v>18.000081910200802</v>
      </c>
      <c r="O376" s="357">
        <v>-7.98</v>
      </c>
      <c r="P376" s="231">
        <v>1</v>
      </c>
      <c r="Q376" s="187"/>
    </row>
    <row r="377" spans="1:17" ht="15" customHeight="1" x14ac:dyDescent="0.25">
      <c r="A377" s="188">
        <v>374</v>
      </c>
      <c r="B377" s="187" t="s">
        <v>485</v>
      </c>
      <c r="C377" s="187" t="s">
        <v>1188</v>
      </c>
      <c r="D377" s="187" t="s">
        <v>478</v>
      </c>
      <c r="E377" s="187" t="s">
        <v>1219</v>
      </c>
      <c r="F377" s="186" t="s">
        <v>1768</v>
      </c>
      <c r="G377" s="7">
        <v>461141106</v>
      </c>
      <c r="H377" s="7" t="s">
        <v>1474</v>
      </c>
      <c r="I377" s="7" t="s">
        <v>965</v>
      </c>
      <c r="J377" s="231" t="s">
        <v>913</v>
      </c>
      <c r="K377" s="356">
        <v>0.51458999999999988</v>
      </c>
      <c r="L377" s="356">
        <v>0.31338588000000001</v>
      </c>
      <c r="M377" s="356">
        <v>0</v>
      </c>
      <c r="N377" s="357">
        <v>39.099889232204298</v>
      </c>
      <c r="O377" s="357">
        <v>31.1</v>
      </c>
      <c r="P377" s="231">
        <v>1</v>
      </c>
      <c r="Q377" s="187"/>
    </row>
    <row r="378" spans="1:17" ht="15" customHeight="1" x14ac:dyDescent="0.25">
      <c r="A378" s="188">
        <v>375</v>
      </c>
      <c r="B378" s="187" t="s">
        <v>485</v>
      </c>
      <c r="C378" s="187" t="s">
        <v>1188</v>
      </c>
      <c r="D378" s="187" t="s">
        <v>479</v>
      </c>
      <c r="E378" s="187" t="s">
        <v>1222</v>
      </c>
      <c r="F378" s="186" t="s">
        <v>1225</v>
      </c>
      <c r="G378" s="7">
        <v>461241202</v>
      </c>
      <c r="H378" s="7" t="s">
        <v>1226</v>
      </c>
      <c r="I378" s="7" t="s">
        <v>965</v>
      </c>
      <c r="J378" s="231" t="s">
        <v>913</v>
      </c>
      <c r="K378" s="356">
        <v>1.1079399999999999</v>
      </c>
      <c r="L378" s="356">
        <v>0.75265649000000001</v>
      </c>
      <c r="M378" s="356">
        <v>0</v>
      </c>
      <c r="N378" s="357">
        <v>32.067035218513603</v>
      </c>
      <c r="O378" s="357">
        <v>6.87</v>
      </c>
      <c r="P378" s="231">
        <v>1</v>
      </c>
      <c r="Q378" s="187"/>
    </row>
    <row r="379" spans="1:17" ht="15" customHeight="1" x14ac:dyDescent="0.25">
      <c r="A379" s="188">
        <v>376</v>
      </c>
      <c r="B379" s="187" t="s">
        <v>485</v>
      </c>
      <c r="C379" s="187" t="s">
        <v>1188</v>
      </c>
      <c r="D379" s="187" t="s">
        <v>479</v>
      </c>
      <c r="E379" s="187" t="s">
        <v>1222</v>
      </c>
      <c r="F379" s="186" t="s">
        <v>1225</v>
      </c>
      <c r="G379" s="7">
        <v>461241203</v>
      </c>
      <c r="H379" s="7" t="s">
        <v>1028</v>
      </c>
      <c r="I379" s="7" t="s">
        <v>965</v>
      </c>
      <c r="J379" s="231" t="s">
        <v>913</v>
      </c>
      <c r="K379" s="356">
        <v>1.86999</v>
      </c>
      <c r="L379" s="356">
        <v>1.0085277499999998</v>
      </c>
      <c r="M379" s="356">
        <v>0</v>
      </c>
      <c r="N379" s="357">
        <v>46.067746351584802</v>
      </c>
      <c r="O379" s="357">
        <v>25.23</v>
      </c>
      <c r="P379" s="231">
        <v>1</v>
      </c>
      <c r="Q379" s="187"/>
    </row>
    <row r="380" spans="1:17" ht="15" customHeight="1" x14ac:dyDescent="0.25">
      <c r="A380" s="188">
        <v>377</v>
      </c>
      <c r="B380" s="187" t="s">
        <v>485</v>
      </c>
      <c r="C380" s="187" t="s">
        <v>1188</v>
      </c>
      <c r="D380" s="187" t="s">
        <v>479</v>
      </c>
      <c r="E380" s="187" t="s">
        <v>1222</v>
      </c>
      <c r="F380" s="186" t="s">
        <v>1225</v>
      </c>
      <c r="G380" s="7">
        <v>461241201</v>
      </c>
      <c r="H380" s="7" t="s">
        <v>1225</v>
      </c>
      <c r="I380" s="7" t="s">
        <v>965</v>
      </c>
      <c r="J380" s="231" t="s">
        <v>913</v>
      </c>
      <c r="K380" s="356">
        <v>1.10524</v>
      </c>
      <c r="L380" s="356">
        <v>0.77935759999999998</v>
      </c>
      <c r="M380" s="356">
        <v>0</v>
      </c>
      <c r="N380" s="357">
        <v>29.485215880713699</v>
      </c>
      <c r="O380" s="357">
        <v>-2.19</v>
      </c>
      <c r="P380" s="231">
        <v>1</v>
      </c>
      <c r="Q380" s="187"/>
    </row>
    <row r="381" spans="1:17" ht="15" customHeight="1" x14ac:dyDescent="0.25">
      <c r="A381" s="188">
        <v>378</v>
      </c>
      <c r="B381" s="187" t="s">
        <v>485</v>
      </c>
      <c r="C381" s="187" t="s">
        <v>1188</v>
      </c>
      <c r="D381" s="187" t="s">
        <v>479</v>
      </c>
      <c r="E381" s="187" t="s">
        <v>1222</v>
      </c>
      <c r="F381" s="186" t="s">
        <v>1227</v>
      </c>
      <c r="G381" s="7">
        <v>461242102</v>
      </c>
      <c r="H381" s="7" t="s">
        <v>1229</v>
      </c>
      <c r="I381" s="7" t="s">
        <v>965</v>
      </c>
      <c r="J381" s="231" t="s">
        <v>913</v>
      </c>
      <c r="K381" s="356">
        <v>0.58921999999999997</v>
      </c>
      <c r="L381" s="356">
        <v>0.32143078999999997</v>
      </c>
      <c r="M381" s="356">
        <v>0</v>
      </c>
      <c r="N381" s="357">
        <v>45.448085604697702</v>
      </c>
      <c r="O381" s="357">
        <v>16.11</v>
      </c>
      <c r="P381" s="231">
        <v>1</v>
      </c>
      <c r="Q381" s="187"/>
    </row>
    <row r="382" spans="1:17" ht="15" customHeight="1" x14ac:dyDescent="0.25">
      <c r="A382" s="188">
        <v>379</v>
      </c>
      <c r="B382" s="187" t="s">
        <v>485</v>
      </c>
      <c r="C382" s="187" t="s">
        <v>1188</v>
      </c>
      <c r="D382" s="187" t="s">
        <v>479</v>
      </c>
      <c r="E382" s="187" t="s">
        <v>1222</v>
      </c>
      <c r="F382" s="186" t="s">
        <v>1775</v>
      </c>
      <c r="G382" s="7">
        <v>461243302</v>
      </c>
      <c r="H382" s="7" t="s">
        <v>1223</v>
      </c>
      <c r="I382" s="7" t="s">
        <v>965</v>
      </c>
      <c r="J382" s="231" t="s">
        <v>913</v>
      </c>
      <c r="K382" s="356">
        <v>0.85695000000000021</v>
      </c>
      <c r="L382" s="356">
        <v>0.66296772999999998</v>
      </c>
      <c r="M382" s="356">
        <v>0</v>
      </c>
      <c r="N382" s="357">
        <v>22.6363580138865</v>
      </c>
      <c r="O382" s="357">
        <v>10.79</v>
      </c>
      <c r="P382" s="231">
        <v>1</v>
      </c>
      <c r="Q382" s="187"/>
    </row>
    <row r="383" spans="1:17" ht="15" customHeight="1" x14ac:dyDescent="0.25">
      <c r="A383" s="188">
        <v>380</v>
      </c>
      <c r="B383" s="187" t="s">
        <v>485</v>
      </c>
      <c r="C383" s="187" t="s">
        <v>1188</v>
      </c>
      <c r="D383" s="187" t="s">
        <v>479</v>
      </c>
      <c r="E383" s="187" t="s">
        <v>1222</v>
      </c>
      <c r="F383" s="186" t="s">
        <v>1775</v>
      </c>
      <c r="G383" s="7">
        <v>461243301</v>
      </c>
      <c r="H383" s="7" t="s">
        <v>1224</v>
      </c>
      <c r="I383" s="7" t="s">
        <v>965</v>
      </c>
      <c r="J383" s="231" t="s">
        <v>913</v>
      </c>
      <c r="K383" s="356">
        <v>1.0692600000000003</v>
      </c>
      <c r="L383" s="356">
        <v>0.76334208000000003</v>
      </c>
      <c r="M383" s="356">
        <v>0</v>
      </c>
      <c r="N383" s="357">
        <v>28.610246338589299</v>
      </c>
      <c r="O383" s="357">
        <v>5.88</v>
      </c>
      <c r="P383" s="231">
        <v>1</v>
      </c>
      <c r="Q383" s="187"/>
    </row>
    <row r="384" spans="1:17" ht="15" customHeight="1" x14ac:dyDescent="0.25">
      <c r="A384" s="188">
        <v>381</v>
      </c>
      <c r="B384" s="187" t="s">
        <v>485</v>
      </c>
      <c r="C384" s="187" t="s">
        <v>1188</v>
      </c>
      <c r="D384" s="187" t="s">
        <v>479</v>
      </c>
      <c r="E384" s="187" t="s">
        <v>1231</v>
      </c>
      <c r="F384" s="186" t="s">
        <v>1771</v>
      </c>
      <c r="G384" s="7">
        <v>461223201</v>
      </c>
      <c r="H384" s="7" t="s">
        <v>1232</v>
      </c>
      <c r="I384" s="7" t="s">
        <v>965</v>
      </c>
      <c r="J384" s="231" t="s">
        <v>913</v>
      </c>
      <c r="K384" s="356">
        <v>1.3908510000000003</v>
      </c>
      <c r="L384" s="356">
        <v>1.0372766299999998</v>
      </c>
      <c r="M384" s="356">
        <v>0</v>
      </c>
      <c r="N384" s="357">
        <v>25.421441261501101</v>
      </c>
      <c r="O384" s="357">
        <v>-0.28999999999999998</v>
      </c>
      <c r="P384" s="231">
        <v>1</v>
      </c>
      <c r="Q384" s="187"/>
    </row>
    <row r="385" spans="1:17" ht="15" customHeight="1" x14ac:dyDescent="0.25">
      <c r="A385" s="188">
        <v>382</v>
      </c>
      <c r="B385" s="187" t="s">
        <v>485</v>
      </c>
      <c r="C385" s="187" t="s">
        <v>1188</v>
      </c>
      <c r="D385" s="187" t="s">
        <v>479</v>
      </c>
      <c r="E385" s="187" t="s">
        <v>1231</v>
      </c>
      <c r="F385" s="186" t="s">
        <v>1771</v>
      </c>
      <c r="G385" s="7">
        <v>461223202</v>
      </c>
      <c r="H385" s="7" t="s">
        <v>1233</v>
      </c>
      <c r="I385" s="7" t="s">
        <v>965</v>
      </c>
      <c r="J385" s="231" t="s">
        <v>913</v>
      </c>
      <c r="K385" s="356">
        <v>0.97938000000000047</v>
      </c>
      <c r="L385" s="356">
        <v>0.63530169000000003</v>
      </c>
      <c r="M385" s="356">
        <v>0</v>
      </c>
      <c r="N385" s="357">
        <v>35.132258163327798</v>
      </c>
      <c r="O385" s="357">
        <v>5.12</v>
      </c>
      <c r="P385" s="231">
        <v>1</v>
      </c>
      <c r="Q385" s="187"/>
    </row>
    <row r="386" spans="1:17" ht="15" customHeight="1" x14ac:dyDescent="0.25">
      <c r="A386" s="188">
        <v>383</v>
      </c>
      <c r="B386" s="187" t="s">
        <v>485</v>
      </c>
      <c r="C386" s="187" t="s">
        <v>1188</v>
      </c>
      <c r="D386" s="187" t="s">
        <v>479</v>
      </c>
      <c r="E386" s="187" t="s">
        <v>1231</v>
      </c>
      <c r="F386" s="186" t="s">
        <v>1234</v>
      </c>
      <c r="G386" s="7">
        <v>461229102</v>
      </c>
      <c r="H386" s="7" t="s">
        <v>1235</v>
      </c>
      <c r="I386" s="7" t="s">
        <v>965</v>
      </c>
      <c r="J386" s="231" t="s">
        <v>913</v>
      </c>
      <c r="K386" s="356">
        <v>2.0219999999999998</v>
      </c>
      <c r="L386" s="356">
        <v>1.4779437900000001</v>
      </c>
      <c r="M386" s="356">
        <v>0</v>
      </c>
      <c r="N386" s="357">
        <v>26.906835311572699</v>
      </c>
      <c r="O386" s="357">
        <v>7.14</v>
      </c>
      <c r="P386" s="231">
        <v>1</v>
      </c>
      <c r="Q386" s="187"/>
    </row>
    <row r="387" spans="1:17" ht="15" customHeight="1" x14ac:dyDescent="0.25">
      <c r="A387" s="188">
        <v>384</v>
      </c>
      <c r="B387" s="187" t="s">
        <v>485</v>
      </c>
      <c r="C387" s="187" t="s">
        <v>1188</v>
      </c>
      <c r="D387" s="187" t="s">
        <v>479</v>
      </c>
      <c r="E387" s="187" t="s">
        <v>1231</v>
      </c>
      <c r="F387" s="186" t="s">
        <v>1234</v>
      </c>
      <c r="G387" s="7">
        <v>461229105</v>
      </c>
      <c r="H387" s="7" t="s">
        <v>1236</v>
      </c>
      <c r="I387" s="7" t="s">
        <v>965</v>
      </c>
      <c r="J387" s="231" t="s">
        <v>913</v>
      </c>
      <c r="K387" s="356">
        <v>0.33565</v>
      </c>
      <c r="L387" s="356">
        <v>0.22937774</v>
      </c>
      <c r="M387" s="356">
        <v>0</v>
      </c>
      <c r="N387" s="357">
        <v>31.661629673767301</v>
      </c>
      <c r="O387" s="357">
        <v>-3.26</v>
      </c>
      <c r="P387" s="231">
        <v>1</v>
      </c>
      <c r="Q387" s="187"/>
    </row>
    <row r="388" spans="1:17" ht="15" customHeight="1" x14ac:dyDescent="0.25">
      <c r="A388" s="188">
        <v>385</v>
      </c>
      <c r="B388" s="187" t="s">
        <v>485</v>
      </c>
      <c r="C388" s="187" t="s">
        <v>1188</v>
      </c>
      <c r="D388" s="187" t="s">
        <v>479</v>
      </c>
      <c r="E388" s="187" t="s">
        <v>1231</v>
      </c>
      <c r="F388" s="186" t="s">
        <v>1234</v>
      </c>
      <c r="G388" s="7">
        <v>461221103</v>
      </c>
      <c r="H388" s="7" t="s">
        <v>1883</v>
      </c>
      <c r="I388" s="7" t="s">
        <v>965</v>
      </c>
      <c r="J388" s="231" t="s">
        <v>913</v>
      </c>
      <c r="K388" s="356">
        <v>1.7325600000000001</v>
      </c>
      <c r="L388" s="356">
        <v>1.1523148400000001</v>
      </c>
      <c r="M388" s="356">
        <v>0</v>
      </c>
      <c r="N388" s="357">
        <v>33.490624278524301</v>
      </c>
      <c r="O388" s="357">
        <v>8.2799999999999994</v>
      </c>
      <c r="P388" s="231">
        <v>1</v>
      </c>
      <c r="Q388" s="187"/>
    </row>
    <row r="389" spans="1:17" ht="15" customHeight="1" x14ac:dyDescent="0.25">
      <c r="A389" s="188">
        <v>386</v>
      </c>
      <c r="B389" s="187" t="s">
        <v>485</v>
      </c>
      <c r="C389" s="187" t="s">
        <v>1188</v>
      </c>
      <c r="D389" s="187" t="s">
        <v>479</v>
      </c>
      <c r="E389" s="187" t="s">
        <v>1231</v>
      </c>
      <c r="F389" s="186" t="s">
        <v>1234</v>
      </c>
      <c r="G389" s="7">
        <v>461221104</v>
      </c>
      <c r="H389" s="7" t="s">
        <v>1480</v>
      </c>
      <c r="I389" s="7" t="s">
        <v>965</v>
      </c>
      <c r="J389" s="231" t="s">
        <v>913</v>
      </c>
      <c r="K389" s="356">
        <v>0.437</v>
      </c>
      <c r="L389" s="356">
        <v>0.38191652000000004</v>
      </c>
      <c r="M389" s="356">
        <v>0</v>
      </c>
      <c r="N389" s="357">
        <v>12.604915331807801</v>
      </c>
      <c r="O389" s="357">
        <v>1.45</v>
      </c>
      <c r="P389" s="231">
        <v>1</v>
      </c>
      <c r="Q389" s="187"/>
    </row>
    <row r="390" spans="1:17" ht="15" customHeight="1" x14ac:dyDescent="0.25">
      <c r="A390" s="188">
        <v>387</v>
      </c>
      <c r="B390" s="187" t="s">
        <v>485</v>
      </c>
      <c r="C390" s="187" t="s">
        <v>1188</v>
      </c>
      <c r="D390" s="187" t="s">
        <v>479</v>
      </c>
      <c r="E390" s="187" t="s">
        <v>1231</v>
      </c>
      <c r="F390" s="186" t="s">
        <v>1772</v>
      </c>
      <c r="G390" s="7">
        <v>461222401</v>
      </c>
      <c r="H390" s="7" t="s">
        <v>1237</v>
      </c>
      <c r="I390" s="7" t="s">
        <v>965</v>
      </c>
      <c r="J390" s="231" t="s">
        <v>913</v>
      </c>
      <c r="K390" s="356">
        <v>1.6309399999999996</v>
      </c>
      <c r="L390" s="356">
        <v>1.2016813500000001</v>
      </c>
      <c r="M390" s="356">
        <v>0</v>
      </c>
      <c r="N390" s="357">
        <v>26.3197082663985</v>
      </c>
      <c r="O390" s="357">
        <v>-1.68</v>
      </c>
      <c r="P390" s="231">
        <v>1</v>
      </c>
      <c r="Q390" s="187"/>
    </row>
    <row r="391" spans="1:17" ht="15" customHeight="1" x14ac:dyDescent="0.25">
      <c r="A391" s="188">
        <v>388</v>
      </c>
      <c r="B391" s="187" t="s">
        <v>485</v>
      </c>
      <c r="C391" s="187" t="s">
        <v>1188</v>
      </c>
      <c r="D391" s="187" t="s">
        <v>479</v>
      </c>
      <c r="E391" s="187" t="s">
        <v>1231</v>
      </c>
      <c r="F391" s="186" t="s">
        <v>1772</v>
      </c>
      <c r="G391" s="7">
        <v>461222402</v>
      </c>
      <c r="H391" s="7" t="s">
        <v>1624</v>
      </c>
      <c r="I391" s="7" t="s">
        <v>965</v>
      </c>
      <c r="J391" s="231" t="s">
        <v>913</v>
      </c>
      <c r="K391" s="356">
        <v>1.6022400000000001</v>
      </c>
      <c r="L391" s="356">
        <v>1.0576277199999999</v>
      </c>
      <c r="M391" s="356">
        <v>0</v>
      </c>
      <c r="N391" s="357">
        <v>33.9906805472339</v>
      </c>
      <c r="O391" s="357">
        <v>9.86</v>
      </c>
      <c r="P391" s="231">
        <v>1</v>
      </c>
      <c r="Q391" s="187"/>
    </row>
    <row r="392" spans="1:17" ht="15" customHeight="1" x14ac:dyDescent="0.25">
      <c r="A392" s="188">
        <v>389</v>
      </c>
      <c r="B392" s="187" t="s">
        <v>485</v>
      </c>
      <c r="C392" s="187" t="s">
        <v>1188</v>
      </c>
      <c r="D392" s="187" t="s">
        <v>479</v>
      </c>
      <c r="E392" s="187" t="s">
        <v>1231</v>
      </c>
      <c r="F392" s="186" t="s">
        <v>1773</v>
      </c>
      <c r="G392" s="7">
        <v>461221301</v>
      </c>
      <c r="H392" s="7" t="s">
        <v>1887</v>
      </c>
      <c r="I392" s="7" t="s">
        <v>965</v>
      </c>
      <c r="J392" s="231" t="s">
        <v>913</v>
      </c>
      <c r="K392" s="356">
        <v>2.5604610000000005</v>
      </c>
      <c r="L392" s="356">
        <v>1.88751164</v>
      </c>
      <c r="M392" s="356">
        <v>0</v>
      </c>
      <c r="N392" s="357">
        <v>26.282351498421601</v>
      </c>
      <c r="O392" s="357">
        <v>13.99</v>
      </c>
      <c r="P392" s="231">
        <v>1</v>
      </c>
      <c r="Q392" s="187"/>
    </row>
    <row r="393" spans="1:17" ht="15" customHeight="1" x14ac:dyDescent="0.25">
      <c r="A393" s="188">
        <v>390</v>
      </c>
      <c r="B393" s="187" t="s">
        <v>485</v>
      </c>
      <c r="C393" s="187" t="s">
        <v>1188</v>
      </c>
      <c r="D393" s="187" t="s">
        <v>479</v>
      </c>
      <c r="E393" s="187" t="s">
        <v>1231</v>
      </c>
      <c r="F393" s="186" t="s">
        <v>1773</v>
      </c>
      <c r="G393" s="7">
        <v>461221302</v>
      </c>
      <c r="H393" s="7" t="s">
        <v>1238</v>
      </c>
      <c r="I393" s="7" t="s">
        <v>965</v>
      </c>
      <c r="J393" s="231" t="s">
        <v>913</v>
      </c>
      <c r="K393" s="356">
        <v>1.2404909999999996</v>
      </c>
      <c r="L393" s="356">
        <v>0.74086521999999999</v>
      </c>
      <c r="M393" s="356">
        <v>0</v>
      </c>
      <c r="N393" s="357">
        <v>40.276453436582798</v>
      </c>
      <c r="O393" s="357">
        <v>-3.02</v>
      </c>
      <c r="P393" s="231">
        <v>1</v>
      </c>
      <c r="Q393" s="187"/>
    </row>
    <row r="394" spans="1:17" ht="15" customHeight="1" x14ac:dyDescent="0.25">
      <c r="A394" s="188">
        <v>391</v>
      </c>
      <c r="B394" s="187" t="s">
        <v>485</v>
      </c>
      <c r="C394" s="187" t="s">
        <v>1188</v>
      </c>
      <c r="D394" s="187" t="s">
        <v>479</v>
      </c>
      <c r="E394" s="187" t="s">
        <v>1231</v>
      </c>
      <c r="F394" s="186" t="s">
        <v>1774</v>
      </c>
      <c r="G394" s="7">
        <v>461221401</v>
      </c>
      <c r="H394" s="7" t="s">
        <v>1888</v>
      </c>
      <c r="I394" s="7" t="s">
        <v>965</v>
      </c>
      <c r="J394" s="231" t="s">
        <v>913</v>
      </c>
      <c r="K394" s="356">
        <v>0.69977999999999996</v>
      </c>
      <c r="L394" s="356">
        <v>0.3976345</v>
      </c>
      <c r="M394" s="356">
        <v>0</v>
      </c>
      <c r="N394" s="357">
        <v>43.1772128383206</v>
      </c>
      <c r="O394" s="357">
        <v>36.89</v>
      </c>
      <c r="P394" s="231">
        <v>1</v>
      </c>
      <c r="Q394" s="187"/>
    </row>
    <row r="395" spans="1:17" ht="15" customHeight="1" x14ac:dyDescent="0.25">
      <c r="A395" s="188">
        <v>392</v>
      </c>
      <c r="B395" s="187" t="s">
        <v>485</v>
      </c>
      <c r="C395" s="187" t="s">
        <v>1188</v>
      </c>
      <c r="D395" s="187" t="s">
        <v>479</v>
      </c>
      <c r="E395" s="187" t="s">
        <v>1231</v>
      </c>
      <c r="F395" s="186" t="s">
        <v>1774</v>
      </c>
      <c r="G395" s="7">
        <v>461221402</v>
      </c>
      <c r="H395" s="7" t="s">
        <v>1477</v>
      </c>
      <c r="I395" s="7" t="s">
        <v>965</v>
      </c>
      <c r="J395" s="231" t="s">
        <v>913</v>
      </c>
      <c r="K395" s="356">
        <v>0.40923000000000004</v>
      </c>
      <c r="L395" s="356">
        <v>0.17882065999999999</v>
      </c>
      <c r="M395" s="356">
        <v>0</v>
      </c>
      <c r="N395" s="357">
        <v>56.303140043496299</v>
      </c>
      <c r="O395" s="357">
        <v>63.33</v>
      </c>
      <c r="P395" s="231">
        <v>1</v>
      </c>
      <c r="Q395" s="187"/>
    </row>
    <row r="396" spans="1:17" ht="15" customHeight="1" x14ac:dyDescent="0.25">
      <c r="A396" s="188">
        <v>393</v>
      </c>
      <c r="B396" s="187" t="s">
        <v>485</v>
      </c>
      <c r="C396" s="187" t="s">
        <v>1188</v>
      </c>
      <c r="D396" s="187" t="s">
        <v>479</v>
      </c>
      <c r="E396" s="187" t="s">
        <v>1231</v>
      </c>
      <c r="F396" s="186" t="s">
        <v>1566</v>
      </c>
      <c r="G396" s="7">
        <v>461229301</v>
      </c>
      <c r="H396" s="7" t="s">
        <v>1475</v>
      </c>
      <c r="I396" s="7" t="s">
        <v>965</v>
      </c>
      <c r="J396" s="231" t="s">
        <v>913</v>
      </c>
      <c r="K396" s="356">
        <v>0.83972999999999998</v>
      </c>
      <c r="L396" s="356">
        <v>0.41613019000000001</v>
      </c>
      <c r="M396" s="356">
        <v>0</v>
      </c>
      <c r="N396" s="357">
        <v>50.444763197694499</v>
      </c>
      <c r="O396" s="357">
        <v>7.04</v>
      </c>
      <c r="P396" s="231">
        <v>1</v>
      </c>
      <c r="Q396" s="187"/>
    </row>
    <row r="397" spans="1:17" ht="15" customHeight="1" x14ac:dyDescent="0.25">
      <c r="A397" s="188">
        <v>394</v>
      </c>
      <c r="B397" s="187" t="s">
        <v>485</v>
      </c>
      <c r="C397" s="187" t="s">
        <v>1188</v>
      </c>
      <c r="D397" s="187" t="s">
        <v>479</v>
      </c>
      <c r="E397" s="187" t="s">
        <v>1239</v>
      </c>
      <c r="F397" s="186" t="s">
        <v>1240</v>
      </c>
      <c r="G397" s="7">
        <v>461212201</v>
      </c>
      <c r="H397" s="7" t="s">
        <v>1241</v>
      </c>
      <c r="I397" s="7" t="s">
        <v>968</v>
      </c>
      <c r="J397" s="231" t="s">
        <v>913</v>
      </c>
      <c r="K397" s="356">
        <v>1.9278</v>
      </c>
      <c r="L397" s="356">
        <v>1.29648729</v>
      </c>
      <c r="M397" s="356">
        <v>0</v>
      </c>
      <c r="N397" s="357">
        <v>32.747832244008698</v>
      </c>
      <c r="O397" s="357">
        <v>5.57</v>
      </c>
      <c r="P397" s="231">
        <v>1</v>
      </c>
      <c r="Q397" s="187"/>
    </row>
    <row r="398" spans="1:17" ht="15" customHeight="1" x14ac:dyDescent="0.25">
      <c r="A398" s="188">
        <v>395</v>
      </c>
      <c r="B398" s="187" t="s">
        <v>485</v>
      </c>
      <c r="C398" s="187" t="s">
        <v>1188</v>
      </c>
      <c r="D398" s="187" t="s">
        <v>479</v>
      </c>
      <c r="E398" s="187" t="s">
        <v>1239</v>
      </c>
      <c r="F398" s="186" t="s">
        <v>1240</v>
      </c>
      <c r="G398" s="7">
        <v>461212203</v>
      </c>
      <c r="H398" s="7" t="s">
        <v>1884</v>
      </c>
      <c r="I398" s="7" t="s">
        <v>968</v>
      </c>
      <c r="J398" s="231" t="s">
        <v>913</v>
      </c>
      <c r="K398" s="356">
        <v>3.1378399999999989</v>
      </c>
      <c r="L398" s="356">
        <v>1.7777845400000001</v>
      </c>
      <c r="M398" s="356">
        <v>0</v>
      </c>
      <c r="N398" s="357">
        <v>43.343684190398498</v>
      </c>
      <c r="O398" s="357">
        <v>20.149999999999999</v>
      </c>
      <c r="P398" s="231">
        <v>1</v>
      </c>
      <c r="Q398" s="187"/>
    </row>
    <row r="399" spans="1:17" ht="15" customHeight="1" x14ac:dyDescent="0.25">
      <c r="A399" s="188">
        <v>396</v>
      </c>
      <c r="B399" s="187" t="s">
        <v>485</v>
      </c>
      <c r="C399" s="187" t="s">
        <v>1188</v>
      </c>
      <c r="D399" s="187" t="s">
        <v>479</v>
      </c>
      <c r="E399" s="187" t="s">
        <v>1239</v>
      </c>
      <c r="F399" s="186" t="s">
        <v>1240</v>
      </c>
      <c r="G399" s="7">
        <v>461212207</v>
      </c>
      <c r="H399" s="7" t="s">
        <v>1886</v>
      </c>
      <c r="I399" s="7" t="s">
        <v>968</v>
      </c>
      <c r="J399" s="231" t="s">
        <v>913</v>
      </c>
      <c r="K399" s="356">
        <v>7.0607199999999999</v>
      </c>
      <c r="L399" s="356">
        <v>4.4181301899999994</v>
      </c>
      <c r="M399" s="356">
        <v>0</v>
      </c>
      <c r="N399" s="357">
        <v>37.426633686083001</v>
      </c>
      <c r="O399" s="357">
        <v>10.220000000000001</v>
      </c>
      <c r="P399" s="231">
        <v>1</v>
      </c>
      <c r="Q399" s="187"/>
    </row>
    <row r="400" spans="1:17" ht="15" customHeight="1" x14ac:dyDescent="0.25">
      <c r="A400" s="188">
        <v>397</v>
      </c>
      <c r="B400" s="187" t="s">
        <v>485</v>
      </c>
      <c r="C400" s="187" t="s">
        <v>1188</v>
      </c>
      <c r="D400" s="187" t="s">
        <v>479</v>
      </c>
      <c r="E400" s="187" t="s">
        <v>1239</v>
      </c>
      <c r="F400" s="186" t="s">
        <v>1240</v>
      </c>
      <c r="G400" s="7">
        <v>461212205</v>
      </c>
      <c r="H400" s="7" t="s">
        <v>1885</v>
      </c>
      <c r="I400" s="7" t="s">
        <v>968</v>
      </c>
      <c r="J400" s="231" t="s">
        <v>913</v>
      </c>
      <c r="K400" s="356">
        <v>1.895948</v>
      </c>
      <c r="L400" s="356">
        <v>1.2083509800000001</v>
      </c>
      <c r="M400" s="356">
        <v>0</v>
      </c>
      <c r="N400" s="357">
        <v>36.266660267053702</v>
      </c>
      <c r="O400" s="357">
        <v>16.29</v>
      </c>
      <c r="P400" s="231">
        <v>1</v>
      </c>
      <c r="Q400" s="187"/>
    </row>
    <row r="401" spans="1:17" ht="15" customHeight="1" x14ac:dyDescent="0.25">
      <c r="A401" s="188">
        <v>398</v>
      </c>
      <c r="B401" s="187" t="s">
        <v>485</v>
      </c>
      <c r="C401" s="187" t="s">
        <v>1188</v>
      </c>
      <c r="D401" s="187" t="s">
        <v>480</v>
      </c>
      <c r="E401" s="187" t="s">
        <v>1244</v>
      </c>
      <c r="F401" s="186" t="s">
        <v>1776</v>
      </c>
      <c r="G401" s="7">
        <v>461534101</v>
      </c>
      <c r="H401" s="7" t="s">
        <v>980</v>
      </c>
      <c r="I401" s="7" t="s">
        <v>965</v>
      </c>
      <c r="J401" s="231" t="s">
        <v>913</v>
      </c>
      <c r="K401" s="356">
        <v>3.8392799999999991</v>
      </c>
      <c r="L401" s="356">
        <v>2.44421021</v>
      </c>
      <c r="M401" s="356">
        <v>0</v>
      </c>
      <c r="N401" s="357">
        <v>36.3367555895897</v>
      </c>
      <c r="O401" s="357">
        <v>6.53</v>
      </c>
      <c r="P401" s="231">
        <v>1</v>
      </c>
      <c r="Q401" s="187"/>
    </row>
    <row r="402" spans="1:17" ht="15" customHeight="1" x14ac:dyDescent="0.25">
      <c r="A402" s="188">
        <v>399</v>
      </c>
      <c r="B402" s="187" t="s">
        <v>485</v>
      </c>
      <c r="C402" s="187" t="s">
        <v>1188</v>
      </c>
      <c r="D402" s="187" t="s">
        <v>480</v>
      </c>
      <c r="E402" s="187" t="s">
        <v>1244</v>
      </c>
      <c r="F402" s="186" t="s">
        <v>1776</v>
      </c>
      <c r="G402" s="7">
        <v>461534102</v>
      </c>
      <c r="H402" s="7" t="s">
        <v>1245</v>
      </c>
      <c r="I402" s="7" t="s">
        <v>965</v>
      </c>
      <c r="J402" s="231" t="s">
        <v>913</v>
      </c>
      <c r="K402" s="356">
        <v>0.51132000000000011</v>
      </c>
      <c r="L402" s="356">
        <v>0.28236750999999999</v>
      </c>
      <c r="M402" s="356">
        <v>0</v>
      </c>
      <c r="N402" s="357">
        <v>44.776752327309701</v>
      </c>
      <c r="O402" s="357">
        <v>14.57</v>
      </c>
      <c r="P402" s="231">
        <v>1</v>
      </c>
      <c r="Q402" s="187"/>
    </row>
    <row r="403" spans="1:17" ht="15" customHeight="1" x14ac:dyDescent="0.25">
      <c r="A403" s="188">
        <v>400</v>
      </c>
      <c r="B403" s="187" t="s">
        <v>485</v>
      </c>
      <c r="C403" s="187" t="s">
        <v>1188</v>
      </c>
      <c r="D403" s="187" t="s">
        <v>480</v>
      </c>
      <c r="E403" s="187" t="s">
        <v>1244</v>
      </c>
      <c r="F403" s="186" t="s">
        <v>1246</v>
      </c>
      <c r="G403" s="7">
        <v>461531203</v>
      </c>
      <c r="H403" s="7" t="s">
        <v>1247</v>
      </c>
      <c r="I403" s="7" t="s">
        <v>965</v>
      </c>
      <c r="J403" s="231" t="s">
        <v>913</v>
      </c>
      <c r="K403" s="356">
        <v>1.98834</v>
      </c>
      <c r="L403" s="356">
        <v>1.3717887900000001</v>
      </c>
      <c r="M403" s="356">
        <v>0</v>
      </c>
      <c r="N403" s="357">
        <v>31.008339117052401</v>
      </c>
      <c r="O403" s="357">
        <v>3.79</v>
      </c>
      <c r="P403" s="231">
        <v>1</v>
      </c>
      <c r="Q403" s="187"/>
    </row>
    <row r="404" spans="1:17" ht="15" customHeight="1" x14ac:dyDescent="0.25">
      <c r="A404" s="188">
        <v>401</v>
      </c>
      <c r="B404" s="187" t="s">
        <v>485</v>
      </c>
      <c r="C404" s="187" t="s">
        <v>1188</v>
      </c>
      <c r="D404" s="187" t="s">
        <v>480</v>
      </c>
      <c r="E404" s="187" t="s">
        <v>1244</v>
      </c>
      <c r="F404" s="186" t="s">
        <v>1246</v>
      </c>
      <c r="G404" s="7">
        <v>461531201</v>
      </c>
      <c r="H404" s="7" t="s">
        <v>1246</v>
      </c>
      <c r="I404" s="7" t="s">
        <v>965</v>
      </c>
      <c r="J404" s="231" t="s">
        <v>913</v>
      </c>
      <c r="K404" s="356">
        <v>2.1543000000000005</v>
      </c>
      <c r="L404" s="356">
        <v>1.5685518399999998</v>
      </c>
      <c r="M404" s="356">
        <v>0</v>
      </c>
      <c r="N404" s="357">
        <v>27.189721023070199</v>
      </c>
      <c r="O404" s="357">
        <v>-6.89</v>
      </c>
      <c r="P404" s="231">
        <v>1</v>
      </c>
      <c r="Q404" s="187"/>
    </row>
    <row r="405" spans="1:17" ht="15" customHeight="1" x14ac:dyDescent="0.25">
      <c r="A405" s="188">
        <v>402</v>
      </c>
      <c r="B405" s="187" t="s">
        <v>485</v>
      </c>
      <c r="C405" s="187" t="s">
        <v>1188</v>
      </c>
      <c r="D405" s="187" t="s">
        <v>480</v>
      </c>
      <c r="E405" s="187" t="s">
        <v>1244</v>
      </c>
      <c r="F405" s="186" t="s">
        <v>1486</v>
      </c>
      <c r="G405" s="7">
        <v>461533301</v>
      </c>
      <c r="H405" s="7" t="s">
        <v>1249</v>
      </c>
      <c r="I405" s="7" t="s">
        <v>965</v>
      </c>
      <c r="J405" s="231" t="s">
        <v>913</v>
      </c>
      <c r="K405" s="356">
        <v>1.2107599999999996</v>
      </c>
      <c r="L405" s="356">
        <v>0.72748402000000001</v>
      </c>
      <c r="M405" s="356">
        <v>0</v>
      </c>
      <c r="N405" s="357">
        <v>39.9150929994384</v>
      </c>
      <c r="O405" s="357">
        <v>16.23</v>
      </c>
      <c r="P405" s="231">
        <v>1</v>
      </c>
      <c r="Q405" s="187"/>
    </row>
    <row r="406" spans="1:17" ht="15" customHeight="1" x14ac:dyDescent="0.25">
      <c r="A406" s="188">
        <v>403</v>
      </c>
      <c r="B406" s="187" t="s">
        <v>485</v>
      </c>
      <c r="C406" s="187" t="s">
        <v>1188</v>
      </c>
      <c r="D406" s="187" t="s">
        <v>480</v>
      </c>
      <c r="E406" s="187" t="s">
        <v>1244</v>
      </c>
      <c r="F406" s="186" t="s">
        <v>1486</v>
      </c>
      <c r="G406" s="7">
        <v>461533302</v>
      </c>
      <c r="H406" s="7" t="s">
        <v>1486</v>
      </c>
      <c r="I406" s="7" t="s">
        <v>965</v>
      </c>
      <c r="J406" s="231" t="s">
        <v>913</v>
      </c>
      <c r="K406" s="356">
        <v>1.5465800000000001</v>
      </c>
      <c r="L406" s="356">
        <v>1.1363946399999998</v>
      </c>
      <c r="M406" s="356">
        <v>0</v>
      </c>
      <c r="N406" s="357">
        <v>26.522091324082801</v>
      </c>
      <c r="O406" s="357">
        <v>-0.14000000000000001</v>
      </c>
      <c r="P406" s="231">
        <v>1</v>
      </c>
      <c r="Q406" s="187"/>
    </row>
    <row r="407" spans="1:17" ht="15" customHeight="1" x14ac:dyDescent="0.25">
      <c r="A407" s="188">
        <v>404</v>
      </c>
      <c r="B407" s="187" t="s">
        <v>485</v>
      </c>
      <c r="C407" s="187" t="s">
        <v>1188</v>
      </c>
      <c r="D407" s="187" t="s">
        <v>480</v>
      </c>
      <c r="E407" s="187" t="s">
        <v>1244</v>
      </c>
      <c r="F407" s="186" t="s">
        <v>1250</v>
      </c>
      <c r="G407" s="7">
        <v>461532403</v>
      </c>
      <c r="H407" s="7" t="s">
        <v>1567</v>
      </c>
      <c r="I407" s="7" t="s">
        <v>965</v>
      </c>
      <c r="J407" s="231" t="s">
        <v>913</v>
      </c>
      <c r="K407" s="356">
        <v>1.35256</v>
      </c>
      <c r="L407" s="356">
        <v>1.1548282700000001</v>
      </c>
      <c r="M407" s="356">
        <v>0</v>
      </c>
      <c r="N407" s="357">
        <v>14.619072721358</v>
      </c>
      <c r="O407" s="357">
        <v>-5.31</v>
      </c>
      <c r="P407" s="231">
        <v>1</v>
      </c>
      <c r="Q407" s="187"/>
    </row>
    <row r="408" spans="1:17" ht="15" customHeight="1" x14ac:dyDescent="0.25">
      <c r="A408" s="188">
        <v>405</v>
      </c>
      <c r="B408" s="187" t="s">
        <v>485</v>
      </c>
      <c r="C408" s="187" t="s">
        <v>1188</v>
      </c>
      <c r="D408" s="187" t="s">
        <v>480</v>
      </c>
      <c r="E408" s="187" t="s">
        <v>1244</v>
      </c>
      <c r="F408" s="186" t="s">
        <v>1250</v>
      </c>
      <c r="G408" s="7">
        <v>461532402</v>
      </c>
      <c r="H408" s="7" t="s">
        <v>1082</v>
      </c>
      <c r="I408" s="7" t="s">
        <v>965</v>
      </c>
      <c r="J408" s="231" t="s">
        <v>913</v>
      </c>
      <c r="K408" s="356">
        <v>1.3990949999999998</v>
      </c>
      <c r="L408" s="356">
        <v>0.85757850000000002</v>
      </c>
      <c r="M408" s="356">
        <v>0</v>
      </c>
      <c r="N408" s="357">
        <v>38.704769869093901</v>
      </c>
      <c r="O408" s="357">
        <v>22.2</v>
      </c>
      <c r="P408" s="231">
        <v>1</v>
      </c>
      <c r="Q408" s="187"/>
    </row>
    <row r="409" spans="1:17" ht="15" customHeight="1" x14ac:dyDescent="0.25">
      <c r="A409" s="188">
        <v>406</v>
      </c>
      <c r="B409" s="187" t="s">
        <v>485</v>
      </c>
      <c r="C409" s="187" t="s">
        <v>1188</v>
      </c>
      <c r="D409" s="187" t="s">
        <v>480</v>
      </c>
      <c r="E409" s="187" t="s">
        <v>1251</v>
      </c>
      <c r="F409" s="186" t="s">
        <v>1779</v>
      </c>
      <c r="G409" s="7">
        <v>461521301</v>
      </c>
      <c r="H409" s="7" t="s">
        <v>1253</v>
      </c>
      <c r="I409" s="7" t="s">
        <v>968</v>
      </c>
      <c r="J409" s="231" t="s">
        <v>913</v>
      </c>
      <c r="K409" s="356">
        <v>4.6027599999999982</v>
      </c>
      <c r="L409" s="356">
        <v>2.24389963</v>
      </c>
      <c r="M409" s="356">
        <v>0</v>
      </c>
      <c r="N409" s="357">
        <v>51.248823966489702</v>
      </c>
      <c r="O409" s="357">
        <v>26.62</v>
      </c>
      <c r="P409" s="231">
        <v>1</v>
      </c>
      <c r="Q409" s="187"/>
    </row>
    <row r="410" spans="1:17" ht="15" customHeight="1" x14ac:dyDescent="0.25">
      <c r="A410" s="188">
        <v>407</v>
      </c>
      <c r="B410" s="187" t="s">
        <v>485</v>
      </c>
      <c r="C410" s="187" t="s">
        <v>1188</v>
      </c>
      <c r="D410" s="187" t="s">
        <v>480</v>
      </c>
      <c r="E410" s="187" t="s">
        <v>1251</v>
      </c>
      <c r="F410" s="186" t="s">
        <v>1779</v>
      </c>
      <c r="G410" s="7">
        <v>461521303</v>
      </c>
      <c r="H410" s="7" t="s">
        <v>1254</v>
      </c>
      <c r="I410" s="7" t="s">
        <v>965</v>
      </c>
      <c r="J410" s="231" t="s">
        <v>913</v>
      </c>
      <c r="K410" s="356">
        <v>3.1161599999999998</v>
      </c>
      <c r="L410" s="356">
        <v>1.5596816099999999</v>
      </c>
      <c r="M410" s="356">
        <v>0</v>
      </c>
      <c r="N410" s="357">
        <v>49.948603088416498</v>
      </c>
      <c r="O410" s="357">
        <v>32.53</v>
      </c>
      <c r="P410" s="231">
        <v>1</v>
      </c>
      <c r="Q410" s="187"/>
    </row>
    <row r="411" spans="1:17" ht="15" customHeight="1" x14ac:dyDescent="0.25">
      <c r="A411" s="188">
        <v>408</v>
      </c>
      <c r="B411" s="187" t="s">
        <v>485</v>
      </c>
      <c r="C411" s="187" t="s">
        <v>1188</v>
      </c>
      <c r="D411" s="187" t="s">
        <v>480</v>
      </c>
      <c r="E411" s="187" t="s">
        <v>1251</v>
      </c>
      <c r="F411" s="186" t="s">
        <v>1780</v>
      </c>
      <c r="G411" s="7">
        <v>461522602</v>
      </c>
      <c r="H411" s="7" t="s">
        <v>1257</v>
      </c>
      <c r="I411" s="7" t="s">
        <v>965</v>
      </c>
      <c r="J411" s="231" t="s">
        <v>913</v>
      </c>
      <c r="K411" s="356">
        <v>1.27498</v>
      </c>
      <c r="L411" s="356">
        <v>0.69658918000000003</v>
      </c>
      <c r="M411" s="356">
        <v>0</v>
      </c>
      <c r="N411" s="357">
        <v>45.364697485450698</v>
      </c>
      <c r="O411" s="357">
        <v>34.49</v>
      </c>
      <c r="P411" s="231">
        <v>1</v>
      </c>
      <c r="Q411" s="187"/>
    </row>
    <row r="412" spans="1:17" ht="15" customHeight="1" x14ac:dyDescent="0.25">
      <c r="A412" s="188">
        <v>409</v>
      </c>
      <c r="B412" s="187" t="s">
        <v>485</v>
      </c>
      <c r="C412" s="187" t="s">
        <v>1188</v>
      </c>
      <c r="D412" s="187" t="s">
        <v>480</v>
      </c>
      <c r="E412" s="187" t="s">
        <v>1251</v>
      </c>
      <c r="F412" s="186" t="s">
        <v>1780</v>
      </c>
      <c r="G412" s="7">
        <v>461522601</v>
      </c>
      <c r="H412" s="7" t="s">
        <v>1258</v>
      </c>
      <c r="I412" s="7" t="s">
        <v>965</v>
      </c>
      <c r="J412" s="231" t="s">
        <v>913</v>
      </c>
      <c r="K412" s="356">
        <v>0.95751999999999948</v>
      </c>
      <c r="L412" s="356">
        <v>0.68133319999999997</v>
      </c>
      <c r="M412" s="356">
        <v>0</v>
      </c>
      <c r="N412" s="357">
        <v>28.843971927479299</v>
      </c>
      <c r="O412" s="357">
        <v>-0.85</v>
      </c>
      <c r="P412" s="231">
        <v>1</v>
      </c>
      <c r="Q412" s="187"/>
    </row>
    <row r="413" spans="1:17" ht="15" customHeight="1" x14ac:dyDescent="0.25">
      <c r="A413" s="188">
        <v>410</v>
      </c>
      <c r="B413" s="187" t="s">
        <v>485</v>
      </c>
      <c r="C413" s="187" t="s">
        <v>1188</v>
      </c>
      <c r="D413" s="187" t="s">
        <v>480</v>
      </c>
      <c r="E413" s="187" t="s">
        <v>1251</v>
      </c>
      <c r="F413" s="186" t="s">
        <v>1780</v>
      </c>
      <c r="G413" s="7">
        <v>461522603</v>
      </c>
      <c r="H413" s="7" t="s">
        <v>1484</v>
      </c>
      <c r="I413" s="7" t="s">
        <v>965</v>
      </c>
      <c r="J413" s="231" t="s">
        <v>913</v>
      </c>
      <c r="K413" s="356">
        <v>0.72292000000000001</v>
      </c>
      <c r="L413" s="356">
        <v>0.5834608</v>
      </c>
      <c r="M413" s="356">
        <v>0</v>
      </c>
      <c r="N413" s="357">
        <v>19.2910972168428</v>
      </c>
      <c r="O413" s="357">
        <v>6.97</v>
      </c>
      <c r="P413" s="231">
        <v>1</v>
      </c>
      <c r="Q413" s="187"/>
    </row>
    <row r="414" spans="1:17" ht="15" customHeight="1" x14ac:dyDescent="0.25">
      <c r="A414" s="188">
        <v>411</v>
      </c>
      <c r="B414" s="187" t="s">
        <v>485</v>
      </c>
      <c r="C414" s="187" t="s">
        <v>1188</v>
      </c>
      <c r="D414" s="187" t="s">
        <v>480</v>
      </c>
      <c r="E414" s="187" t="s">
        <v>1251</v>
      </c>
      <c r="F414" s="186" t="s">
        <v>1781</v>
      </c>
      <c r="G414" s="7">
        <v>461523502</v>
      </c>
      <c r="H414" s="7" t="s">
        <v>1259</v>
      </c>
      <c r="I414" s="7" t="s">
        <v>968</v>
      </c>
      <c r="J414" s="231" t="s">
        <v>913</v>
      </c>
      <c r="K414" s="356">
        <v>2.7745399999999996</v>
      </c>
      <c r="L414" s="356">
        <v>1.39548465</v>
      </c>
      <c r="M414" s="356">
        <v>0</v>
      </c>
      <c r="N414" s="357">
        <v>49.703927497891499</v>
      </c>
      <c r="O414" s="357">
        <v>20.02</v>
      </c>
      <c r="P414" s="231">
        <v>1</v>
      </c>
      <c r="Q414" s="187"/>
    </row>
    <row r="415" spans="1:17" ht="15" customHeight="1" x14ac:dyDescent="0.25">
      <c r="A415" s="188">
        <v>412</v>
      </c>
      <c r="B415" s="187" t="s">
        <v>485</v>
      </c>
      <c r="C415" s="187" t="s">
        <v>1188</v>
      </c>
      <c r="D415" s="187" t="s">
        <v>480</v>
      </c>
      <c r="E415" s="187" t="s">
        <v>1260</v>
      </c>
      <c r="F415" s="186" t="s">
        <v>1777</v>
      </c>
      <c r="G415" s="7">
        <v>461511204</v>
      </c>
      <c r="H415" s="7" t="s">
        <v>1261</v>
      </c>
      <c r="I415" s="7" t="s">
        <v>965</v>
      </c>
      <c r="J415" s="231" t="s">
        <v>913</v>
      </c>
      <c r="K415" s="356">
        <v>0.40772999999999998</v>
      </c>
      <c r="L415" s="356">
        <v>0.24666911</v>
      </c>
      <c r="M415" s="356">
        <v>0</v>
      </c>
      <c r="N415" s="357">
        <v>39.5018492629927</v>
      </c>
      <c r="O415" s="357">
        <v>18.98</v>
      </c>
      <c r="P415" s="231">
        <v>1</v>
      </c>
      <c r="Q415" s="187"/>
    </row>
    <row r="416" spans="1:17" ht="15" customHeight="1" x14ac:dyDescent="0.25">
      <c r="A416" s="188">
        <v>413</v>
      </c>
      <c r="B416" s="187" t="s">
        <v>485</v>
      </c>
      <c r="C416" s="187" t="s">
        <v>1188</v>
      </c>
      <c r="D416" s="187" t="s">
        <v>480</v>
      </c>
      <c r="E416" s="187" t="s">
        <v>1260</v>
      </c>
      <c r="F416" s="186" t="s">
        <v>1777</v>
      </c>
      <c r="G416" s="7">
        <v>461511203</v>
      </c>
      <c r="H416" s="7" t="s">
        <v>1890</v>
      </c>
      <c r="I416" s="7" t="s">
        <v>965</v>
      </c>
      <c r="J416" s="231" t="s">
        <v>913</v>
      </c>
      <c r="K416" s="356">
        <v>0.30132000000000003</v>
      </c>
      <c r="L416" s="356">
        <v>0.16621981</v>
      </c>
      <c r="M416" s="356">
        <v>0</v>
      </c>
      <c r="N416" s="357">
        <v>44.836117748573002</v>
      </c>
      <c r="O416" s="357">
        <v>27.79</v>
      </c>
      <c r="P416" s="231">
        <v>1</v>
      </c>
      <c r="Q416" s="187"/>
    </row>
    <row r="417" spans="1:17" ht="15" customHeight="1" x14ac:dyDescent="0.25">
      <c r="A417" s="188">
        <v>414</v>
      </c>
      <c r="B417" s="187" t="s">
        <v>485</v>
      </c>
      <c r="C417" s="187" t="s">
        <v>1188</v>
      </c>
      <c r="D417" s="187" t="s">
        <v>480</v>
      </c>
      <c r="E417" s="187" t="s">
        <v>1260</v>
      </c>
      <c r="F417" s="186" t="s">
        <v>1777</v>
      </c>
      <c r="G417" s="7">
        <v>461511201</v>
      </c>
      <c r="H417" s="7" t="s">
        <v>1889</v>
      </c>
      <c r="I417" s="7" t="s">
        <v>965</v>
      </c>
      <c r="J417" s="231" t="s">
        <v>913</v>
      </c>
      <c r="K417" s="356">
        <v>0.16425000000000003</v>
      </c>
      <c r="L417" s="356">
        <v>0.125941</v>
      </c>
      <c r="M417" s="356">
        <v>0</v>
      </c>
      <c r="N417" s="357">
        <v>23.323592085235902</v>
      </c>
      <c r="O417" s="357">
        <v>25.26</v>
      </c>
      <c r="P417" s="231">
        <v>1</v>
      </c>
      <c r="Q417" s="187"/>
    </row>
    <row r="418" spans="1:17" ht="15" customHeight="1" x14ac:dyDescent="0.25">
      <c r="A418" s="188">
        <v>415</v>
      </c>
      <c r="B418" s="187" t="s">
        <v>485</v>
      </c>
      <c r="C418" s="187" t="s">
        <v>1188</v>
      </c>
      <c r="D418" s="187" t="s">
        <v>480</v>
      </c>
      <c r="E418" s="187" t="s">
        <v>1260</v>
      </c>
      <c r="F418" s="186" t="s">
        <v>1777</v>
      </c>
      <c r="G418" s="7">
        <v>461511202</v>
      </c>
      <c r="H418" s="7" t="s">
        <v>1262</v>
      </c>
      <c r="I418" s="7" t="s">
        <v>965</v>
      </c>
      <c r="J418" s="231" t="s">
        <v>913</v>
      </c>
      <c r="K418" s="356">
        <v>0.9352499999999998</v>
      </c>
      <c r="L418" s="356">
        <v>0.61508061000000003</v>
      </c>
      <c r="M418" s="356">
        <v>0</v>
      </c>
      <c r="N418" s="357">
        <v>34.233562149157997</v>
      </c>
      <c r="O418" s="357">
        <v>20.9</v>
      </c>
      <c r="P418" s="231">
        <v>1</v>
      </c>
      <c r="Q418" s="187"/>
    </row>
    <row r="419" spans="1:17" ht="15" customHeight="1" x14ac:dyDescent="0.25">
      <c r="A419" s="188">
        <v>416</v>
      </c>
      <c r="B419" s="187" t="s">
        <v>485</v>
      </c>
      <c r="C419" s="187" t="s">
        <v>1188</v>
      </c>
      <c r="D419" s="187" t="s">
        <v>480</v>
      </c>
      <c r="E419" s="187" t="s">
        <v>1260</v>
      </c>
      <c r="F419" s="186" t="s">
        <v>1778</v>
      </c>
      <c r="G419" s="7">
        <v>461511103</v>
      </c>
      <c r="H419" s="7" t="s">
        <v>1045</v>
      </c>
      <c r="I419" s="7" t="s">
        <v>965</v>
      </c>
      <c r="J419" s="231" t="s">
        <v>913</v>
      </c>
      <c r="K419" s="356">
        <v>0.88164000000000042</v>
      </c>
      <c r="L419" s="356">
        <v>0.56701308000000006</v>
      </c>
      <c r="M419" s="356">
        <v>0</v>
      </c>
      <c r="N419" s="357">
        <v>35.686552334286098</v>
      </c>
      <c r="O419" s="357">
        <v>5.23</v>
      </c>
      <c r="P419" s="231">
        <v>1</v>
      </c>
      <c r="Q419" s="187"/>
    </row>
    <row r="420" spans="1:17" ht="15" customHeight="1" x14ac:dyDescent="0.25">
      <c r="A420" s="188">
        <v>417</v>
      </c>
      <c r="B420" s="187" t="s">
        <v>485</v>
      </c>
      <c r="C420" s="187" t="s">
        <v>1188</v>
      </c>
      <c r="D420" s="187" t="s">
        <v>480</v>
      </c>
      <c r="E420" s="187" t="s">
        <v>1260</v>
      </c>
      <c r="F420" s="186" t="s">
        <v>1778</v>
      </c>
      <c r="G420" s="7">
        <v>461512102</v>
      </c>
      <c r="H420" s="7" t="s">
        <v>1479</v>
      </c>
      <c r="I420" s="7" t="s">
        <v>965</v>
      </c>
      <c r="J420" s="231" t="s">
        <v>913</v>
      </c>
      <c r="K420" s="356">
        <v>1.8061399999999999</v>
      </c>
      <c r="L420" s="356">
        <v>0.73229040000000001</v>
      </c>
      <c r="M420" s="356">
        <v>0</v>
      </c>
      <c r="N420" s="357">
        <v>59.455501788344201</v>
      </c>
      <c r="O420" s="357">
        <v>43.59</v>
      </c>
      <c r="P420" s="231">
        <v>1</v>
      </c>
      <c r="Q420" s="187"/>
    </row>
    <row r="421" spans="1:17" ht="15" customHeight="1" x14ac:dyDescent="0.25">
      <c r="A421" s="188">
        <v>418</v>
      </c>
      <c r="B421" s="187" t="s">
        <v>485</v>
      </c>
      <c r="C421" s="187" t="s">
        <v>1188</v>
      </c>
      <c r="D421" s="187" t="s">
        <v>480</v>
      </c>
      <c r="E421" s="187" t="s">
        <v>1260</v>
      </c>
      <c r="F421" s="186" t="s">
        <v>1263</v>
      </c>
      <c r="G421" s="7">
        <v>461511302</v>
      </c>
      <c r="H421" s="7" t="s">
        <v>1264</v>
      </c>
      <c r="I421" s="7" t="s">
        <v>965</v>
      </c>
      <c r="J421" s="231" t="s">
        <v>913</v>
      </c>
      <c r="K421" s="356">
        <v>4.248901</v>
      </c>
      <c r="L421" s="356">
        <v>1.8720424499999999</v>
      </c>
      <c r="M421" s="356">
        <v>0</v>
      </c>
      <c r="N421" s="357">
        <v>55.940549097284197</v>
      </c>
      <c r="O421" s="357">
        <v>44.34</v>
      </c>
      <c r="P421" s="231">
        <v>1</v>
      </c>
      <c r="Q421" s="187"/>
    </row>
    <row r="422" spans="1:17" ht="15" customHeight="1" x14ac:dyDescent="0.25">
      <c r="A422" s="188">
        <v>419</v>
      </c>
      <c r="B422" s="187" t="s">
        <v>485</v>
      </c>
      <c r="C422" s="187" t="s">
        <v>1188</v>
      </c>
      <c r="D422" s="187" t="s">
        <v>480</v>
      </c>
      <c r="E422" s="187" t="s">
        <v>1260</v>
      </c>
      <c r="F422" s="186" t="s">
        <v>1263</v>
      </c>
      <c r="G422" s="7">
        <v>461511303</v>
      </c>
      <c r="H422" s="7" t="s">
        <v>1891</v>
      </c>
      <c r="I422" s="7" t="s">
        <v>965</v>
      </c>
      <c r="J422" s="231" t="s">
        <v>913</v>
      </c>
      <c r="K422" s="356">
        <v>1.3047299999999995</v>
      </c>
      <c r="L422" s="356">
        <v>0.74700032000000005</v>
      </c>
      <c r="M422" s="356">
        <v>0</v>
      </c>
      <c r="N422" s="357">
        <v>42.746750668720701</v>
      </c>
      <c r="O422" s="357">
        <v>14.45</v>
      </c>
      <c r="P422" s="231">
        <v>1</v>
      </c>
      <c r="Q422" s="187"/>
    </row>
    <row r="423" spans="1:17" ht="15" customHeight="1" x14ac:dyDescent="0.25">
      <c r="A423" s="188">
        <v>420</v>
      </c>
      <c r="B423" s="187" t="s">
        <v>485</v>
      </c>
      <c r="C423" s="187" t="s">
        <v>1188</v>
      </c>
      <c r="D423" s="187" t="s">
        <v>480</v>
      </c>
      <c r="E423" s="187" t="s">
        <v>1260</v>
      </c>
      <c r="F423" s="186" t="s">
        <v>1265</v>
      </c>
      <c r="G423" s="7">
        <v>461512402</v>
      </c>
      <c r="H423" s="7" t="s">
        <v>1266</v>
      </c>
      <c r="I423" s="7" t="s">
        <v>965</v>
      </c>
      <c r="J423" s="231" t="s">
        <v>913</v>
      </c>
      <c r="K423" s="356">
        <v>1.0839600000000003</v>
      </c>
      <c r="L423" s="356">
        <v>0.66015358999999996</v>
      </c>
      <c r="M423" s="356">
        <v>0</v>
      </c>
      <c r="N423" s="357">
        <v>39.097975017528299</v>
      </c>
      <c r="O423" s="357">
        <v>24.7</v>
      </c>
      <c r="P423" s="231">
        <v>1</v>
      </c>
      <c r="Q423" s="187"/>
    </row>
    <row r="424" spans="1:17" ht="15" customHeight="1" x14ac:dyDescent="0.25">
      <c r="A424" s="188">
        <v>421</v>
      </c>
      <c r="B424" s="187" t="s">
        <v>485</v>
      </c>
      <c r="C424" s="187" t="s">
        <v>1188</v>
      </c>
      <c r="D424" s="187" t="s">
        <v>480</v>
      </c>
      <c r="E424" s="187" t="s">
        <v>1260</v>
      </c>
      <c r="F424" s="186" t="s">
        <v>1265</v>
      </c>
      <c r="G424" s="7">
        <v>461512401</v>
      </c>
      <c r="H424" s="7" t="s">
        <v>1267</v>
      </c>
      <c r="I424" s="7" t="s">
        <v>965</v>
      </c>
      <c r="J424" s="231" t="s">
        <v>913</v>
      </c>
      <c r="K424" s="356">
        <v>1.5211000000000003</v>
      </c>
      <c r="L424" s="356">
        <v>1.03814685</v>
      </c>
      <c r="M424" s="356">
        <v>0</v>
      </c>
      <c r="N424" s="357">
        <v>31.7502563933995</v>
      </c>
      <c r="O424" s="357">
        <v>3.03</v>
      </c>
      <c r="P424" s="231">
        <v>1</v>
      </c>
      <c r="Q424" s="187"/>
    </row>
    <row r="425" spans="1:17" ht="15" customHeight="1" x14ac:dyDescent="0.25">
      <c r="A425" s="188">
        <v>422</v>
      </c>
      <c r="B425" s="187" t="s">
        <v>485</v>
      </c>
      <c r="C425" s="187" t="s">
        <v>1188</v>
      </c>
      <c r="D425" s="187" t="s">
        <v>480</v>
      </c>
      <c r="E425" s="187" t="s">
        <v>1260</v>
      </c>
      <c r="F425" s="186" t="s">
        <v>1265</v>
      </c>
      <c r="G425" s="7">
        <v>461512403</v>
      </c>
      <c r="H425" s="7" t="s">
        <v>1485</v>
      </c>
      <c r="I425" s="7" t="s">
        <v>965</v>
      </c>
      <c r="J425" s="231" t="s">
        <v>913</v>
      </c>
      <c r="K425" s="356">
        <v>2.2740209999999998</v>
      </c>
      <c r="L425" s="356">
        <v>1.2565367700000001</v>
      </c>
      <c r="M425" s="356">
        <v>0</v>
      </c>
      <c r="N425" s="357">
        <v>44.743836138716397</v>
      </c>
      <c r="O425" s="357">
        <v>37.78</v>
      </c>
      <c r="P425" s="231">
        <v>1</v>
      </c>
      <c r="Q425" s="187"/>
    </row>
    <row r="426" spans="1:17" ht="15" customHeight="1" x14ac:dyDescent="0.25">
      <c r="A426" s="188">
        <v>423</v>
      </c>
      <c r="B426" s="187" t="s">
        <v>485</v>
      </c>
      <c r="C426" s="187" t="s">
        <v>1268</v>
      </c>
      <c r="D426" s="187" t="s">
        <v>484</v>
      </c>
      <c r="E426" s="187" t="s">
        <v>1297</v>
      </c>
      <c r="F426" s="186" t="s">
        <v>1300</v>
      </c>
      <c r="G426" s="7">
        <v>462333304</v>
      </c>
      <c r="H426" s="7" t="s">
        <v>1301</v>
      </c>
      <c r="I426" s="7" t="s">
        <v>965</v>
      </c>
      <c r="J426" s="231" t="s">
        <v>913</v>
      </c>
      <c r="K426" s="356">
        <v>0.31991999999999993</v>
      </c>
      <c r="L426" s="356">
        <v>0.2434048</v>
      </c>
      <c r="M426" s="356">
        <v>0</v>
      </c>
      <c r="N426" s="357">
        <v>23.916979244811198</v>
      </c>
      <c r="O426" s="357">
        <v>17.21</v>
      </c>
      <c r="P426" s="231">
        <v>1</v>
      </c>
      <c r="Q426" s="187"/>
    </row>
    <row r="427" spans="1:17" ht="15" customHeight="1" x14ac:dyDescent="0.25">
      <c r="A427" s="188">
        <v>424</v>
      </c>
      <c r="B427" s="187" t="s">
        <v>485</v>
      </c>
      <c r="C427" s="187" t="s">
        <v>1268</v>
      </c>
      <c r="D427" s="187" t="s">
        <v>484</v>
      </c>
      <c r="E427" s="187" t="s">
        <v>1297</v>
      </c>
      <c r="F427" s="186" t="s">
        <v>1300</v>
      </c>
      <c r="G427" s="7">
        <v>462333302</v>
      </c>
      <c r="H427" s="7" t="s">
        <v>1302</v>
      </c>
      <c r="I427" s="7" t="s">
        <v>965</v>
      </c>
      <c r="J427" s="231" t="s">
        <v>913</v>
      </c>
      <c r="K427" s="356">
        <v>0.86511000000000005</v>
      </c>
      <c r="L427" s="356">
        <v>0.59281089999999992</v>
      </c>
      <c r="M427" s="356">
        <v>0</v>
      </c>
      <c r="N427" s="357">
        <v>31.4756620545364</v>
      </c>
      <c r="O427" s="357">
        <v>18.260000000000002</v>
      </c>
      <c r="P427" s="231">
        <v>1</v>
      </c>
      <c r="Q427" s="187"/>
    </row>
    <row r="428" spans="1:17" ht="15" customHeight="1" x14ac:dyDescent="0.25">
      <c r="A428" s="188">
        <v>425</v>
      </c>
      <c r="B428" s="187" t="s">
        <v>485</v>
      </c>
      <c r="C428" s="187" t="s">
        <v>1268</v>
      </c>
      <c r="D428" s="187" t="s">
        <v>484</v>
      </c>
      <c r="E428" s="187" t="s">
        <v>1297</v>
      </c>
      <c r="F428" s="186" t="s">
        <v>1300</v>
      </c>
      <c r="G428" s="7">
        <v>462333301</v>
      </c>
      <c r="H428" s="7" t="s">
        <v>1303</v>
      </c>
      <c r="I428" s="7" t="s">
        <v>965</v>
      </c>
      <c r="J428" s="231" t="s">
        <v>913</v>
      </c>
      <c r="K428" s="356">
        <v>1.47864</v>
      </c>
      <c r="L428" s="356">
        <v>1.0964269600000001</v>
      </c>
      <c r="M428" s="356">
        <v>0</v>
      </c>
      <c r="N428" s="357">
        <v>25.848958502407601</v>
      </c>
      <c r="O428" s="357">
        <v>1.27</v>
      </c>
      <c r="P428" s="231">
        <v>1</v>
      </c>
      <c r="Q428" s="187"/>
    </row>
    <row r="429" spans="1:17" ht="15" customHeight="1" x14ac:dyDescent="0.25">
      <c r="A429" s="188">
        <v>426</v>
      </c>
      <c r="B429" s="187" t="s">
        <v>485</v>
      </c>
      <c r="C429" s="187" t="s">
        <v>1682</v>
      </c>
      <c r="D429" s="187" t="s">
        <v>484</v>
      </c>
      <c r="E429" s="187" t="s">
        <v>1269</v>
      </c>
      <c r="F429" s="186" t="s">
        <v>1176</v>
      </c>
      <c r="G429" s="7">
        <v>462311101</v>
      </c>
      <c r="H429" s="7" t="s">
        <v>1176</v>
      </c>
      <c r="I429" s="7" t="s">
        <v>965</v>
      </c>
      <c r="J429" s="231" t="s">
        <v>913</v>
      </c>
      <c r="K429" s="356">
        <v>4.04514</v>
      </c>
      <c r="L429" s="356">
        <v>1.8192296299999999</v>
      </c>
      <c r="M429" s="356">
        <v>0</v>
      </c>
      <c r="N429" s="357">
        <v>55.026782014961199</v>
      </c>
      <c r="O429" s="357">
        <v>35.380000000000003</v>
      </c>
      <c r="P429" s="231">
        <v>1</v>
      </c>
      <c r="Q429" s="187"/>
    </row>
    <row r="430" spans="1:17" ht="15" customHeight="1" x14ac:dyDescent="0.25">
      <c r="A430" s="188">
        <v>427</v>
      </c>
      <c r="B430" s="187" t="s">
        <v>485</v>
      </c>
      <c r="C430" s="187" t="s">
        <v>1682</v>
      </c>
      <c r="D430" s="187" t="s">
        <v>484</v>
      </c>
      <c r="E430" s="187" t="s">
        <v>1269</v>
      </c>
      <c r="F430" s="186" t="s">
        <v>1271</v>
      </c>
      <c r="G430" s="7">
        <v>462312202</v>
      </c>
      <c r="H430" s="7" t="s">
        <v>1272</v>
      </c>
      <c r="I430" s="7" t="s">
        <v>965</v>
      </c>
      <c r="J430" s="231" t="s">
        <v>913</v>
      </c>
      <c r="K430" s="356">
        <v>2.5232199999999985</v>
      </c>
      <c r="L430" s="356">
        <v>1.39305626</v>
      </c>
      <c r="M430" s="356">
        <v>0</v>
      </c>
      <c r="N430" s="357">
        <v>44.790535109899203</v>
      </c>
      <c r="O430" s="357">
        <v>17.440000000000001</v>
      </c>
      <c r="P430" s="231">
        <v>1</v>
      </c>
      <c r="Q430" s="187"/>
    </row>
    <row r="431" spans="1:17" ht="15" customHeight="1" x14ac:dyDescent="0.25">
      <c r="A431" s="188">
        <v>428</v>
      </c>
      <c r="B431" s="187" t="s">
        <v>485</v>
      </c>
      <c r="C431" s="187" t="s">
        <v>1682</v>
      </c>
      <c r="D431" s="187" t="s">
        <v>484</v>
      </c>
      <c r="E431" s="187" t="s">
        <v>1269</v>
      </c>
      <c r="F431" s="186" t="s">
        <v>1271</v>
      </c>
      <c r="G431" s="7">
        <v>462312205</v>
      </c>
      <c r="H431" s="7" t="s">
        <v>1273</v>
      </c>
      <c r="I431" s="7" t="s">
        <v>965</v>
      </c>
      <c r="J431" s="231" t="s">
        <v>913</v>
      </c>
      <c r="K431" s="356">
        <v>1.5405300000000002</v>
      </c>
      <c r="L431" s="356">
        <v>1.07557291</v>
      </c>
      <c r="M431" s="356">
        <v>0</v>
      </c>
      <c r="N431" s="357">
        <v>30.181631646251599</v>
      </c>
      <c r="O431" s="357">
        <v>-9.91</v>
      </c>
      <c r="P431" s="231">
        <v>1</v>
      </c>
      <c r="Q431" s="187"/>
    </row>
    <row r="432" spans="1:17" ht="15" customHeight="1" x14ac:dyDescent="0.25">
      <c r="A432" s="188">
        <v>429</v>
      </c>
      <c r="B432" s="187" t="s">
        <v>485</v>
      </c>
      <c r="C432" s="187" t="s">
        <v>1682</v>
      </c>
      <c r="D432" s="187" t="s">
        <v>484</v>
      </c>
      <c r="E432" s="187" t="s">
        <v>1269</v>
      </c>
      <c r="F432" s="186" t="s">
        <v>1271</v>
      </c>
      <c r="G432" s="7">
        <v>462312203</v>
      </c>
      <c r="H432" s="7" t="s">
        <v>1896</v>
      </c>
      <c r="I432" s="7" t="s">
        <v>965</v>
      </c>
      <c r="J432" s="231" t="s">
        <v>913</v>
      </c>
      <c r="K432" s="356">
        <v>1.4134</v>
      </c>
      <c r="L432" s="356">
        <v>0.96678163000000017</v>
      </c>
      <c r="M432" s="356">
        <v>0</v>
      </c>
      <c r="N432" s="357">
        <v>31.598865855384201</v>
      </c>
      <c r="O432" s="357">
        <v>14.43</v>
      </c>
      <c r="P432" s="231">
        <v>1</v>
      </c>
      <c r="Q432" s="187"/>
    </row>
    <row r="433" spans="1:17" ht="15" customHeight="1" x14ac:dyDescent="0.25">
      <c r="A433" s="188">
        <v>430</v>
      </c>
      <c r="B433" s="187" t="s">
        <v>485</v>
      </c>
      <c r="C433" s="187" t="s">
        <v>1682</v>
      </c>
      <c r="D433" s="187" t="s">
        <v>484</v>
      </c>
      <c r="E433" s="187" t="s">
        <v>1269</v>
      </c>
      <c r="F433" s="186" t="s">
        <v>1271</v>
      </c>
      <c r="G433" s="7">
        <v>462312201</v>
      </c>
      <c r="H433" s="7" t="s">
        <v>1271</v>
      </c>
      <c r="I433" s="7" t="s">
        <v>965</v>
      </c>
      <c r="J433" s="231" t="s">
        <v>913</v>
      </c>
      <c r="K433" s="356">
        <v>3.5954500000000005</v>
      </c>
      <c r="L433" s="356">
        <v>1.52626996</v>
      </c>
      <c r="M433" s="356">
        <v>0</v>
      </c>
      <c r="N433" s="357">
        <v>57.549960088445097</v>
      </c>
      <c r="O433" s="357">
        <v>48.96</v>
      </c>
      <c r="P433" s="231">
        <v>1</v>
      </c>
      <c r="Q433" s="187"/>
    </row>
    <row r="434" spans="1:17" ht="15" customHeight="1" x14ac:dyDescent="0.25">
      <c r="A434" s="188">
        <v>431</v>
      </c>
      <c r="B434" s="187" t="s">
        <v>485</v>
      </c>
      <c r="C434" s="187" t="s">
        <v>1682</v>
      </c>
      <c r="D434" s="187" t="s">
        <v>484</v>
      </c>
      <c r="E434" s="187" t="s">
        <v>1269</v>
      </c>
      <c r="F434" s="186" t="s">
        <v>1271</v>
      </c>
      <c r="G434" s="7">
        <v>462312204</v>
      </c>
      <c r="H434" s="7" t="s">
        <v>1274</v>
      </c>
      <c r="I434" s="7" t="s">
        <v>968</v>
      </c>
      <c r="J434" s="231" t="s">
        <v>913</v>
      </c>
      <c r="K434" s="356">
        <v>2.5602</v>
      </c>
      <c r="L434" s="356">
        <v>1.67137377</v>
      </c>
      <c r="M434" s="356">
        <v>0</v>
      </c>
      <c r="N434" s="357">
        <v>34.717062338879799</v>
      </c>
      <c r="O434" s="357">
        <v>-1.72</v>
      </c>
      <c r="P434" s="231">
        <v>1</v>
      </c>
      <c r="Q434" s="187"/>
    </row>
    <row r="435" spans="1:17" ht="15" customHeight="1" x14ac:dyDescent="0.25">
      <c r="A435" s="188">
        <v>432</v>
      </c>
      <c r="B435" s="187" t="s">
        <v>485</v>
      </c>
      <c r="C435" s="187" t="s">
        <v>1682</v>
      </c>
      <c r="D435" s="187" t="s">
        <v>484</v>
      </c>
      <c r="E435" s="187" t="s">
        <v>1269</v>
      </c>
      <c r="F435" s="186" t="s">
        <v>1275</v>
      </c>
      <c r="G435" s="7">
        <v>462314404</v>
      </c>
      <c r="H435" s="7" t="s">
        <v>1276</v>
      </c>
      <c r="I435" s="7" t="s">
        <v>965</v>
      </c>
      <c r="J435" s="231" t="s">
        <v>913</v>
      </c>
      <c r="K435" s="356">
        <v>2.101259999999999</v>
      </c>
      <c r="L435" s="356">
        <v>1.1079418999999999</v>
      </c>
      <c r="M435" s="356">
        <v>0</v>
      </c>
      <c r="N435" s="357">
        <v>47.272498405718501</v>
      </c>
      <c r="O435" s="357">
        <v>39.07</v>
      </c>
      <c r="P435" s="231">
        <v>1</v>
      </c>
      <c r="Q435" s="187"/>
    </row>
    <row r="436" spans="1:17" ht="15" customHeight="1" x14ac:dyDescent="0.25">
      <c r="A436" s="188">
        <v>433</v>
      </c>
      <c r="B436" s="187" t="s">
        <v>485</v>
      </c>
      <c r="C436" s="187" t="s">
        <v>1682</v>
      </c>
      <c r="D436" s="187" t="s">
        <v>484</v>
      </c>
      <c r="E436" s="187" t="s">
        <v>1269</v>
      </c>
      <c r="F436" s="186" t="s">
        <v>1275</v>
      </c>
      <c r="G436" s="7">
        <v>462314401</v>
      </c>
      <c r="H436" s="7" t="s">
        <v>1491</v>
      </c>
      <c r="I436" s="7" t="s">
        <v>965</v>
      </c>
      <c r="J436" s="231" t="s">
        <v>913</v>
      </c>
      <c r="K436" s="356">
        <v>0.40005999999999992</v>
      </c>
      <c r="L436" s="356">
        <v>0.28645688000000002</v>
      </c>
      <c r="M436" s="356">
        <v>0</v>
      </c>
      <c r="N436" s="357">
        <v>28.396520521921701</v>
      </c>
      <c r="O436" s="357">
        <v>37.36</v>
      </c>
      <c r="P436" s="231">
        <v>1</v>
      </c>
      <c r="Q436" s="187"/>
    </row>
    <row r="437" spans="1:17" ht="15" customHeight="1" x14ac:dyDescent="0.25">
      <c r="A437" s="188">
        <v>434</v>
      </c>
      <c r="B437" s="187" t="s">
        <v>485</v>
      </c>
      <c r="C437" s="187" t="s">
        <v>1682</v>
      </c>
      <c r="D437" s="187" t="s">
        <v>484</v>
      </c>
      <c r="E437" s="187" t="s">
        <v>1269</v>
      </c>
      <c r="F437" s="186" t="s">
        <v>1275</v>
      </c>
      <c r="G437" s="7">
        <v>462314402</v>
      </c>
      <c r="H437" s="7" t="s">
        <v>1278</v>
      </c>
      <c r="I437" s="7" t="s">
        <v>965</v>
      </c>
      <c r="J437" s="231" t="s">
        <v>913</v>
      </c>
      <c r="K437" s="356">
        <v>1.9993000000000005</v>
      </c>
      <c r="L437" s="356">
        <v>0.81593347999999999</v>
      </c>
      <c r="M437" s="356">
        <v>0</v>
      </c>
      <c r="N437" s="357">
        <v>59.189042164757701</v>
      </c>
      <c r="O437" s="357">
        <v>52.4</v>
      </c>
      <c r="P437" s="231">
        <v>1</v>
      </c>
      <c r="Q437" s="187"/>
    </row>
    <row r="438" spans="1:17" ht="15" customHeight="1" x14ac:dyDescent="0.25">
      <c r="A438" s="188">
        <v>435</v>
      </c>
      <c r="B438" s="187" t="s">
        <v>485</v>
      </c>
      <c r="C438" s="187" t="s">
        <v>1682</v>
      </c>
      <c r="D438" s="187" t="s">
        <v>484</v>
      </c>
      <c r="E438" s="187" t="s">
        <v>1269</v>
      </c>
      <c r="F438" s="186" t="s">
        <v>1788</v>
      </c>
      <c r="G438" s="7">
        <v>462313301</v>
      </c>
      <c r="H438" s="7" t="s">
        <v>1279</v>
      </c>
      <c r="I438" s="7" t="s">
        <v>965</v>
      </c>
      <c r="J438" s="231" t="s">
        <v>913</v>
      </c>
      <c r="K438" s="356">
        <v>1.51034</v>
      </c>
      <c r="L438" s="356">
        <v>0.9594818100000001</v>
      </c>
      <c r="M438" s="356">
        <v>0</v>
      </c>
      <c r="N438" s="357">
        <v>36.472462491889203</v>
      </c>
      <c r="O438" s="357">
        <v>13.16</v>
      </c>
      <c r="P438" s="231">
        <v>1</v>
      </c>
      <c r="Q438" s="187"/>
    </row>
    <row r="439" spans="1:17" ht="15" customHeight="1" x14ac:dyDescent="0.25">
      <c r="A439" s="188">
        <v>436</v>
      </c>
      <c r="B439" s="187" t="s">
        <v>485</v>
      </c>
      <c r="C439" s="187" t="s">
        <v>1682</v>
      </c>
      <c r="D439" s="187" t="s">
        <v>484</v>
      </c>
      <c r="E439" s="187" t="s">
        <v>1269</v>
      </c>
      <c r="F439" s="186" t="s">
        <v>1788</v>
      </c>
      <c r="G439" s="7">
        <v>462313303</v>
      </c>
      <c r="H439" s="7" t="s">
        <v>997</v>
      </c>
      <c r="I439" s="7" t="s">
        <v>965</v>
      </c>
      <c r="J439" s="231" t="s">
        <v>913</v>
      </c>
      <c r="K439" s="356">
        <v>1.1495799999999996</v>
      </c>
      <c r="L439" s="356">
        <v>0.62528861000000013</v>
      </c>
      <c r="M439" s="356">
        <v>0</v>
      </c>
      <c r="N439" s="357">
        <v>45.6072121992379</v>
      </c>
      <c r="O439" s="357">
        <v>31.82</v>
      </c>
      <c r="P439" s="231">
        <v>1</v>
      </c>
      <c r="Q439" s="187"/>
    </row>
    <row r="440" spans="1:17" ht="15" customHeight="1" x14ac:dyDescent="0.25">
      <c r="A440" s="188">
        <v>437</v>
      </c>
      <c r="B440" s="187" t="s">
        <v>485</v>
      </c>
      <c r="C440" s="187" t="s">
        <v>1682</v>
      </c>
      <c r="D440" s="187" t="s">
        <v>484</v>
      </c>
      <c r="E440" s="187" t="s">
        <v>1269</v>
      </c>
      <c r="F440" s="186" t="s">
        <v>1788</v>
      </c>
      <c r="G440" s="7">
        <v>462313302</v>
      </c>
      <c r="H440" s="7" t="s">
        <v>1280</v>
      </c>
      <c r="I440" s="7" t="s">
        <v>965</v>
      </c>
      <c r="J440" s="231" t="s">
        <v>913</v>
      </c>
      <c r="K440" s="356">
        <v>0.81156000000000017</v>
      </c>
      <c r="L440" s="356">
        <v>0.48101408999999995</v>
      </c>
      <c r="M440" s="356">
        <v>0</v>
      </c>
      <c r="N440" s="357">
        <v>40.729694662132196</v>
      </c>
      <c r="O440" s="357">
        <v>14.86</v>
      </c>
      <c r="P440" s="231">
        <v>1</v>
      </c>
      <c r="Q440" s="187"/>
    </row>
    <row r="441" spans="1:17" ht="15" customHeight="1" x14ac:dyDescent="0.25">
      <c r="A441" s="188">
        <v>438</v>
      </c>
      <c r="B441" s="187" t="s">
        <v>485</v>
      </c>
      <c r="C441" s="187" t="s">
        <v>1682</v>
      </c>
      <c r="D441" s="187" t="s">
        <v>484</v>
      </c>
      <c r="E441" s="187" t="s">
        <v>1269</v>
      </c>
      <c r="F441" s="186" t="s">
        <v>1789</v>
      </c>
      <c r="G441" s="7">
        <v>462314702</v>
      </c>
      <c r="H441" s="7" t="s">
        <v>1282</v>
      </c>
      <c r="I441" s="7" t="s">
        <v>965</v>
      </c>
      <c r="J441" s="231" t="s">
        <v>913</v>
      </c>
      <c r="K441" s="356">
        <v>1.4681600000000008</v>
      </c>
      <c r="L441" s="356">
        <v>0.68467730000000004</v>
      </c>
      <c r="M441" s="356">
        <v>0</v>
      </c>
      <c r="N441" s="357">
        <v>53.364939788578901</v>
      </c>
      <c r="O441" s="357">
        <v>47.55</v>
      </c>
      <c r="P441" s="231">
        <v>1</v>
      </c>
      <c r="Q441" s="187"/>
    </row>
    <row r="442" spans="1:17" ht="15" customHeight="1" x14ac:dyDescent="0.25">
      <c r="A442" s="188">
        <v>439</v>
      </c>
      <c r="B442" s="187" t="s">
        <v>485</v>
      </c>
      <c r="C442" s="187" t="s">
        <v>1682</v>
      </c>
      <c r="D442" s="187" t="s">
        <v>484</v>
      </c>
      <c r="E442" s="187" t="s">
        <v>1269</v>
      </c>
      <c r="F442" s="186" t="s">
        <v>1789</v>
      </c>
      <c r="G442" s="7">
        <v>462314701</v>
      </c>
      <c r="H442" s="7" t="s">
        <v>1283</v>
      </c>
      <c r="I442" s="7" t="s">
        <v>965</v>
      </c>
      <c r="J442" s="231" t="s">
        <v>913</v>
      </c>
      <c r="K442" s="356">
        <v>1.0969199999999995</v>
      </c>
      <c r="L442" s="356">
        <v>0.52134473999999997</v>
      </c>
      <c r="M442" s="356">
        <v>0</v>
      </c>
      <c r="N442" s="357">
        <v>52.4719450825949</v>
      </c>
      <c r="O442" s="357">
        <v>38.06</v>
      </c>
      <c r="P442" s="231">
        <v>1</v>
      </c>
      <c r="Q442" s="187"/>
    </row>
    <row r="443" spans="1:17" ht="15" customHeight="1" x14ac:dyDescent="0.25">
      <c r="A443" s="188">
        <v>440</v>
      </c>
      <c r="B443" s="187" t="s">
        <v>485</v>
      </c>
      <c r="C443" s="187" t="s">
        <v>1682</v>
      </c>
      <c r="D443" s="187" t="s">
        <v>484</v>
      </c>
      <c r="E443" s="187" t="s">
        <v>1269</v>
      </c>
      <c r="F443" s="186" t="s">
        <v>1789</v>
      </c>
      <c r="G443" s="7">
        <v>462314703</v>
      </c>
      <c r="H443" s="7" t="s">
        <v>1281</v>
      </c>
      <c r="I443" s="7" t="s">
        <v>965</v>
      </c>
      <c r="J443" s="231" t="s">
        <v>913</v>
      </c>
      <c r="K443" s="356">
        <v>0.93386000000000013</v>
      </c>
      <c r="L443" s="356">
        <v>0.53704083999999996</v>
      </c>
      <c r="M443" s="356">
        <v>0</v>
      </c>
      <c r="N443" s="357">
        <v>42.492360739297098</v>
      </c>
      <c r="O443" s="357">
        <v>27.66</v>
      </c>
      <c r="P443" s="231">
        <v>1</v>
      </c>
      <c r="Q443" s="187"/>
    </row>
    <row r="444" spans="1:17" ht="15" customHeight="1" x14ac:dyDescent="0.25">
      <c r="A444" s="188">
        <v>441</v>
      </c>
      <c r="B444" s="187" t="s">
        <v>485</v>
      </c>
      <c r="C444" s="187" t="s">
        <v>1682</v>
      </c>
      <c r="D444" s="187" t="s">
        <v>484</v>
      </c>
      <c r="E444" s="187" t="s">
        <v>1269</v>
      </c>
      <c r="F444" s="186" t="s">
        <v>1790</v>
      </c>
      <c r="G444" s="7">
        <v>462311601</v>
      </c>
      <c r="H444" s="7" t="s">
        <v>1284</v>
      </c>
      <c r="I444" s="7" t="s">
        <v>965</v>
      </c>
      <c r="J444" s="231" t="s">
        <v>913</v>
      </c>
      <c r="K444" s="356">
        <v>1.0910599999999999</v>
      </c>
      <c r="L444" s="356">
        <v>0.61825615</v>
      </c>
      <c r="M444" s="356">
        <v>0</v>
      </c>
      <c r="N444" s="357">
        <v>43.334358330431002</v>
      </c>
      <c r="O444" s="357">
        <v>19.89</v>
      </c>
      <c r="P444" s="231">
        <v>1</v>
      </c>
      <c r="Q444" s="187"/>
    </row>
    <row r="445" spans="1:17" ht="15" customHeight="1" x14ac:dyDescent="0.25">
      <c r="A445" s="188">
        <v>442</v>
      </c>
      <c r="B445" s="187" t="s">
        <v>485</v>
      </c>
      <c r="C445" s="187" t="s">
        <v>1682</v>
      </c>
      <c r="D445" s="187" t="s">
        <v>484</v>
      </c>
      <c r="E445" s="187" t="s">
        <v>1269</v>
      </c>
      <c r="F445" s="186" t="s">
        <v>1790</v>
      </c>
      <c r="G445" s="7">
        <v>462311603</v>
      </c>
      <c r="H445" s="7" t="s">
        <v>1285</v>
      </c>
      <c r="I445" s="7" t="s">
        <v>965</v>
      </c>
      <c r="J445" s="231" t="s">
        <v>913</v>
      </c>
      <c r="K445" s="356">
        <v>0.63419999999999999</v>
      </c>
      <c r="L445" s="356">
        <v>0.35609775999999999</v>
      </c>
      <c r="M445" s="356">
        <v>0</v>
      </c>
      <c r="N445" s="357">
        <v>43.850873541469603</v>
      </c>
      <c r="O445" s="357">
        <v>26.14</v>
      </c>
      <c r="P445" s="231">
        <v>1</v>
      </c>
      <c r="Q445" s="187"/>
    </row>
    <row r="446" spans="1:17" ht="15" customHeight="1" x14ac:dyDescent="0.25">
      <c r="A446" s="188">
        <v>443</v>
      </c>
      <c r="B446" s="187" t="s">
        <v>485</v>
      </c>
      <c r="C446" s="187" t="s">
        <v>1682</v>
      </c>
      <c r="D446" s="187" t="s">
        <v>484</v>
      </c>
      <c r="E446" s="187" t="s">
        <v>1286</v>
      </c>
      <c r="F446" s="186" t="s">
        <v>1783</v>
      </c>
      <c r="G446" s="7">
        <v>462322101</v>
      </c>
      <c r="H446" s="7" t="s">
        <v>1630</v>
      </c>
      <c r="I446" s="7" t="s">
        <v>965</v>
      </c>
      <c r="J446" s="231" t="s">
        <v>913</v>
      </c>
      <c r="K446" s="356">
        <v>1.4163920000000001</v>
      </c>
      <c r="L446" s="356">
        <v>0.94258889000000012</v>
      </c>
      <c r="M446" s="356">
        <v>0</v>
      </c>
      <c r="N446" s="357">
        <v>33.4514110500483</v>
      </c>
      <c r="O446" s="357">
        <v>1.44</v>
      </c>
      <c r="P446" s="231">
        <v>1</v>
      </c>
      <c r="Q446" s="187"/>
    </row>
    <row r="447" spans="1:17" ht="15" customHeight="1" x14ac:dyDescent="0.25">
      <c r="A447" s="188">
        <v>444</v>
      </c>
      <c r="B447" s="187" t="s">
        <v>485</v>
      </c>
      <c r="C447" s="187" t="s">
        <v>1682</v>
      </c>
      <c r="D447" s="187" t="s">
        <v>484</v>
      </c>
      <c r="E447" s="187" t="s">
        <v>1286</v>
      </c>
      <c r="F447" s="186" t="s">
        <v>1783</v>
      </c>
      <c r="G447" s="7">
        <v>462322103</v>
      </c>
      <c r="H447" s="7" t="s">
        <v>1287</v>
      </c>
      <c r="I447" s="7" t="s">
        <v>965</v>
      </c>
      <c r="J447" s="231" t="s">
        <v>913</v>
      </c>
      <c r="K447" s="356">
        <v>0.54003999999999996</v>
      </c>
      <c r="L447" s="356">
        <v>0.32983933000000004</v>
      </c>
      <c r="M447" s="356">
        <v>0</v>
      </c>
      <c r="N447" s="357">
        <v>38.9231668024591</v>
      </c>
      <c r="O447" s="357">
        <v>-9.2899999999999991</v>
      </c>
      <c r="P447" s="231">
        <v>1</v>
      </c>
      <c r="Q447" s="187"/>
    </row>
    <row r="448" spans="1:17" ht="15" customHeight="1" x14ac:dyDescent="0.25">
      <c r="A448" s="188">
        <v>445</v>
      </c>
      <c r="B448" s="187" t="s">
        <v>485</v>
      </c>
      <c r="C448" s="187" t="s">
        <v>1682</v>
      </c>
      <c r="D448" s="187" t="s">
        <v>484</v>
      </c>
      <c r="E448" s="187" t="s">
        <v>1286</v>
      </c>
      <c r="F448" s="186" t="s">
        <v>1783</v>
      </c>
      <c r="G448" s="7">
        <v>462322102</v>
      </c>
      <c r="H448" s="7" t="s">
        <v>1288</v>
      </c>
      <c r="I448" s="7" t="s">
        <v>965</v>
      </c>
      <c r="J448" s="231" t="s">
        <v>913</v>
      </c>
      <c r="K448" s="356">
        <v>1.0727400000000002</v>
      </c>
      <c r="L448" s="356">
        <v>0.65666916999999991</v>
      </c>
      <c r="M448" s="356">
        <v>0</v>
      </c>
      <c r="N448" s="357">
        <v>38.785803643007597</v>
      </c>
      <c r="O448" s="357">
        <v>8.6199999999999992</v>
      </c>
      <c r="P448" s="231">
        <v>1</v>
      </c>
      <c r="Q448" s="187"/>
    </row>
    <row r="449" spans="1:17" ht="15" customHeight="1" x14ac:dyDescent="0.25">
      <c r="A449" s="188">
        <v>446</v>
      </c>
      <c r="B449" s="187" t="s">
        <v>485</v>
      </c>
      <c r="C449" s="187" t="s">
        <v>1682</v>
      </c>
      <c r="D449" s="187" t="s">
        <v>484</v>
      </c>
      <c r="E449" s="187" t="s">
        <v>1286</v>
      </c>
      <c r="F449" s="186" t="s">
        <v>1784</v>
      </c>
      <c r="G449" s="7">
        <v>462321204</v>
      </c>
      <c r="H449" s="7" t="s">
        <v>1289</v>
      </c>
      <c r="I449" s="7" t="s">
        <v>965</v>
      </c>
      <c r="J449" s="231" t="s">
        <v>913</v>
      </c>
      <c r="K449" s="356">
        <v>0.44069999999999987</v>
      </c>
      <c r="L449" s="356">
        <v>0.22708210999999998</v>
      </c>
      <c r="M449" s="356">
        <v>0</v>
      </c>
      <c r="N449" s="357">
        <v>48.472405264352197</v>
      </c>
      <c r="O449" s="357">
        <v>8.09</v>
      </c>
      <c r="P449" s="231">
        <v>1</v>
      </c>
      <c r="Q449" s="187"/>
    </row>
    <row r="450" spans="1:17" ht="15" customHeight="1" x14ac:dyDescent="0.25">
      <c r="A450" s="188">
        <v>447</v>
      </c>
      <c r="B450" s="187" t="s">
        <v>485</v>
      </c>
      <c r="C450" s="187" t="s">
        <v>1682</v>
      </c>
      <c r="D450" s="187" t="s">
        <v>484</v>
      </c>
      <c r="E450" s="187" t="s">
        <v>1286</v>
      </c>
      <c r="F450" s="186" t="s">
        <v>1784</v>
      </c>
      <c r="G450" s="7">
        <v>462321202</v>
      </c>
      <c r="H450" s="7" t="s">
        <v>1290</v>
      </c>
      <c r="I450" s="7" t="s">
        <v>965</v>
      </c>
      <c r="J450" s="231" t="s">
        <v>913</v>
      </c>
      <c r="K450" s="356">
        <v>2.2239510000000005</v>
      </c>
      <c r="L450" s="356">
        <v>1.30421312</v>
      </c>
      <c r="M450" s="356">
        <v>0</v>
      </c>
      <c r="N450" s="357">
        <v>41.356031675158299</v>
      </c>
      <c r="O450" s="357">
        <v>28.34</v>
      </c>
      <c r="P450" s="231">
        <v>1</v>
      </c>
      <c r="Q450" s="187"/>
    </row>
    <row r="451" spans="1:17" ht="15" customHeight="1" x14ac:dyDescent="0.25">
      <c r="A451" s="188">
        <v>448</v>
      </c>
      <c r="B451" s="187" t="s">
        <v>485</v>
      </c>
      <c r="C451" s="187" t="s">
        <v>1682</v>
      </c>
      <c r="D451" s="187" t="s">
        <v>484</v>
      </c>
      <c r="E451" s="187" t="s">
        <v>1286</v>
      </c>
      <c r="F451" s="186" t="s">
        <v>1784</v>
      </c>
      <c r="G451" s="7">
        <v>462321201</v>
      </c>
      <c r="H451" s="7" t="s">
        <v>1291</v>
      </c>
      <c r="I451" s="7" t="s">
        <v>965</v>
      </c>
      <c r="J451" s="231" t="s">
        <v>913</v>
      </c>
      <c r="K451" s="356">
        <v>1.1733899999999997</v>
      </c>
      <c r="L451" s="356">
        <v>0.65718750000000004</v>
      </c>
      <c r="M451" s="356">
        <v>0</v>
      </c>
      <c r="N451" s="357">
        <v>43.992406616725901</v>
      </c>
      <c r="O451" s="357">
        <v>18.940000000000001</v>
      </c>
      <c r="P451" s="231">
        <v>1</v>
      </c>
      <c r="Q451" s="187"/>
    </row>
    <row r="452" spans="1:17" ht="15" customHeight="1" x14ac:dyDescent="0.25">
      <c r="A452" s="188">
        <v>449</v>
      </c>
      <c r="B452" s="187" t="s">
        <v>485</v>
      </c>
      <c r="C452" s="187" t="s">
        <v>1682</v>
      </c>
      <c r="D452" s="187" t="s">
        <v>484</v>
      </c>
      <c r="E452" s="187" t="s">
        <v>1286</v>
      </c>
      <c r="F452" s="186" t="s">
        <v>1785</v>
      </c>
      <c r="G452" s="7">
        <v>462322302</v>
      </c>
      <c r="H452" s="7" t="s">
        <v>1894</v>
      </c>
      <c r="I452" s="7" t="s">
        <v>965</v>
      </c>
      <c r="J452" s="231" t="s">
        <v>913</v>
      </c>
      <c r="K452" s="356">
        <v>0.621</v>
      </c>
      <c r="L452" s="356">
        <v>0.42628792000000004</v>
      </c>
      <c r="M452" s="356">
        <v>0</v>
      </c>
      <c r="N452" s="357">
        <v>31.354602254428301</v>
      </c>
      <c r="O452" s="357">
        <v>11.54</v>
      </c>
      <c r="P452" s="231">
        <v>1</v>
      </c>
      <c r="Q452" s="187"/>
    </row>
    <row r="453" spans="1:17" ht="15" customHeight="1" x14ac:dyDescent="0.25">
      <c r="A453" s="188">
        <v>450</v>
      </c>
      <c r="B453" s="187" t="s">
        <v>485</v>
      </c>
      <c r="C453" s="187" t="s">
        <v>1682</v>
      </c>
      <c r="D453" s="187" t="s">
        <v>484</v>
      </c>
      <c r="E453" s="187" t="s">
        <v>1286</v>
      </c>
      <c r="F453" s="186" t="s">
        <v>1785</v>
      </c>
      <c r="G453" s="7">
        <v>462322303</v>
      </c>
      <c r="H453" s="7" t="s">
        <v>1292</v>
      </c>
      <c r="I453" s="7" t="s">
        <v>965</v>
      </c>
      <c r="J453" s="231" t="s">
        <v>913</v>
      </c>
      <c r="K453" s="356">
        <v>0.53600000000000003</v>
      </c>
      <c r="L453" s="356">
        <v>0.30562148</v>
      </c>
      <c r="M453" s="356">
        <v>0</v>
      </c>
      <c r="N453" s="357">
        <v>42.981067164179102</v>
      </c>
      <c r="O453" s="357">
        <v>28.78</v>
      </c>
      <c r="P453" s="231">
        <v>1</v>
      </c>
      <c r="Q453" s="187"/>
    </row>
    <row r="454" spans="1:17" ht="15" customHeight="1" x14ac:dyDescent="0.25">
      <c r="A454" s="188">
        <v>451</v>
      </c>
      <c r="B454" s="187" t="s">
        <v>485</v>
      </c>
      <c r="C454" s="187" t="s">
        <v>1682</v>
      </c>
      <c r="D454" s="187" t="s">
        <v>484</v>
      </c>
      <c r="E454" s="187" t="s">
        <v>1286</v>
      </c>
      <c r="F454" s="186" t="s">
        <v>1293</v>
      </c>
      <c r="G454" s="7">
        <v>462322402</v>
      </c>
      <c r="H454" s="7" t="s">
        <v>1294</v>
      </c>
      <c r="I454" s="7" t="s">
        <v>965</v>
      </c>
      <c r="J454" s="231" t="s">
        <v>913</v>
      </c>
      <c r="K454" s="356">
        <v>1.94</v>
      </c>
      <c r="L454" s="356">
        <v>1.1997978600000001</v>
      </c>
      <c r="M454" s="356">
        <v>0</v>
      </c>
      <c r="N454" s="357">
        <v>38.154749484536097</v>
      </c>
      <c r="O454" s="357">
        <v>22.5</v>
      </c>
      <c r="P454" s="231">
        <v>1</v>
      </c>
      <c r="Q454" s="187"/>
    </row>
    <row r="455" spans="1:17" ht="15" customHeight="1" x14ac:dyDescent="0.25">
      <c r="A455" s="188">
        <v>452</v>
      </c>
      <c r="B455" s="187" t="s">
        <v>485</v>
      </c>
      <c r="C455" s="187" t="s">
        <v>1682</v>
      </c>
      <c r="D455" s="187" t="s">
        <v>484</v>
      </c>
      <c r="E455" s="187" t="s">
        <v>1286</v>
      </c>
      <c r="F455" s="186" t="s">
        <v>1791</v>
      </c>
      <c r="G455" s="7">
        <v>462322502</v>
      </c>
      <c r="H455" s="7" t="s">
        <v>1898</v>
      </c>
      <c r="I455" s="7" t="s">
        <v>965</v>
      </c>
      <c r="J455" s="231" t="s">
        <v>913</v>
      </c>
      <c r="K455" s="356">
        <v>0.7020799999999997</v>
      </c>
      <c r="L455" s="356">
        <v>0.41304492000000004</v>
      </c>
      <c r="M455" s="356">
        <v>0</v>
      </c>
      <c r="N455" s="357">
        <v>41.168396763901498</v>
      </c>
      <c r="O455" s="357">
        <v>25.3</v>
      </c>
      <c r="P455" s="231">
        <v>1</v>
      </c>
      <c r="Q455" s="187"/>
    </row>
    <row r="456" spans="1:17" ht="15" customHeight="1" x14ac:dyDescent="0.25">
      <c r="A456" s="188">
        <v>453</v>
      </c>
      <c r="B456" s="187" t="s">
        <v>485</v>
      </c>
      <c r="C456" s="187" t="s">
        <v>1682</v>
      </c>
      <c r="D456" s="187" t="s">
        <v>484</v>
      </c>
      <c r="E456" s="187" t="s">
        <v>1286</v>
      </c>
      <c r="F456" s="186" t="s">
        <v>1791</v>
      </c>
      <c r="G456" s="7">
        <v>462322501</v>
      </c>
      <c r="H456" s="7" t="s">
        <v>1296</v>
      </c>
      <c r="I456" s="7" t="s">
        <v>965</v>
      </c>
      <c r="J456" s="231" t="s">
        <v>913</v>
      </c>
      <c r="K456" s="356">
        <v>1.2424799999999998</v>
      </c>
      <c r="L456" s="356">
        <v>0.72007202999999997</v>
      </c>
      <c r="M456" s="356">
        <v>0</v>
      </c>
      <c r="N456" s="357">
        <v>42.045583832335303</v>
      </c>
      <c r="O456" s="357">
        <v>27.4</v>
      </c>
      <c r="P456" s="231">
        <v>1</v>
      </c>
      <c r="Q456" s="187"/>
    </row>
    <row r="457" spans="1:17" ht="15" customHeight="1" x14ac:dyDescent="0.25">
      <c r="A457" s="188">
        <v>454</v>
      </c>
      <c r="B457" s="187" t="s">
        <v>485</v>
      </c>
      <c r="C457" s="187" t="s">
        <v>1682</v>
      </c>
      <c r="D457" s="187" t="s">
        <v>484</v>
      </c>
      <c r="E457" s="187" t="s">
        <v>1286</v>
      </c>
      <c r="F457" s="186" t="s">
        <v>1791</v>
      </c>
      <c r="G457" s="7">
        <v>462322503</v>
      </c>
      <c r="H457" s="7" t="s">
        <v>1295</v>
      </c>
      <c r="I457" s="7" t="s">
        <v>965</v>
      </c>
      <c r="J457" s="231" t="s">
        <v>913</v>
      </c>
      <c r="K457" s="356">
        <v>0.64348000000000016</v>
      </c>
      <c r="L457" s="356">
        <v>0.38063238999999999</v>
      </c>
      <c r="M457" s="356">
        <v>0</v>
      </c>
      <c r="N457" s="357">
        <v>40.847828992354103</v>
      </c>
      <c r="O457" s="357">
        <v>25.03</v>
      </c>
      <c r="P457" s="231">
        <v>1</v>
      </c>
      <c r="Q457" s="187"/>
    </row>
    <row r="458" spans="1:17" ht="15" customHeight="1" x14ac:dyDescent="0.25">
      <c r="A458" s="188">
        <v>455</v>
      </c>
      <c r="B458" s="187" t="s">
        <v>485</v>
      </c>
      <c r="C458" s="187" t="s">
        <v>1682</v>
      </c>
      <c r="D458" s="187" t="s">
        <v>484</v>
      </c>
      <c r="E458" s="187" t="s">
        <v>1297</v>
      </c>
      <c r="F458" s="186" t="s">
        <v>1782</v>
      </c>
      <c r="G458" s="7">
        <v>462333102</v>
      </c>
      <c r="H458" s="7" t="s">
        <v>1892</v>
      </c>
      <c r="I458" s="7" t="s">
        <v>965</v>
      </c>
      <c r="J458" s="231" t="s">
        <v>913</v>
      </c>
      <c r="K458" s="356">
        <v>0.16961999999999991</v>
      </c>
      <c r="L458" s="356">
        <v>8.6123909999999998E-2</v>
      </c>
      <c r="M458" s="356">
        <v>0</v>
      </c>
      <c r="N458" s="357">
        <v>49.2253802617616</v>
      </c>
      <c r="O458" s="357">
        <v>28.78</v>
      </c>
      <c r="P458" s="231">
        <v>1</v>
      </c>
      <c r="Q458" s="187"/>
    </row>
    <row r="459" spans="1:17" ht="15" customHeight="1" x14ac:dyDescent="0.25">
      <c r="A459" s="188">
        <v>456</v>
      </c>
      <c r="B459" s="187" t="s">
        <v>485</v>
      </c>
      <c r="C459" s="187" t="s">
        <v>1682</v>
      </c>
      <c r="D459" s="187" t="s">
        <v>484</v>
      </c>
      <c r="E459" s="187" t="s">
        <v>1297</v>
      </c>
      <c r="F459" s="186" t="s">
        <v>1782</v>
      </c>
      <c r="G459" s="7">
        <v>462333101</v>
      </c>
      <c r="H459" s="7" t="s">
        <v>1298</v>
      </c>
      <c r="I459" s="7" t="s">
        <v>965</v>
      </c>
      <c r="J459" s="231" t="s">
        <v>913</v>
      </c>
      <c r="K459" s="356">
        <v>0.43590000000000001</v>
      </c>
      <c r="L459" s="356">
        <v>0.26722853000000002</v>
      </c>
      <c r="M459" s="356">
        <v>0</v>
      </c>
      <c r="N459" s="357">
        <v>38.694991970635499</v>
      </c>
      <c r="O459" s="357">
        <v>12.61</v>
      </c>
      <c r="P459" s="231">
        <v>1</v>
      </c>
      <c r="Q459" s="187"/>
    </row>
    <row r="460" spans="1:17" ht="15" customHeight="1" x14ac:dyDescent="0.25">
      <c r="A460" s="188">
        <v>457</v>
      </c>
      <c r="B460" s="187" t="s">
        <v>485</v>
      </c>
      <c r="C460" s="187" t="s">
        <v>1682</v>
      </c>
      <c r="D460" s="187" t="s">
        <v>484</v>
      </c>
      <c r="E460" s="187" t="s">
        <v>1297</v>
      </c>
      <c r="F460" s="186" t="s">
        <v>1782</v>
      </c>
      <c r="G460" s="7">
        <v>462333103</v>
      </c>
      <c r="H460" s="7" t="s">
        <v>1893</v>
      </c>
      <c r="I460" s="7" t="s">
        <v>965</v>
      </c>
      <c r="J460" s="231" t="s">
        <v>913</v>
      </c>
      <c r="K460" s="356">
        <v>0.22776000000000005</v>
      </c>
      <c r="L460" s="356">
        <v>0.13360933000000003</v>
      </c>
      <c r="M460" s="356">
        <v>0</v>
      </c>
      <c r="N460" s="357">
        <v>41.337666842290098</v>
      </c>
      <c r="O460" s="357">
        <v>17.12</v>
      </c>
      <c r="P460" s="231">
        <v>1</v>
      </c>
      <c r="Q460" s="187"/>
    </row>
    <row r="461" spans="1:17" ht="15" customHeight="1" x14ac:dyDescent="0.25">
      <c r="A461" s="188">
        <v>458</v>
      </c>
      <c r="B461" s="187" t="s">
        <v>485</v>
      </c>
      <c r="C461" s="187" t="s">
        <v>1682</v>
      </c>
      <c r="D461" s="187" t="s">
        <v>484</v>
      </c>
      <c r="E461" s="187" t="s">
        <v>1297</v>
      </c>
      <c r="F461" s="186" t="s">
        <v>1299</v>
      </c>
      <c r="G461" s="7">
        <v>462333201</v>
      </c>
      <c r="H461" s="7" t="s">
        <v>1299</v>
      </c>
      <c r="I461" s="7" t="s">
        <v>965</v>
      </c>
      <c r="J461" s="231" t="s">
        <v>913</v>
      </c>
      <c r="K461" s="356">
        <v>1.0376100000000001</v>
      </c>
      <c r="L461" s="356">
        <v>0.81780391999999991</v>
      </c>
      <c r="M461" s="356">
        <v>0</v>
      </c>
      <c r="N461" s="357">
        <v>21.183882190803899</v>
      </c>
      <c r="O461" s="357">
        <v>-7.02</v>
      </c>
      <c r="P461" s="231">
        <v>1</v>
      </c>
      <c r="Q461" s="187"/>
    </row>
    <row r="462" spans="1:17" ht="15" customHeight="1" x14ac:dyDescent="0.25">
      <c r="A462" s="188">
        <v>459</v>
      </c>
      <c r="B462" s="187" t="s">
        <v>485</v>
      </c>
      <c r="C462" s="187" t="s">
        <v>1682</v>
      </c>
      <c r="D462" s="187" t="s">
        <v>484</v>
      </c>
      <c r="E462" s="187" t="s">
        <v>1297</v>
      </c>
      <c r="F462" s="186" t="s">
        <v>1299</v>
      </c>
      <c r="G462" s="7">
        <v>462333204</v>
      </c>
      <c r="H462" s="7" t="s">
        <v>1196</v>
      </c>
      <c r="I462" s="7" t="s">
        <v>965</v>
      </c>
      <c r="J462" s="231" t="s">
        <v>913</v>
      </c>
      <c r="K462" s="356">
        <v>0.22362000000000001</v>
      </c>
      <c r="L462" s="356">
        <v>0.15068200000000001</v>
      </c>
      <c r="M462" s="356">
        <v>0</v>
      </c>
      <c r="N462" s="357">
        <v>32.616939450854098</v>
      </c>
      <c r="O462" s="357">
        <v>2.54</v>
      </c>
      <c r="P462" s="231">
        <v>1</v>
      </c>
      <c r="Q462" s="187"/>
    </row>
    <row r="463" spans="1:17" ht="15" customHeight="1" x14ac:dyDescent="0.25">
      <c r="A463" s="188">
        <v>460</v>
      </c>
      <c r="B463" s="187" t="s">
        <v>485</v>
      </c>
      <c r="C463" s="187" t="s">
        <v>1682</v>
      </c>
      <c r="D463" s="187" t="s">
        <v>484</v>
      </c>
      <c r="E463" s="187" t="s">
        <v>1297</v>
      </c>
      <c r="F463" s="186" t="s">
        <v>1299</v>
      </c>
      <c r="G463" s="7">
        <v>462333203</v>
      </c>
      <c r="H463" s="7" t="s">
        <v>1895</v>
      </c>
      <c r="I463" s="7" t="s">
        <v>965</v>
      </c>
      <c r="J463" s="231" t="s">
        <v>913</v>
      </c>
      <c r="K463" s="356">
        <v>0.55169999999999997</v>
      </c>
      <c r="L463" s="356">
        <v>0.31609748999999998</v>
      </c>
      <c r="M463" s="356">
        <v>0</v>
      </c>
      <c r="N463" s="357">
        <v>42.704823273518201</v>
      </c>
      <c r="O463" s="357">
        <v>6.97</v>
      </c>
      <c r="P463" s="231">
        <v>1</v>
      </c>
      <c r="Q463" s="187"/>
    </row>
    <row r="464" spans="1:17" ht="15" customHeight="1" x14ac:dyDescent="0.25">
      <c r="A464" s="188">
        <v>461</v>
      </c>
      <c r="B464" s="187" t="s">
        <v>485</v>
      </c>
      <c r="C464" s="187" t="s">
        <v>1682</v>
      </c>
      <c r="D464" s="187" t="s">
        <v>484</v>
      </c>
      <c r="E464" s="187" t="s">
        <v>1297</v>
      </c>
      <c r="F464" s="186" t="s">
        <v>1304</v>
      </c>
      <c r="G464" s="7">
        <v>462333403</v>
      </c>
      <c r="H464" s="7" t="s">
        <v>1137</v>
      </c>
      <c r="I464" s="7" t="s">
        <v>965</v>
      </c>
      <c r="J464" s="231" t="s">
        <v>913</v>
      </c>
      <c r="K464" s="356">
        <v>0.16478999999999999</v>
      </c>
      <c r="L464" s="356">
        <v>0.10536548999999999</v>
      </c>
      <c r="M464" s="356">
        <v>0</v>
      </c>
      <c r="N464" s="357">
        <v>36.060750045512499</v>
      </c>
      <c r="O464" s="357">
        <v>7.7</v>
      </c>
      <c r="P464" s="231">
        <v>1</v>
      </c>
      <c r="Q464" s="187"/>
    </row>
    <row r="465" spans="1:17" ht="15" customHeight="1" x14ac:dyDescent="0.25">
      <c r="A465" s="188">
        <v>462</v>
      </c>
      <c r="B465" s="187" t="s">
        <v>485</v>
      </c>
      <c r="C465" s="187" t="s">
        <v>1682</v>
      </c>
      <c r="D465" s="187" t="s">
        <v>484</v>
      </c>
      <c r="E465" s="187" t="s">
        <v>1297</v>
      </c>
      <c r="F465" s="186" t="s">
        <v>1304</v>
      </c>
      <c r="G465" s="7">
        <v>462333402</v>
      </c>
      <c r="H465" s="7" t="s">
        <v>1305</v>
      </c>
      <c r="I465" s="7" t="s">
        <v>965</v>
      </c>
      <c r="J465" s="231" t="s">
        <v>913</v>
      </c>
      <c r="K465" s="356">
        <v>1.1445199999999995</v>
      </c>
      <c r="L465" s="356">
        <v>0.83329782999999991</v>
      </c>
      <c r="M465" s="356">
        <v>0</v>
      </c>
      <c r="N465" s="357">
        <v>27.1923749694195</v>
      </c>
      <c r="O465" s="357">
        <v>12.11</v>
      </c>
      <c r="P465" s="231">
        <v>1</v>
      </c>
      <c r="Q465" s="187"/>
    </row>
    <row r="466" spans="1:17" ht="15" customHeight="1" x14ac:dyDescent="0.25">
      <c r="A466" s="188">
        <v>463</v>
      </c>
      <c r="B466" s="187" t="s">
        <v>485</v>
      </c>
      <c r="C466" s="187" t="s">
        <v>1682</v>
      </c>
      <c r="D466" s="187" t="s">
        <v>484</v>
      </c>
      <c r="E466" s="187" t="s">
        <v>1297</v>
      </c>
      <c r="F466" s="186" t="s">
        <v>1786</v>
      </c>
      <c r="G466" s="7">
        <v>462333501</v>
      </c>
      <c r="H466" s="7" t="s">
        <v>1568</v>
      </c>
      <c r="I466" s="7" t="s">
        <v>965</v>
      </c>
      <c r="J466" s="231" t="s">
        <v>913</v>
      </c>
      <c r="K466" s="356">
        <v>0.15964000000000003</v>
      </c>
      <c r="L466" s="356">
        <v>6.9241200000000003E-2</v>
      </c>
      <c r="M466" s="356">
        <v>0</v>
      </c>
      <c r="N466" s="357">
        <v>56.626659984966203</v>
      </c>
      <c r="O466" s="357">
        <v>48.64</v>
      </c>
      <c r="P466" s="231">
        <v>1</v>
      </c>
      <c r="Q466" s="187"/>
    </row>
    <row r="467" spans="1:17" ht="15" customHeight="1" x14ac:dyDescent="0.25">
      <c r="A467" s="188">
        <v>464</v>
      </c>
      <c r="B467" s="187" t="s">
        <v>485</v>
      </c>
      <c r="C467" s="187" t="s">
        <v>1682</v>
      </c>
      <c r="D467" s="187" t="s">
        <v>484</v>
      </c>
      <c r="E467" s="187" t="s">
        <v>1297</v>
      </c>
      <c r="F467" s="186" t="s">
        <v>1786</v>
      </c>
      <c r="G467" s="7">
        <v>462333502</v>
      </c>
      <c r="H467" s="7" t="s">
        <v>1897</v>
      </c>
      <c r="I467" s="7" t="s">
        <v>965</v>
      </c>
      <c r="J467" s="231" t="s">
        <v>913</v>
      </c>
      <c r="K467" s="356">
        <v>0.87014000000000014</v>
      </c>
      <c r="L467" s="356">
        <v>0.66246225000000003</v>
      </c>
      <c r="M467" s="356">
        <v>0</v>
      </c>
      <c r="N467" s="357">
        <v>23.867165053899399</v>
      </c>
      <c r="O467" s="357">
        <v>5.55</v>
      </c>
      <c r="P467" s="231">
        <v>1</v>
      </c>
      <c r="Q467" s="187"/>
    </row>
    <row r="468" spans="1:17" ht="15" customHeight="1" x14ac:dyDescent="0.25">
      <c r="A468" s="188">
        <v>465</v>
      </c>
      <c r="B468" s="187" t="s">
        <v>485</v>
      </c>
      <c r="C468" s="187" t="s">
        <v>1682</v>
      </c>
      <c r="D468" s="187" t="s">
        <v>484</v>
      </c>
      <c r="E468" s="187" t="s">
        <v>1297</v>
      </c>
      <c r="F468" s="186" t="s">
        <v>1786</v>
      </c>
      <c r="G468" s="7">
        <v>462333503</v>
      </c>
      <c r="H468" s="7" t="s">
        <v>1306</v>
      </c>
      <c r="I468" s="7" t="s">
        <v>965</v>
      </c>
      <c r="J468" s="231" t="s">
        <v>913</v>
      </c>
      <c r="K468" s="356">
        <v>0.21318000000000017</v>
      </c>
      <c r="L468" s="356">
        <v>0.12250210999999998</v>
      </c>
      <c r="M468" s="356">
        <v>0</v>
      </c>
      <c r="N468" s="357">
        <v>42.535833567876999</v>
      </c>
      <c r="O468" s="357">
        <v>50.99</v>
      </c>
      <c r="P468" s="231">
        <v>1</v>
      </c>
      <c r="Q468" s="187"/>
    </row>
    <row r="469" spans="1:17" ht="15" customHeight="1" x14ac:dyDescent="0.25">
      <c r="A469" s="188">
        <v>466</v>
      </c>
      <c r="B469" s="187" t="s">
        <v>485</v>
      </c>
      <c r="C469" s="187" t="s">
        <v>1682</v>
      </c>
      <c r="D469" s="187" t="s">
        <v>484</v>
      </c>
      <c r="E469" s="187" t="s">
        <v>1297</v>
      </c>
      <c r="F469" s="186" t="s">
        <v>1787</v>
      </c>
      <c r="G469" s="7">
        <v>462332702</v>
      </c>
      <c r="H469" s="7" t="s">
        <v>1307</v>
      </c>
      <c r="I469" s="7" t="s">
        <v>965</v>
      </c>
      <c r="J469" s="231" t="s">
        <v>913</v>
      </c>
      <c r="K469" s="356">
        <v>0.58798000000000039</v>
      </c>
      <c r="L469" s="356">
        <v>0.31456170999999994</v>
      </c>
      <c r="M469" s="356">
        <v>0</v>
      </c>
      <c r="N469" s="357">
        <v>46.501290860233397</v>
      </c>
      <c r="O469" s="357">
        <v>1.44</v>
      </c>
      <c r="P469" s="231">
        <v>1</v>
      </c>
      <c r="Q469" s="187"/>
    </row>
    <row r="470" spans="1:17" ht="15" customHeight="1" x14ac:dyDescent="0.25">
      <c r="A470" s="188">
        <v>467</v>
      </c>
      <c r="B470" s="187" t="s">
        <v>485</v>
      </c>
      <c r="C470" s="187" t="s">
        <v>1682</v>
      </c>
      <c r="D470" s="187" t="s">
        <v>484</v>
      </c>
      <c r="E470" s="187" t="s">
        <v>1297</v>
      </c>
      <c r="F470" s="186" t="s">
        <v>1787</v>
      </c>
      <c r="G470" s="7">
        <v>462332703</v>
      </c>
      <c r="H470" s="7" t="s">
        <v>1308</v>
      </c>
      <c r="I470" s="7" t="s">
        <v>965</v>
      </c>
      <c r="J470" s="231" t="s">
        <v>913</v>
      </c>
      <c r="K470" s="356">
        <v>0.61484000000000028</v>
      </c>
      <c r="L470" s="356">
        <v>0.4948379</v>
      </c>
      <c r="M470" s="356">
        <v>0</v>
      </c>
      <c r="N470" s="357">
        <v>19.5176143386898</v>
      </c>
      <c r="O470" s="357">
        <v>-3.95</v>
      </c>
      <c r="P470" s="231">
        <v>1</v>
      </c>
      <c r="Q470" s="187"/>
    </row>
    <row r="471" spans="1:17" ht="15" customHeight="1" x14ac:dyDescent="0.25">
      <c r="A471" s="188">
        <v>468</v>
      </c>
      <c r="B471" s="187" t="s">
        <v>485</v>
      </c>
      <c r="C471" s="187" t="s">
        <v>1682</v>
      </c>
      <c r="D471" s="187" t="s">
        <v>483</v>
      </c>
      <c r="E471" s="187" t="s">
        <v>1309</v>
      </c>
      <c r="F471" s="186" t="s">
        <v>1569</v>
      </c>
      <c r="G471" s="7">
        <v>462233201</v>
      </c>
      <c r="H471" s="7" t="s">
        <v>1900</v>
      </c>
      <c r="I471" s="7" t="s">
        <v>1068</v>
      </c>
      <c r="J471" s="231" t="s">
        <v>913</v>
      </c>
      <c r="K471" s="356">
        <v>1.6826399999999999</v>
      </c>
      <c r="L471" s="356">
        <v>0.89940364000000006</v>
      </c>
      <c r="M471" s="356">
        <v>0</v>
      </c>
      <c r="N471" s="357">
        <v>46.548064945561698</v>
      </c>
      <c r="O471" s="357">
        <v>-8.9700000000000006</v>
      </c>
      <c r="P471" s="231">
        <v>1</v>
      </c>
      <c r="Q471" s="187"/>
    </row>
    <row r="472" spans="1:17" ht="15" customHeight="1" x14ac:dyDescent="0.25">
      <c r="A472" s="188">
        <v>469</v>
      </c>
      <c r="B472" s="187" t="s">
        <v>485</v>
      </c>
      <c r="C472" s="187" t="s">
        <v>1682</v>
      </c>
      <c r="D472" s="187" t="s">
        <v>483</v>
      </c>
      <c r="E472" s="187" t="s">
        <v>1309</v>
      </c>
      <c r="F472" s="186" t="s">
        <v>1310</v>
      </c>
      <c r="G472" s="7">
        <v>462232102</v>
      </c>
      <c r="H472" s="7" t="s">
        <v>1311</v>
      </c>
      <c r="I472" s="7" t="s">
        <v>968</v>
      </c>
      <c r="J472" s="231" t="s">
        <v>913</v>
      </c>
      <c r="K472" s="356">
        <v>4.7883199999999997</v>
      </c>
      <c r="L472" s="356">
        <v>2.7105048199999997</v>
      </c>
      <c r="M472" s="356">
        <v>0</v>
      </c>
      <c r="N472" s="357">
        <v>43.393406873391903</v>
      </c>
      <c r="O472" s="357">
        <v>-9.08</v>
      </c>
      <c r="P472" s="231">
        <v>1</v>
      </c>
      <c r="Q472" s="187"/>
    </row>
    <row r="473" spans="1:17" ht="15" customHeight="1" x14ac:dyDescent="0.25">
      <c r="A473" s="188">
        <v>470</v>
      </c>
      <c r="B473" s="187" t="s">
        <v>485</v>
      </c>
      <c r="C473" s="187" t="s">
        <v>1682</v>
      </c>
      <c r="D473" s="187" t="s">
        <v>483</v>
      </c>
      <c r="E473" s="187" t="s">
        <v>1309</v>
      </c>
      <c r="F473" s="186" t="s">
        <v>1310</v>
      </c>
      <c r="G473" s="7">
        <v>462232103</v>
      </c>
      <c r="H473" s="7" t="s">
        <v>1570</v>
      </c>
      <c r="I473" s="7" t="s">
        <v>968</v>
      </c>
      <c r="J473" s="231" t="s">
        <v>913</v>
      </c>
      <c r="K473" s="356">
        <v>5.3244800000000003</v>
      </c>
      <c r="L473" s="356">
        <v>2.6697415699999998</v>
      </c>
      <c r="M473" s="356">
        <v>0</v>
      </c>
      <c r="N473" s="357">
        <v>49.859111687901901</v>
      </c>
      <c r="O473" s="357">
        <v>19.899999999999999</v>
      </c>
      <c r="P473" s="231">
        <v>1</v>
      </c>
      <c r="Q473" s="187"/>
    </row>
    <row r="474" spans="1:17" ht="15" customHeight="1" x14ac:dyDescent="0.25">
      <c r="A474" s="188">
        <v>471</v>
      </c>
      <c r="B474" s="187" t="s">
        <v>485</v>
      </c>
      <c r="C474" s="187" t="s">
        <v>1682</v>
      </c>
      <c r="D474" s="187" t="s">
        <v>483</v>
      </c>
      <c r="E474" s="187" t="s">
        <v>1312</v>
      </c>
      <c r="F474" s="186" t="s">
        <v>1792</v>
      </c>
      <c r="G474" s="7">
        <v>462221101</v>
      </c>
      <c r="H474" s="7" t="s">
        <v>1124</v>
      </c>
      <c r="I474" s="7" t="s">
        <v>965</v>
      </c>
      <c r="J474" s="231" t="s">
        <v>913</v>
      </c>
      <c r="K474" s="356">
        <v>0.32841999999999993</v>
      </c>
      <c r="L474" s="356">
        <v>0.20398389</v>
      </c>
      <c r="M474" s="356">
        <v>0</v>
      </c>
      <c r="N474" s="357">
        <v>37.8893216003897</v>
      </c>
      <c r="O474" s="357">
        <v>-8.67</v>
      </c>
      <c r="P474" s="231">
        <v>1</v>
      </c>
      <c r="Q474" s="187"/>
    </row>
    <row r="475" spans="1:17" ht="15" customHeight="1" x14ac:dyDescent="0.25">
      <c r="A475" s="188">
        <v>472</v>
      </c>
      <c r="B475" s="187" t="s">
        <v>485</v>
      </c>
      <c r="C475" s="187" t="s">
        <v>1682</v>
      </c>
      <c r="D475" s="187" t="s">
        <v>483</v>
      </c>
      <c r="E475" s="187" t="s">
        <v>1312</v>
      </c>
      <c r="F475" s="186" t="s">
        <v>1792</v>
      </c>
      <c r="G475" s="7">
        <v>462221103</v>
      </c>
      <c r="H475" s="7" t="s">
        <v>1899</v>
      </c>
      <c r="I475" s="7" t="s">
        <v>965</v>
      </c>
      <c r="J475" s="231" t="s">
        <v>913</v>
      </c>
      <c r="K475" s="356">
        <v>6.8300000000000027E-2</v>
      </c>
      <c r="L475" s="356">
        <v>2.935318E-2</v>
      </c>
      <c r="M475" s="356">
        <v>0</v>
      </c>
      <c r="N475" s="357">
        <v>57.023162518301604</v>
      </c>
      <c r="O475" s="357">
        <v>14.05</v>
      </c>
      <c r="P475" s="231">
        <v>1</v>
      </c>
      <c r="Q475" s="187"/>
    </row>
    <row r="476" spans="1:17" ht="15" customHeight="1" x14ac:dyDescent="0.25">
      <c r="A476" s="188">
        <v>473</v>
      </c>
      <c r="B476" s="187" t="s">
        <v>485</v>
      </c>
      <c r="C476" s="187" t="s">
        <v>1682</v>
      </c>
      <c r="D476" s="187" t="s">
        <v>483</v>
      </c>
      <c r="E476" s="187" t="s">
        <v>1312</v>
      </c>
      <c r="F476" s="186" t="s">
        <v>1313</v>
      </c>
      <c r="G476" s="7">
        <v>462223301</v>
      </c>
      <c r="H476" s="7" t="s">
        <v>1315</v>
      </c>
      <c r="I476" s="7" t="s">
        <v>965</v>
      </c>
      <c r="J476" s="231" t="s">
        <v>913</v>
      </c>
      <c r="K476" s="356">
        <v>2.6001900000000009</v>
      </c>
      <c r="L476" s="356">
        <v>1.7810812000000003</v>
      </c>
      <c r="M476" s="356">
        <v>0</v>
      </c>
      <c r="N476" s="357">
        <v>31.501882554736401</v>
      </c>
      <c r="O476" s="357">
        <v>4.43</v>
      </c>
      <c r="P476" s="231">
        <v>1</v>
      </c>
      <c r="Q476" s="187"/>
    </row>
    <row r="477" spans="1:17" ht="15" customHeight="1" x14ac:dyDescent="0.25">
      <c r="A477" s="188">
        <v>474</v>
      </c>
      <c r="B477" s="187" t="s">
        <v>485</v>
      </c>
      <c r="C477" s="187" t="s">
        <v>1682</v>
      </c>
      <c r="D477" s="187" t="s">
        <v>483</v>
      </c>
      <c r="E477" s="187" t="s">
        <v>1312</v>
      </c>
      <c r="F477" s="186" t="s">
        <v>1794</v>
      </c>
      <c r="G477" s="7">
        <v>462221404</v>
      </c>
      <c r="H477" s="7" t="s">
        <v>1088</v>
      </c>
      <c r="I477" s="7" t="s">
        <v>965</v>
      </c>
      <c r="J477" s="231" t="s">
        <v>913</v>
      </c>
      <c r="K477" s="356">
        <v>0.93867999999999963</v>
      </c>
      <c r="L477" s="356">
        <v>0.70065482000000001</v>
      </c>
      <c r="M477" s="356">
        <v>0</v>
      </c>
      <c r="N477" s="357">
        <v>25.357435973920801</v>
      </c>
      <c r="O477" s="357">
        <v>-3.19</v>
      </c>
      <c r="P477" s="231">
        <v>1</v>
      </c>
      <c r="Q477" s="187"/>
    </row>
    <row r="478" spans="1:17" ht="15" customHeight="1" x14ac:dyDescent="0.25">
      <c r="A478" s="188">
        <v>475</v>
      </c>
      <c r="B478" s="187" t="s">
        <v>485</v>
      </c>
      <c r="C478" s="187" t="s">
        <v>1682</v>
      </c>
      <c r="D478" s="187" t="s">
        <v>483</v>
      </c>
      <c r="E478" s="187" t="s">
        <v>1312</v>
      </c>
      <c r="F478" s="186" t="s">
        <v>1317</v>
      </c>
      <c r="G478" s="7">
        <v>462221502</v>
      </c>
      <c r="H478" s="7" t="s">
        <v>1902</v>
      </c>
      <c r="I478" s="7" t="s">
        <v>965</v>
      </c>
      <c r="J478" s="231" t="s">
        <v>913</v>
      </c>
      <c r="K478" s="356">
        <v>0.88456000000000001</v>
      </c>
      <c r="L478" s="356">
        <v>0.39212427</v>
      </c>
      <c r="M478" s="356">
        <v>0</v>
      </c>
      <c r="N478" s="357">
        <v>55.6701331735552</v>
      </c>
      <c r="O478" s="357">
        <v>35.35</v>
      </c>
      <c r="P478" s="231">
        <v>1</v>
      </c>
      <c r="Q478" s="187"/>
    </row>
    <row r="479" spans="1:17" ht="15" customHeight="1" x14ac:dyDescent="0.25">
      <c r="A479" s="188">
        <v>476</v>
      </c>
      <c r="B479" s="187" t="s">
        <v>485</v>
      </c>
      <c r="C479" s="187" t="s">
        <v>1682</v>
      </c>
      <c r="D479" s="187" t="s">
        <v>483</v>
      </c>
      <c r="E479" s="187" t="s">
        <v>1312</v>
      </c>
      <c r="F479" s="186" t="s">
        <v>1795</v>
      </c>
      <c r="G479" s="7">
        <v>462221604</v>
      </c>
      <c r="H479" s="7" t="s">
        <v>1321</v>
      </c>
      <c r="I479" s="7" t="s">
        <v>965</v>
      </c>
      <c r="J479" s="231" t="s">
        <v>913</v>
      </c>
      <c r="K479" s="356">
        <v>0.74973000000000001</v>
      </c>
      <c r="L479" s="356">
        <v>0.55260756000000011</v>
      </c>
      <c r="M479" s="356">
        <v>0</v>
      </c>
      <c r="N479" s="357">
        <v>26.2924572846225</v>
      </c>
      <c r="O479" s="357">
        <v>-3.49</v>
      </c>
      <c r="P479" s="231">
        <v>1</v>
      </c>
      <c r="Q479" s="187"/>
    </row>
    <row r="480" spans="1:17" ht="15" customHeight="1" x14ac:dyDescent="0.25">
      <c r="A480" s="188">
        <v>477</v>
      </c>
      <c r="B480" s="187" t="s">
        <v>485</v>
      </c>
      <c r="C480" s="187" t="s">
        <v>1682</v>
      </c>
      <c r="D480" s="187" t="s">
        <v>483</v>
      </c>
      <c r="E480" s="187" t="s">
        <v>1312</v>
      </c>
      <c r="F480" s="186" t="s">
        <v>1795</v>
      </c>
      <c r="G480" s="7">
        <v>462221602</v>
      </c>
      <c r="H480" s="7" t="s">
        <v>1322</v>
      </c>
      <c r="I480" s="7" t="s">
        <v>965</v>
      </c>
      <c r="J480" s="231" t="s">
        <v>913</v>
      </c>
      <c r="K480" s="356">
        <v>0.44174999999999986</v>
      </c>
      <c r="L480" s="356">
        <v>0.34677263000000003</v>
      </c>
      <c r="M480" s="356">
        <v>0</v>
      </c>
      <c r="N480" s="357">
        <v>21.500253537068399</v>
      </c>
      <c r="O480" s="357">
        <v>-8.26</v>
      </c>
      <c r="P480" s="231">
        <v>1</v>
      </c>
      <c r="Q480" s="187"/>
    </row>
    <row r="481" spans="1:17" ht="15" customHeight="1" x14ac:dyDescent="0.25">
      <c r="A481" s="188">
        <v>478</v>
      </c>
      <c r="B481" s="187" t="s">
        <v>485</v>
      </c>
      <c r="C481" s="187" t="s">
        <v>1682</v>
      </c>
      <c r="D481" s="187" t="s">
        <v>483</v>
      </c>
      <c r="E481" s="187" t="s">
        <v>1312</v>
      </c>
      <c r="F481" s="186" t="s">
        <v>1795</v>
      </c>
      <c r="G481" s="7">
        <v>462221601</v>
      </c>
      <c r="H481" s="7" t="s">
        <v>1571</v>
      </c>
      <c r="I481" s="7" t="s">
        <v>965</v>
      </c>
      <c r="J481" s="231" t="s">
        <v>913</v>
      </c>
      <c r="K481" s="356">
        <v>0.19403999999999999</v>
      </c>
      <c r="L481" s="356">
        <v>0.16331669000000001</v>
      </c>
      <c r="M481" s="356">
        <v>0</v>
      </c>
      <c r="N481" s="357">
        <v>15.8334930942074</v>
      </c>
      <c r="O481" s="357">
        <v>0.56999999999999995</v>
      </c>
      <c r="P481" s="231">
        <v>1</v>
      </c>
      <c r="Q481" s="187"/>
    </row>
    <row r="482" spans="1:17" ht="15" customHeight="1" x14ac:dyDescent="0.25">
      <c r="A482" s="188">
        <v>479</v>
      </c>
      <c r="B482" s="187" t="s">
        <v>485</v>
      </c>
      <c r="C482" s="187" t="s">
        <v>1682</v>
      </c>
      <c r="D482" s="187" t="s">
        <v>483</v>
      </c>
      <c r="E482" s="187" t="s">
        <v>1323</v>
      </c>
      <c r="F482" s="186" t="s">
        <v>1793</v>
      </c>
      <c r="G482" s="7">
        <v>462211103</v>
      </c>
      <c r="H482" s="7" t="s">
        <v>1901</v>
      </c>
      <c r="I482" s="7" t="s">
        <v>968</v>
      </c>
      <c r="J482" s="231" t="s">
        <v>913</v>
      </c>
      <c r="K482" s="356">
        <v>3.9404810000000001</v>
      </c>
      <c r="L482" s="356">
        <v>2.4924837799999997</v>
      </c>
      <c r="M482" s="356">
        <v>0</v>
      </c>
      <c r="N482" s="357">
        <v>36.7467123937408</v>
      </c>
      <c r="O482" s="357">
        <v>13.56</v>
      </c>
      <c r="P482" s="231">
        <v>1</v>
      </c>
      <c r="Q482" s="187"/>
    </row>
    <row r="483" spans="1:17" ht="15" customHeight="1" x14ac:dyDescent="0.25">
      <c r="A483" s="188">
        <v>480</v>
      </c>
      <c r="B483" s="187" t="s">
        <v>485</v>
      </c>
      <c r="C483" s="187" t="s">
        <v>1682</v>
      </c>
      <c r="D483" s="187" t="s">
        <v>483</v>
      </c>
      <c r="E483" s="187" t="s">
        <v>1323</v>
      </c>
      <c r="F483" s="186" t="s">
        <v>1793</v>
      </c>
      <c r="G483" s="7">
        <v>462211102</v>
      </c>
      <c r="H483" s="7" t="s">
        <v>1324</v>
      </c>
      <c r="I483" s="7" t="s">
        <v>968</v>
      </c>
      <c r="J483" s="231" t="s">
        <v>913</v>
      </c>
      <c r="K483" s="356">
        <v>1.736998</v>
      </c>
      <c r="L483" s="356">
        <v>1.1834611499999999</v>
      </c>
      <c r="M483" s="356">
        <v>0</v>
      </c>
      <c r="N483" s="357">
        <v>31.8674431404066</v>
      </c>
      <c r="O483" s="357">
        <v>-6.64</v>
      </c>
      <c r="P483" s="231">
        <v>1</v>
      </c>
      <c r="Q483" s="187"/>
    </row>
    <row r="484" spans="1:17" ht="15" customHeight="1" x14ac:dyDescent="0.25">
      <c r="A484" s="188">
        <v>481</v>
      </c>
      <c r="B484" s="187" t="s">
        <v>485</v>
      </c>
      <c r="C484" s="187" t="s">
        <v>1682</v>
      </c>
      <c r="D484" s="187" t="s">
        <v>483</v>
      </c>
      <c r="E484" s="187" t="s">
        <v>1323</v>
      </c>
      <c r="F484" s="186" t="s">
        <v>1793</v>
      </c>
      <c r="G484" s="7">
        <v>462211101</v>
      </c>
      <c r="H484" s="7" t="s">
        <v>1325</v>
      </c>
      <c r="I484" s="7" t="s">
        <v>1068</v>
      </c>
      <c r="J484" s="231" t="s">
        <v>913</v>
      </c>
      <c r="K484" s="356">
        <v>4.8336990000000002</v>
      </c>
      <c r="L484" s="356">
        <v>3.2115024699999997</v>
      </c>
      <c r="M484" s="356">
        <v>0</v>
      </c>
      <c r="N484" s="357">
        <v>33.560147828816</v>
      </c>
      <c r="O484" s="357">
        <v>2.13</v>
      </c>
      <c r="P484" s="231">
        <v>1</v>
      </c>
      <c r="Q484" s="187"/>
    </row>
    <row r="485" spans="1:17" ht="15" customHeight="1" x14ac:dyDescent="0.25">
      <c r="A485" s="188">
        <v>482</v>
      </c>
      <c r="B485" s="187" t="s">
        <v>485</v>
      </c>
      <c r="C485" s="187" t="s">
        <v>1682</v>
      </c>
      <c r="D485" s="187" t="s">
        <v>482</v>
      </c>
      <c r="E485" s="187" t="s">
        <v>1326</v>
      </c>
      <c r="F485" s="186" t="s">
        <v>1328</v>
      </c>
      <c r="G485" s="7">
        <v>462112206</v>
      </c>
      <c r="H485" s="7" t="s">
        <v>1330</v>
      </c>
      <c r="I485" s="7" t="s">
        <v>968</v>
      </c>
      <c r="J485" s="231" t="s">
        <v>913</v>
      </c>
      <c r="K485" s="356">
        <v>0.38457000000000008</v>
      </c>
      <c r="L485" s="356">
        <v>0.24997518000000002</v>
      </c>
      <c r="M485" s="356">
        <v>0</v>
      </c>
      <c r="N485" s="357">
        <v>34.998783056400697</v>
      </c>
      <c r="O485" s="357">
        <v>24.01</v>
      </c>
      <c r="P485" s="231">
        <v>1</v>
      </c>
      <c r="Q485" s="187"/>
    </row>
    <row r="486" spans="1:17" ht="15" customHeight="1" x14ac:dyDescent="0.25">
      <c r="A486" s="188">
        <v>483</v>
      </c>
      <c r="B486" s="187" t="s">
        <v>485</v>
      </c>
      <c r="C486" s="187" t="s">
        <v>1682</v>
      </c>
      <c r="D486" s="187" t="s">
        <v>482</v>
      </c>
      <c r="E486" s="187" t="s">
        <v>1326</v>
      </c>
      <c r="F486" s="186" t="s">
        <v>1328</v>
      </c>
      <c r="G486" s="7">
        <v>462112207</v>
      </c>
      <c r="H486" s="7" t="s">
        <v>1511</v>
      </c>
      <c r="I486" s="7" t="s">
        <v>968</v>
      </c>
      <c r="J486" s="231" t="s">
        <v>913</v>
      </c>
      <c r="K486" s="356">
        <v>0.69520000000000037</v>
      </c>
      <c r="L486" s="356">
        <v>0.52911571999999996</v>
      </c>
      <c r="M486" s="356">
        <v>0</v>
      </c>
      <c r="N486" s="357">
        <v>23.890143843498301</v>
      </c>
      <c r="O486" s="357">
        <v>3.49</v>
      </c>
      <c r="P486" s="231">
        <v>1</v>
      </c>
      <c r="Q486" s="187"/>
    </row>
    <row r="487" spans="1:17" ht="15" customHeight="1" x14ac:dyDescent="0.25">
      <c r="A487" s="188">
        <v>484</v>
      </c>
      <c r="B487" s="187" t="s">
        <v>485</v>
      </c>
      <c r="C487" s="187" t="s">
        <v>1682</v>
      </c>
      <c r="D487" s="187" t="s">
        <v>482</v>
      </c>
      <c r="E487" s="187" t="s">
        <v>1326</v>
      </c>
      <c r="F487" s="186" t="s">
        <v>1328</v>
      </c>
      <c r="G487" s="7">
        <v>462112201</v>
      </c>
      <c r="H487" s="7" t="s">
        <v>1331</v>
      </c>
      <c r="I487" s="7" t="s">
        <v>968</v>
      </c>
      <c r="J487" s="231" t="s">
        <v>913</v>
      </c>
      <c r="K487" s="356">
        <v>6.2361199999999988</v>
      </c>
      <c r="L487" s="356">
        <v>4.3958143400000003</v>
      </c>
      <c r="M487" s="356">
        <v>0</v>
      </c>
      <c r="N487" s="357">
        <v>29.510427316985499</v>
      </c>
      <c r="O487" s="357">
        <v>1.39</v>
      </c>
      <c r="P487" s="231">
        <v>1</v>
      </c>
      <c r="Q487" s="187"/>
    </row>
    <row r="488" spans="1:17" ht="15" customHeight="1" x14ac:dyDescent="0.25">
      <c r="A488" s="188">
        <v>485</v>
      </c>
      <c r="B488" s="187" t="s">
        <v>485</v>
      </c>
      <c r="C488" s="187" t="s">
        <v>1682</v>
      </c>
      <c r="D488" s="187" t="s">
        <v>482</v>
      </c>
      <c r="E488" s="187" t="s">
        <v>1332</v>
      </c>
      <c r="F488" s="186" t="s">
        <v>1796</v>
      </c>
      <c r="G488" s="7">
        <v>462123105</v>
      </c>
      <c r="H488" s="7" t="s">
        <v>1333</v>
      </c>
      <c r="I488" s="7" t="s">
        <v>965</v>
      </c>
      <c r="J488" s="231" t="s">
        <v>913</v>
      </c>
      <c r="K488" s="356">
        <v>0.58994999999999997</v>
      </c>
      <c r="L488" s="356">
        <v>0.42964571000000001</v>
      </c>
      <c r="M488" s="356">
        <v>0</v>
      </c>
      <c r="N488" s="357">
        <v>27.172521400118601</v>
      </c>
      <c r="O488" s="357">
        <v>0.44</v>
      </c>
      <c r="P488" s="231">
        <v>1</v>
      </c>
      <c r="Q488" s="187"/>
    </row>
    <row r="489" spans="1:17" ht="15" customHeight="1" x14ac:dyDescent="0.25">
      <c r="A489" s="188">
        <v>486</v>
      </c>
      <c r="B489" s="187" t="s">
        <v>485</v>
      </c>
      <c r="C489" s="187" t="s">
        <v>1682</v>
      </c>
      <c r="D489" s="187" t="s">
        <v>482</v>
      </c>
      <c r="E489" s="187" t="s">
        <v>1332</v>
      </c>
      <c r="F489" s="186" t="s">
        <v>1796</v>
      </c>
      <c r="G489" s="7">
        <v>462123104</v>
      </c>
      <c r="H489" s="7" t="s">
        <v>1334</v>
      </c>
      <c r="I489" s="7" t="s">
        <v>965</v>
      </c>
      <c r="J489" s="231" t="s">
        <v>913</v>
      </c>
      <c r="K489" s="356">
        <v>0.3614099999999999</v>
      </c>
      <c r="L489" s="356">
        <v>0.25210337999999999</v>
      </c>
      <c r="M489" s="356">
        <v>0</v>
      </c>
      <c r="N489" s="357">
        <v>30.244492404748101</v>
      </c>
      <c r="O489" s="357">
        <v>-3.11</v>
      </c>
      <c r="P489" s="231">
        <v>1</v>
      </c>
      <c r="Q489" s="187"/>
    </row>
    <row r="490" spans="1:17" ht="15" customHeight="1" x14ac:dyDescent="0.25">
      <c r="A490" s="188">
        <v>487</v>
      </c>
      <c r="B490" s="187" t="s">
        <v>485</v>
      </c>
      <c r="C490" s="187" t="s">
        <v>1682</v>
      </c>
      <c r="D490" s="187" t="s">
        <v>482</v>
      </c>
      <c r="E490" s="187" t="s">
        <v>1332</v>
      </c>
      <c r="F490" s="186" t="s">
        <v>1796</v>
      </c>
      <c r="G490" s="7">
        <v>462123102</v>
      </c>
      <c r="H490" s="7" t="s">
        <v>1335</v>
      </c>
      <c r="I490" s="7" t="s">
        <v>965</v>
      </c>
      <c r="J490" s="231" t="s">
        <v>913</v>
      </c>
      <c r="K490" s="356">
        <v>0.18639000000000003</v>
      </c>
      <c r="L490" s="356">
        <v>9.4870230000000014E-2</v>
      </c>
      <c r="M490" s="356">
        <v>0</v>
      </c>
      <c r="N490" s="357">
        <v>49.101223241590198</v>
      </c>
      <c r="O490" s="357">
        <v>42.48</v>
      </c>
      <c r="P490" s="231">
        <v>1</v>
      </c>
      <c r="Q490" s="187"/>
    </row>
    <row r="491" spans="1:17" ht="15" customHeight="1" x14ac:dyDescent="0.25">
      <c r="A491" s="188">
        <v>488</v>
      </c>
      <c r="B491" s="187" t="s">
        <v>485</v>
      </c>
      <c r="C491" s="187" t="s">
        <v>1682</v>
      </c>
      <c r="D491" s="187" t="s">
        <v>482</v>
      </c>
      <c r="E491" s="187" t="s">
        <v>1332</v>
      </c>
      <c r="F491" s="186" t="s">
        <v>1797</v>
      </c>
      <c r="G491" s="7">
        <v>462122201</v>
      </c>
      <c r="H491" s="7" t="s">
        <v>1508</v>
      </c>
      <c r="I491" s="7" t="s">
        <v>965</v>
      </c>
      <c r="J491" s="231" t="s">
        <v>913</v>
      </c>
      <c r="K491" s="356">
        <v>0.28589999999999993</v>
      </c>
      <c r="L491" s="356">
        <v>0.12609947999999999</v>
      </c>
      <c r="M491" s="356">
        <v>0</v>
      </c>
      <c r="N491" s="357">
        <v>55.893850996852002</v>
      </c>
      <c r="O491" s="357">
        <v>37.58</v>
      </c>
      <c r="P491" s="231">
        <v>1</v>
      </c>
      <c r="Q491" s="187"/>
    </row>
    <row r="492" spans="1:17" ht="15" customHeight="1" x14ac:dyDescent="0.25">
      <c r="A492" s="188">
        <v>489</v>
      </c>
      <c r="B492" s="187" t="s">
        <v>485</v>
      </c>
      <c r="C492" s="187" t="s">
        <v>1682</v>
      </c>
      <c r="D492" s="187" t="s">
        <v>482</v>
      </c>
      <c r="E492" s="187" t="s">
        <v>1332</v>
      </c>
      <c r="F492" s="186" t="s">
        <v>1797</v>
      </c>
      <c r="G492" s="7">
        <v>462122203</v>
      </c>
      <c r="H492" s="7" t="s">
        <v>1336</v>
      </c>
      <c r="I492" s="7" t="s">
        <v>965</v>
      </c>
      <c r="J492" s="231" t="s">
        <v>913</v>
      </c>
      <c r="K492" s="356">
        <v>0.96743999999999997</v>
      </c>
      <c r="L492" s="356">
        <v>0.62381103000000004</v>
      </c>
      <c r="M492" s="356">
        <v>0</v>
      </c>
      <c r="N492" s="357">
        <v>35.519408955594102</v>
      </c>
      <c r="O492" s="357">
        <v>8.06</v>
      </c>
      <c r="P492" s="231">
        <v>1</v>
      </c>
      <c r="Q492" s="187"/>
    </row>
    <row r="493" spans="1:17" ht="15" customHeight="1" x14ac:dyDescent="0.25">
      <c r="A493" s="188">
        <v>490</v>
      </c>
      <c r="B493" s="187" t="s">
        <v>485</v>
      </c>
      <c r="C493" s="187" t="s">
        <v>1682</v>
      </c>
      <c r="D493" s="187" t="s">
        <v>482</v>
      </c>
      <c r="E493" s="187" t="s">
        <v>1332</v>
      </c>
      <c r="F493" s="186" t="s">
        <v>1803</v>
      </c>
      <c r="G493" s="7">
        <v>462121504</v>
      </c>
      <c r="H493" s="7" t="s">
        <v>1338</v>
      </c>
      <c r="I493" s="7" t="s">
        <v>965</v>
      </c>
      <c r="J493" s="231" t="s">
        <v>913</v>
      </c>
      <c r="K493" s="356">
        <v>0.64235999999999982</v>
      </c>
      <c r="L493" s="356">
        <v>0.46408176000000001</v>
      </c>
      <c r="M493" s="356">
        <v>0</v>
      </c>
      <c r="N493" s="357">
        <v>27.753633476555201</v>
      </c>
      <c r="O493" s="357">
        <v>13.49</v>
      </c>
      <c r="P493" s="231">
        <v>1</v>
      </c>
      <c r="Q493" s="187"/>
    </row>
    <row r="494" spans="1:17" ht="15" customHeight="1" x14ac:dyDescent="0.25">
      <c r="A494" s="188">
        <v>491</v>
      </c>
      <c r="B494" s="187" t="s">
        <v>485</v>
      </c>
      <c r="C494" s="187" t="s">
        <v>1682</v>
      </c>
      <c r="D494" s="187" t="s">
        <v>482</v>
      </c>
      <c r="E494" s="187" t="s">
        <v>1332</v>
      </c>
      <c r="F494" s="186" t="s">
        <v>1804</v>
      </c>
      <c r="G494" s="7">
        <v>462123604</v>
      </c>
      <c r="H494" s="7" t="s">
        <v>1572</v>
      </c>
      <c r="I494" s="7" t="s">
        <v>965</v>
      </c>
      <c r="J494" s="231" t="s">
        <v>913</v>
      </c>
      <c r="K494" s="356">
        <v>0.12236100000000003</v>
      </c>
      <c r="L494" s="356">
        <v>8.0185730000000011E-2</v>
      </c>
      <c r="M494" s="356">
        <v>0</v>
      </c>
      <c r="N494" s="357">
        <v>34.467902354508396</v>
      </c>
      <c r="O494" s="357">
        <v>26.01</v>
      </c>
      <c r="P494" s="231">
        <v>1</v>
      </c>
      <c r="Q494" s="187"/>
    </row>
    <row r="495" spans="1:17" ht="15" customHeight="1" x14ac:dyDescent="0.25">
      <c r="A495" s="188">
        <v>492</v>
      </c>
      <c r="B495" s="187" t="s">
        <v>485</v>
      </c>
      <c r="C495" s="187" t="s">
        <v>1682</v>
      </c>
      <c r="D495" s="187" t="s">
        <v>482</v>
      </c>
      <c r="E495" s="187" t="s">
        <v>1332</v>
      </c>
      <c r="F495" s="186" t="s">
        <v>1804</v>
      </c>
      <c r="G495" s="7">
        <v>462123603</v>
      </c>
      <c r="H495" s="7" t="s">
        <v>1339</v>
      </c>
      <c r="I495" s="7" t="s">
        <v>965</v>
      </c>
      <c r="J495" s="231" t="s">
        <v>913</v>
      </c>
      <c r="K495" s="356">
        <v>6.3689999999999983E-2</v>
      </c>
      <c r="L495" s="356">
        <v>4.1171730000000004E-2</v>
      </c>
      <c r="M495" s="356">
        <v>0</v>
      </c>
      <c r="N495" s="357">
        <v>35.356052755534598</v>
      </c>
      <c r="O495" s="357">
        <v>39.619999999999997</v>
      </c>
      <c r="P495" s="231">
        <v>1</v>
      </c>
      <c r="Q495" s="187"/>
    </row>
    <row r="496" spans="1:17" ht="15" customHeight="1" x14ac:dyDescent="0.25">
      <c r="A496" s="188">
        <v>493</v>
      </c>
      <c r="B496" s="187" t="s">
        <v>485</v>
      </c>
      <c r="C496" s="187" t="s">
        <v>1682</v>
      </c>
      <c r="D496" s="187" t="s">
        <v>482</v>
      </c>
      <c r="E496" s="187" t="s">
        <v>1332</v>
      </c>
      <c r="F496" s="186" t="s">
        <v>1804</v>
      </c>
      <c r="G496" s="7">
        <v>462123601</v>
      </c>
      <c r="H496" s="7" t="s">
        <v>1905</v>
      </c>
      <c r="I496" s="7" t="s">
        <v>965</v>
      </c>
      <c r="J496" s="231" t="s">
        <v>913</v>
      </c>
      <c r="K496" s="356">
        <v>0.82911999999999997</v>
      </c>
      <c r="L496" s="356">
        <v>0.46107065000000003</v>
      </c>
      <c r="M496" s="356">
        <v>0</v>
      </c>
      <c r="N496" s="357">
        <v>44.390359658432999</v>
      </c>
      <c r="O496" s="357">
        <v>31.7</v>
      </c>
      <c r="P496" s="231">
        <v>1</v>
      </c>
      <c r="Q496" s="187"/>
    </row>
    <row r="497" spans="1:17" ht="15" customHeight="1" x14ac:dyDescent="0.25">
      <c r="A497" s="188">
        <v>494</v>
      </c>
      <c r="B497" s="187" t="s">
        <v>485</v>
      </c>
      <c r="C497" s="187" t="s">
        <v>1682</v>
      </c>
      <c r="D497" s="187" t="s">
        <v>482</v>
      </c>
      <c r="E497" s="187" t="s">
        <v>1332</v>
      </c>
      <c r="F497" s="186" t="s">
        <v>1340</v>
      </c>
      <c r="G497" s="7">
        <v>462122701</v>
      </c>
      <c r="H497" s="7" t="s">
        <v>1341</v>
      </c>
      <c r="I497" s="7" t="s">
        <v>965</v>
      </c>
      <c r="J497" s="231" t="s">
        <v>913</v>
      </c>
      <c r="K497" s="356">
        <v>2.0303000000000009</v>
      </c>
      <c r="L497" s="356">
        <v>1.2699394399999999</v>
      </c>
      <c r="M497" s="356">
        <v>0</v>
      </c>
      <c r="N497" s="357">
        <v>37.450650642762199</v>
      </c>
      <c r="O497" s="357">
        <v>18.559999999999999</v>
      </c>
      <c r="P497" s="231">
        <v>1</v>
      </c>
      <c r="Q497" s="187"/>
    </row>
    <row r="498" spans="1:17" ht="15" customHeight="1" x14ac:dyDescent="0.25">
      <c r="A498" s="188">
        <v>495</v>
      </c>
      <c r="B498" s="187" t="s">
        <v>485</v>
      </c>
      <c r="C498" s="187" t="s">
        <v>1682</v>
      </c>
      <c r="D498" s="187" t="s">
        <v>482</v>
      </c>
      <c r="E498" s="187" t="s">
        <v>1332</v>
      </c>
      <c r="F498" s="186" t="s">
        <v>1340</v>
      </c>
      <c r="G498" s="7">
        <v>462122705</v>
      </c>
      <c r="H498" s="7" t="s">
        <v>1906</v>
      </c>
      <c r="I498" s="7" t="s">
        <v>965</v>
      </c>
      <c r="J498" s="231" t="s">
        <v>913</v>
      </c>
      <c r="K498" s="356">
        <v>0.38416</v>
      </c>
      <c r="L498" s="356">
        <v>0.21450449999999999</v>
      </c>
      <c r="M498" s="356">
        <v>0</v>
      </c>
      <c r="N498" s="357">
        <v>44.162718658892103</v>
      </c>
      <c r="O498" s="357">
        <v>-4.5599999999999996</v>
      </c>
      <c r="P498" s="231">
        <v>1</v>
      </c>
      <c r="Q498" s="187"/>
    </row>
    <row r="499" spans="1:17" ht="15" customHeight="1" x14ac:dyDescent="0.25">
      <c r="A499" s="188">
        <v>496</v>
      </c>
      <c r="B499" s="187" t="s">
        <v>485</v>
      </c>
      <c r="C499" s="187" t="s">
        <v>1682</v>
      </c>
      <c r="D499" s="187" t="s">
        <v>482</v>
      </c>
      <c r="E499" s="187" t="s">
        <v>1332</v>
      </c>
      <c r="F499" s="186" t="s">
        <v>1340</v>
      </c>
      <c r="G499" s="7">
        <v>462122704</v>
      </c>
      <c r="H499" s="7" t="s">
        <v>1340</v>
      </c>
      <c r="I499" s="7" t="s">
        <v>965</v>
      </c>
      <c r="J499" s="231" t="s">
        <v>913</v>
      </c>
      <c r="K499" s="356">
        <v>0.8700999999999991</v>
      </c>
      <c r="L499" s="356">
        <v>0.63537579</v>
      </c>
      <c r="M499" s="356">
        <v>0</v>
      </c>
      <c r="N499" s="357">
        <v>26.976693483507599</v>
      </c>
      <c r="O499" s="357">
        <v>-2.71</v>
      </c>
      <c r="P499" s="231">
        <v>1</v>
      </c>
      <c r="Q499" s="187"/>
    </row>
    <row r="500" spans="1:17" ht="15" customHeight="1" x14ac:dyDescent="0.25">
      <c r="A500" s="188">
        <v>497</v>
      </c>
      <c r="B500" s="187" t="s">
        <v>485</v>
      </c>
      <c r="C500" s="187" t="s">
        <v>1682</v>
      </c>
      <c r="D500" s="187" t="s">
        <v>482</v>
      </c>
      <c r="E500" s="187" t="s">
        <v>1342</v>
      </c>
      <c r="F500" s="186" t="s">
        <v>1798</v>
      </c>
      <c r="G500" s="7">
        <v>462132201</v>
      </c>
      <c r="H500" s="7" t="s">
        <v>1017</v>
      </c>
      <c r="I500" s="7" t="s">
        <v>965</v>
      </c>
      <c r="J500" s="231" t="s">
        <v>913</v>
      </c>
      <c r="K500" s="356">
        <v>0.28993999999999981</v>
      </c>
      <c r="L500" s="356">
        <v>0.20266795000000001</v>
      </c>
      <c r="M500" s="356">
        <v>0</v>
      </c>
      <c r="N500" s="357">
        <v>30.100037938883901</v>
      </c>
      <c r="O500" s="357">
        <v>5.1100000000000003</v>
      </c>
      <c r="P500" s="231">
        <v>1</v>
      </c>
      <c r="Q500" s="187"/>
    </row>
    <row r="501" spans="1:17" ht="15" customHeight="1" x14ac:dyDescent="0.25">
      <c r="A501" s="188">
        <v>498</v>
      </c>
      <c r="B501" s="187" t="s">
        <v>485</v>
      </c>
      <c r="C501" s="187" t="s">
        <v>1682</v>
      </c>
      <c r="D501" s="187" t="s">
        <v>482</v>
      </c>
      <c r="E501" s="187" t="s">
        <v>1342</v>
      </c>
      <c r="F501" s="186" t="s">
        <v>1798</v>
      </c>
      <c r="G501" s="7">
        <v>462132202</v>
      </c>
      <c r="H501" s="7" t="s">
        <v>1343</v>
      </c>
      <c r="I501" s="7" t="s">
        <v>965</v>
      </c>
      <c r="J501" s="231" t="s">
        <v>913</v>
      </c>
      <c r="K501" s="356">
        <v>0.28217999999999999</v>
      </c>
      <c r="L501" s="356">
        <v>0.17558541999999999</v>
      </c>
      <c r="M501" s="356">
        <v>0</v>
      </c>
      <c r="N501" s="357">
        <v>37.775384506343499</v>
      </c>
      <c r="O501" s="357">
        <v>24.05</v>
      </c>
      <c r="P501" s="231">
        <v>1</v>
      </c>
      <c r="Q501" s="187"/>
    </row>
    <row r="502" spans="1:17" ht="15" customHeight="1" x14ac:dyDescent="0.25">
      <c r="A502" s="188">
        <v>499</v>
      </c>
      <c r="B502" s="187" t="s">
        <v>485</v>
      </c>
      <c r="C502" s="187" t="s">
        <v>1682</v>
      </c>
      <c r="D502" s="187" t="s">
        <v>482</v>
      </c>
      <c r="E502" s="187" t="s">
        <v>1342</v>
      </c>
      <c r="F502" s="186" t="s">
        <v>1799</v>
      </c>
      <c r="G502" s="7">
        <v>462133403</v>
      </c>
      <c r="H502" s="7" t="s">
        <v>1171</v>
      </c>
      <c r="I502" s="7" t="s">
        <v>965</v>
      </c>
      <c r="J502" s="231" t="s">
        <v>913</v>
      </c>
      <c r="K502" s="356">
        <v>0.30299999999999999</v>
      </c>
      <c r="L502" s="356">
        <v>0.20674218</v>
      </c>
      <c r="M502" s="356">
        <v>0</v>
      </c>
      <c r="N502" s="357">
        <v>31.7682574257426</v>
      </c>
      <c r="O502" s="357">
        <v>4.62</v>
      </c>
      <c r="P502" s="231">
        <v>1</v>
      </c>
      <c r="Q502" s="187"/>
    </row>
    <row r="503" spans="1:17" ht="15" customHeight="1" x14ac:dyDescent="0.25">
      <c r="A503" s="188">
        <v>500</v>
      </c>
      <c r="B503" s="187" t="s">
        <v>485</v>
      </c>
      <c r="C503" s="187" t="s">
        <v>1682</v>
      </c>
      <c r="D503" s="187" t="s">
        <v>482</v>
      </c>
      <c r="E503" s="187" t="s">
        <v>1342</v>
      </c>
      <c r="F503" s="186" t="s">
        <v>1800</v>
      </c>
      <c r="G503" s="7">
        <v>462132302</v>
      </c>
      <c r="H503" s="7" t="s">
        <v>1344</v>
      </c>
      <c r="I503" s="7" t="s">
        <v>965</v>
      </c>
      <c r="J503" s="231" t="s">
        <v>913</v>
      </c>
      <c r="K503" s="356">
        <v>0.10970000000000001</v>
      </c>
      <c r="L503" s="356">
        <v>6.7116110000000007E-2</v>
      </c>
      <c r="M503" s="356">
        <v>0</v>
      </c>
      <c r="N503" s="357">
        <v>38.818495897903396</v>
      </c>
      <c r="O503" s="357">
        <v>11.65</v>
      </c>
      <c r="P503" s="231">
        <v>1</v>
      </c>
      <c r="Q503" s="187"/>
    </row>
    <row r="504" spans="1:17" ht="15" customHeight="1" x14ac:dyDescent="0.25">
      <c r="A504" s="188">
        <v>501</v>
      </c>
      <c r="B504" s="187" t="s">
        <v>485</v>
      </c>
      <c r="C504" s="187" t="s">
        <v>1682</v>
      </c>
      <c r="D504" s="187" t="s">
        <v>482</v>
      </c>
      <c r="E504" s="187" t="s">
        <v>1342</v>
      </c>
      <c r="F504" s="186" t="s">
        <v>1800</v>
      </c>
      <c r="G504" s="7">
        <v>462132304</v>
      </c>
      <c r="H504" s="7" t="s">
        <v>1345</v>
      </c>
      <c r="I504" s="7" t="s">
        <v>965</v>
      </c>
      <c r="J504" s="231" t="s">
        <v>913</v>
      </c>
      <c r="K504" s="356">
        <v>0.19236</v>
      </c>
      <c r="L504" s="356">
        <v>0.10099534</v>
      </c>
      <c r="M504" s="356">
        <v>0</v>
      </c>
      <c r="N504" s="357">
        <v>47.4967040964858</v>
      </c>
      <c r="O504" s="357">
        <v>22.99</v>
      </c>
      <c r="P504" s="231">
        <v>1</v>
      </c>
      <c r="Q504" s="187"/>
    </row>
    <row r="505" spans="1:17" ht="15" customHeight="1" x14ac:dyDescent="0.25">
      <c r="A505" s="188">
        <v>502</v>
      </c>
      <c r="B505" s="187" t="s">
        <v>485</v>
      </c>
      <c r="C505" s="187" t="s">
        <v>1682</v>
      </c>
      <c r="D505" s="187" t="s">
        <v>482</v>
      </c>
      <c r="E505" s="187" t="s">
        <v>1342</v>
      </c>
      <c r="F505" s="186" t="s">
        <v>1801</v>
      </c>
      <c r="G505" s="7">
        <v>462131602</v>
      </c>
      <c r="H505" s="7" t="s">
        <v>1346</v>
      </c>
      <c r="I505" s="7" t="s">
        <v>965</v>
      </c>
      <c r="J505" s="231" t="s">
        <v>913</v>
      </c>
      <c r="K505" s="356">
        <v>0.33800000000000002</v>
      </c>
      <c r="L505" s="356">
        <v>0.20911316000000002</v>
      </c>
      <c r="M505" s="356">
        <v>0</v>
      </c>
      <c r="N505" s="357">
        <v>38.132201183432002</v>
      </c>
      <c r="O505" s="357">
        <v>30.92</v>
      </c>
      <c r="P505" s="231">
        <v>1</v>
      </c>
      <c r="Q505" s="187"/>
    </row>
    <row r="506" spans="1:17" ht="15" customHeight="1" x14ac:dyDescent="0.25">
      <c r="A506" s="188">
        <v>503</v>
      </c>
      <c r="B506" s="187" t="s">
        <v>485</v>
      </c>
      <c r="C506" s="187" t="s">
        <v>1682</v>
      </c>
      <c r="D506" s="187" t="s">
        <v>482</v>
      </c>
      <c r="E506" s="187" t="s">
        <v>1342</v>
      </c>
      <c r="F506" s="186" t="s">
        <v>1802</v>
      </c>
      <c r="G506" s="7">
        <v>462133502</v>
      </c>
      <c r="H506" s="7" t="s">
        <v>1348</v>
      </c>
      <c r="I506" s="7" t="s">
        <v>965</v>
      </c>
      <c r="J506" s="231" t="s">
        <v>913</v>
      </c>
      <c r="K506" s="356">
        <v>0.29286000000000006</v>
      </c>
      <c r="L506" s="356">
        <v>0.23596394999999998</v>
      </c>
      <c r="M506" s="356">
        <v>0</v>
      </c>
      <c r="N506" s="357">
        <v>19.427729973366102</v>
      </c>
      <c r="O506" s="357">
        <v>28.83</v>
      </c>
      <c r="P506" s="231">
        <v>1</v>
      </c>
      <c r="Q506" s="187"/>
    </row>
    <row r="507" spans="1:17" ht="15" customHeight="1" x14ac:dyDescent="0.25">
      <c r="A507" s="188">
        <v>504</v>
      </c>
      <c r="B507" s="187" t="s">
        <v>485</v>
      </c>
      <c r="C507" s="187" t="s">
        <v>1682</v>
      </c>
      <c r="D507" s="187" t="s">
        <v>482</v>
      </c>
      <c r="E507" s="187" t="s">
        <v>1342</v>
      </c>
      <c r="F507" s="186" t="s">
        <v>1802</v>
      </c>
      <c r="G507" s="7">
        <v>462133501</v>
      </c>
      <c r="H507" s="7" t="s">
        <v>1349</v>
      </c>
      <c r="I507" s="7" t="s">
        <v>965</v>
      </c>
      <c r="J507" s="231" t="s">
        <v>913</v>
      </c>
      <c r="K507" s="356">
        <v>0.34942000000000001</v>
      </c>
      <c r="L507" s="356">
        <v>0.21653495</v>
      </c>
      <c r="M507" s="356">
        <v>0</v>
      </c>
      <c r="N507" s="357">
        <v>38.030178581649601</v>
      </c>
      <c r="O507" s="357">
        <v>30.54</v>
      </c>
      <c r="P507" s="231">
        <v>1</v>
      </c>
      <c r="Q507" s="187"/>
    </row>
    <row r="508" spans="1:17" ht="15" customHeight="1" x14ac:dyDescent="0.25">
      <c r="A508" s="188">
        <v>505</v>
      </c>
      <c r="B508" s="187" t="s">
        <v>485</v>
      </c>
      <c r="C508" s="187" t="s">
        <v>1682</v>
      </c>
      <c r="D508" s="187" t="s">
        <v>482</v>
      </c>
      <c r="E508" s="187" t="s">
        <v>1342</v>
      </c>
      <c r="F508" s="186" t="s">
        <v>1802</v>
      </c>
      <c r="G508" s="7">
        <v>462133503</v>
      </c>
      <c r="H508" s="7" t="s">
        <v>1347</v>
      </c>
      <c r="I508" s="7" t="s">
        <v>965</v>
      </c>
      <c r="J508" s="231" t="s">
        <v>913</v>
      </c>
      <c r="K508" s="356">
        <v>0.24632000000000004</v>
      </c>
      <c r="L508" s="356">
        <v>0.19085734000000001</v>
      </c>
      <c r="M508" s="356">
        <v>0</v>
      </c>
      <c r="N508" s="357">
        <v>22.516506982786598</v>
      </c>
      <c r="O508" s="357">
        <v>-4.1900000000000004</v>
      </c>
      <c r="P508" s="231">
        <v>1</v>
      </c>
      <c r="Q508" s="187"/>
    </row>
    <row r="509" spans="1:17" ht="15" customHeight="1" x14ac:dyDescent="0.25">
      <c r="A509" s="188">
        <v>506</v>
      </c>
      <c r="B509" s="187" t="s">
        <v>485</v>
      </c>
      <c r="C509" s="187" t="s">
        <v>1682</v>
      </c>
      <c r="D509" s="187" t="s">
        <v>482</v>
      </c>
      <c r="E509" s="187" t="s">
        <v>1342</v>
      </c>
      <c r="F509" s="186" t="s">
        <v>1350</v>
      </c>
      <c r="G509" s="7">
        <v>462131701</v>
      </c>
      <c r="H509" s="7" t="s">
        <v>1350</v>
      </c>
      <c r="I509" s="7" t="s">
        <v>965</v>
      </c>
      <c r="J509" s="231" t="s">
        <v>913</v>
      </c>
      <c r="K509" s="356">
        <v>1.22634</v>
      </c>
      <c r="L509" s="356">
        <v>0.97208187000000001</v>
      </c>
      <c r="M509" s="356">
        <v>0</v>
      </c>
      <c r="N509" s="357">
        <v>20.733086256666201</v>
      </c>
      <c r="O509" s="357">
        <v>-8.7100000000000009</v>
      </c>
      <c r="P509" s="231">
        <v>1</v>
      </c>
      <c r="Q509" s="187"/>
    </row>
    <row r="510" spans="1:17" ht="15" customHeight="1" x14ac:dyDescent="0.25">
      <c r="A510" s="188">
        <v>507</v>
      </c>
      <c r="B510" s="187" t="s">
        <v>485</v>
      </c>
      <c r="C510" s="187" t="s">
        <v>1682</v>
      </c>
      <c r="D510" s="187" t="s">
        <v>482</v>
      </c>
      <c r="E510" s="187" t="s">
        <v>1342</v>
      </c>
      <c r="F510" s="186" t="s">
        <v>1514</v>
      </c>
      <c r="G510" s="7">
        <v>462131801</v>
      </c>
      <c r="H510" s="7" t="s">
        <v>1903</v>
      </c>
      <c r="I510" s="7" t="s">
        <v>965</v>
      </c>
      <c r="J510" s="231" t="s">
        <v>913</v>
      </c>
      <c r="K510" s="356">
        <v>0.26628000000000002</v>
      </c>
      <c r="L510" s="356">
        <v>0.20198409999999997</v>
      </c>
      <c r="M510" s="356">
        <v>0</v>
      </c>
      <c r="N510" s="357">
        <v>24.145974162535701</v>
      </c>
      <c r="O510" s="357">
        <v>11.48</v>
      </c>
      <c r="P510" s="231">
        <v>1</v>
      </c>
      <c r="Q510" s="187"/>
    </row>
    <row r="511" spans="1:17" ht="15" customHeight="1" x14ac:dyDescent="0.25">
      <c r="A511" s="188">
        <v>508</v>
      </c>
      <c r="B511" s="187" t="s">
        <v>485</v>
      </c>
      <c r="C511" s="187" t="s">
        <v>1682</v>
      </c>
      <c r="D511" s="187" t="s">
        <v>482</v>
      </c>
      <c r="E511" s="187" t="s">
        <v>1342</v>
      </c>
      <c r="F511" s="186" t="s">
        <v>1514</v>
      </c>
      <c r="G511" s="7">
        <v>462131802</v>
      </c>
      <c r="H511" s="7" t="s">
        <v>1904</v>
      </c>
      <c r="I511" s="7" t="s">
        <v>965</v>
      </c>
      <c r="J511" s="231" t="s">
        <v>913</v>
      </c>
      <c r="K511" s="356">
        <v>0.91037000000000001</v>
      </c>
      <c r="L511" s="356">
        <v>0.71691636999999997</v>
      </c>
      <c r="M511" s="356">
        <v>0</v>
      </c>
      <c r="N511" s="357">
        <v>21.250000549227199</v>
      </c>
      <c r="O511" s="357">
        <v>-2.69</v>
      </c>
      <c r="P511" s="231">
        <v>1</v>
      </c>
      <c r="Q511" s="187"/>
    </row>
  </sheetData>
  <autoFilter ref="A3:Q511"/>
  <mergeCells count="3">
    <mergeCell ref="A1:Q1"/>
    <mergeCell ref="A2:Q2"/>
    <mergeCell ref="Q4:Q17"/>
  </mergeCells>
  <pageMargins left="0.28000000000000003" right="0.32" top="0.24" bottom="0.27" header="0.24" footer="0.25"/>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zoomScale="96" zoomScaleNormal="96" workbookViewId="0">
      <pane ySplit="6" topLeftCell="A7" activePane="bottomLeft" state="frozen"/>
      <selection pane="bottomLeft" sqref="A1:L1"/>
    </sheetView>
  </sheetViews>
  <sheetFormatPr defaultRowHeight="12.75" x14ac:dyDescent="0.25"/>
  <cols>
    <col min="1" max="1" width="12" style="254" customWidth="1"/>
    <col min="2" max="2" width="10.5703125" style="254" customWidth="1"/>
    <col min="3" max="3" width="15.42578125" style="254" customWidth="1"/>
    <col min="4" max="4" width="16.85546875" style="254" customWidth="1"/>
    <col min="5" max="5" width="15.140625" style="254" customWidth="1"/>
    <col min="6" max="6" width="17" style="254" customWidth="1"/>
    <col min="7" max="11" width="15.85546875" style="254" customWidth="1"/>
    <col min="12" max="12" width="22.85546875" style="254" customWidth="1"/>
    <col min="13" max="16384" width="9.140625" style="254"/>
  </cols>
  <sheetData>
    <row r="1" spans="1:12" s="320" customFormat="1" ht="15.75" customHeight="1" x14ac:dyDescent="0.25">
      <c r="A1" s="564" t="s">
        <v>463</v>
      </c>
      <c r="B1" s="564"/>
      <c r="C1" s="564"/>
      <c r="D1" s="564"/>
      <c r="E1" s="564"/>
      <c r="F1" s="564"/>
      <c r="G1" s="564"/>
      <c r="H1" s="564"/>
      <c r="I1" s="564"/>
      <c r="J1" s="564"/>
      <c r="K1" s="564"/>
      <c r="L1" s="564"/>
    </row>
    <row r="2" spans="1:12" s="320" customFormat="1" ht="15.75" x14ac:dyDescent="0.25">
      <c r="A2" s="564" t="s">
        <v>931</v>
      </c>
      <c r="B2" s="564"/>
      <c r="C2" s="564"/>
      <c r="D2" s="564"/>
      <c r="E2" s="564"/>
      <c r="F2" s="564"/>
      <c r="G2" s="564"/>
      <c r="H2" s="564"/>
      <c r="I2" s="564"/>
      <c r="J2" s="564"/>
      <c r="K2" s="564"/>
      <c r="L2" s="564"/>
    </row>
    <row r="3" spans="1:12" s="320" customFormat="1" ht="15.75" x14ac:dyDescent="0.25">
      <c r="A3" s="564" t="s">
        <v>932</v>
      </c>
      <c r="B3" s="564"/>
      <c r="C3" s="564"/>
      <c r="D3" s="564"/>
      <c r="E3" s="564"/>
      <c r="F3" s="564"/>
      <c r="G3" s="564"/>
      <c r="H3" s="564"/>
      <c r="I3" s="564"/>
      <c r="J3" s="564"/>
      <c r="K3" s="564"/>
      <c r="L3" s="564"/>
    </row>
    <row r="4" spans="1:12" s="252" customFormat="1" ht="15" x14ac:dyDescent="0.25">
      <c r="A4" s="568" t="s">
        <v>464</v>
      </c>
      <c r="B4" s="568" t="s">
        <v>465</v>
      </c>
      <c r="C4" s="568" t="s">
        <v>466</v>
      </c>
      <c r="D4" s="568" t="s">
        <v>2</v>
      </c>
      <c r="E4" s="568" t="s">
        <v>934</v>
      </c>
      <c r="F4" s="568" t="s">
        <v>933</v>
      </c>
      <c r="G4" s="567" t="s">
        <v>935</v>
      </c>
      <c r="H4" s="567"/>
      <c r="I4" s="567"/>
      <c r="J4" s="567" t="s">
        <v>939</v>
      </c>
      <c r="K4" s="567"/>
      <c r="L4" s="565" t="s">
        <v>4</v>
      </c>
    </row>
    <row r="5" spans="1:12" s="252" customFormat="1" ht="111" customHeight="1" x14ac:dyDescent="0.25">
      <c r="A5" s="568"/>
      <c r="B5" s="568"/>
      <c r="C5" s="568"/>
      <c r="D5" s="568"/>
      <c r="E5" s="568"/>
      <c r="F5" s="568"/>
      <c r="G5" s="169" t="s">
        <v>938</v>
      </c>
      <c r="H5" s="169" t="s">
        <v>937</v>
      </c>
      <c r="I5" s="169" t="s">
        <v>936</v>
      </c>
      <c r="J5" s="169" t="s">
        <v>1520</v>
      </c>
      <c r="K5" s="169" t="s">
        <v>1521</v>
      </c>
      <c r="L5" s="566"/>
    </row>
    <row r="6" spans="1:12" s="322" customFormat="1" ht="15" customHeight="1" x14ac:dyDescent="0.25">
      <c r="A6" s="321">
        <v>1</v>
      </c>
      <c r="B6" s="321">
        <v>2</v>
      </c>
      <c r="C6" s="321">
        <v>3</v>
      </c>
      <c r="D6" s="321">
        <v>4</v>
      </c>
      <c r="E6" s="321" t="s">
        <v>940</v>
      </c>
      <c r="F6" s="321">
        <v>6</v>
      </c>
      <c r="G6" s="321">
        <v>7</v>
      </c>
      <c r="H6" s="321">
        <v>8</v>
      </c>
      <c r="I6" s="321">
        <v>9</v>
      </c>
      <c r="J6" s="321">
        <v>10</v>
      </c>
      <c r="K6" s="321">
        <v>11</v>
      </c>
      <c r="L6" s="332"/>
    </row>
    <row r="7" spans="1:12" ht="12.75" customHeight="1" x14ac:dyDescent="0.25">
      <c r="A7" s="312" t="s">
        <v>485</v>
      </c>
      <c r="B7" s="312" t="s">
        <v>962</v>
      </c>
      <c r="C7" s="359" t="s">
        <v>1576</v>
      </c>
      <c r="D7" s="312" t="s">
        <v>3113</v>
      </c>
      <c r="E7" s="312">
        <v>2323</v>
      </c>
      <c r="F7" s="312" t="s">
        <v>3113</v>
      </c>
      <c r="G7" s="312" t="s">
        <v>800</v>
      </c>
      <c r="H7" s="312">
        <v>487</v>
      </c>
      <c r="I7" s="312" t="s">
        <v>800</v>
      </c>
      <c r="J7" s="312">
        <v>363</v>
      </c>
      <c r="K7" s="312">
        <v>124</v>
      </c>
      <c r="L7" s="561" t="s">
        <v>3114</v>
      </c>
    </row>
    <row r="8" spans="1:12" x14ac:dyDescent="0.25">
      <c r="A8" s="312" t="s">
        <v>485</v>
      </c>
      <c r="B8" s="312" t="s">
        <v>962</v>
      </c>
      <c r="C8" s="359" t="s">
        <v>1577</v>
      </c>
      <c r="D8" s="312" t="s">
        <v>3113</v>
      </c>
      <c r="E8" s="312">
        <v>4257</v>
      </c>
      <c r="F8" s="312" t="s">
        <v>3113</v>
      </c>
      <c r="G8" s="312" t="s">
        <v>800</v>
      </c>
      <c r="H8" s="312">
        <v>357</v>
      </c>
      <c r="I8" s="312" t="s">
        <v>800</v>
      </c>
      <c r="J8" s="312">
        <v>316</v>
      </c>
      <c r="K8" s="312">
        <v>41</v>
      </c>
      <c r="L8" s="562"/>
    </row>
    <row r="9" spans="1:12" x14ac:dyDescent="0.25">
      <c r="A9" s="312" t="s">
        <v>485</v>
      </c>
      <c r="B9" s="312" t="s">
        <v>962</v>
      </c>
      <c r="C9" s="359" t="s">
        <v>1581</v>
      </c>
      <c r="D9" s="312" t="s">
        <v>3113</v>
      </c>
      <c r="E9" s="312">
        <v>6093</v>
      </c>
      <c r="F9" s="312" t="s">
        <v>3113</v>
      </c>
      <c r="G9" s="312" t="s">
        <v>800</v>
      </c>
      <c r="H9" s="312">
        <v>602</v>
      </c>
      <c r="I9" s="312" t="s">
        <v>800</v>
      </c>
      <c r="J9" s="312">
        <v>536</v>
      </c>
      <c r="K9" s="312">
        <v>66</v>
      </c>
      <c r="L9" s="562"/>
    </row>
    <row r="10" spans="1:12" x14ac:dyDescent="0.25">
      <c r="A10" s="312" t="s">
        <v>485</v>
      </c>
      <c r="B10" s="312" t="s">
        <v>962</v>
      </c>
      <c r="C10" s="359" t="s">
        <v>1580</v>
      </c>
      <c r="D10" s="312" t="s">
        <v>3113</v>
      </c>
      <c r="E10" s="312">
        <v>4493</v>
      </c>
      <c r="F10" s="312" t="s">
        <v>3113</v>
      </c>
      <c r="G10" s="312" t="s">
        <v>800</v>
      </c>
      <c r="H10" s="312">
        <v>582</v>
      </c>
      <c r="I10" s="312" t="s">
        <v>800</v>
      </c>
      <c r="J10" s="312">
        <v>529</v>
      </c>
      <c r="K10" s="312">
        <v>53</v>
      </c>
      <c r="L10" s="562"/>
    </row>
    <row r="11" spans="1:12" x14ac:dyDescent="0.25">
      <c r="A11" s="312" t="s">
        <v>485</v>
      </c>
      <c r="B11" s="312" t="s">
        <v>962</v>
      </c>
      <c r="C11" s="359" t="s">
        <v>1587</v>
      </c>
      <c r="D11" s="312" t="s">
        <v>3113</v>
      </c>
      <c r="E11" s="312">
        <v>5860</v>
      </c>
      <c r="F11" s="312" t="s">
        <v>3113</v>
      </c>
      <c r="G11" s="312" t="s">
        <v>800</v>
      </c>
      <c r="H11" s="312">
        <v>745</v>
      </c>
      <c r="I11" s="312" t="s">
        <v>800</v>
      </c>
      <c r="J11" s="312">
        <v>688</v>
      </c>
      <c r="K11" s="312">
        <v>57</v>
      </c>
      <c r="L11" s="562"/>
    </row>
    <row r="12" spans="1:12" x14ac:dyDescent="0.25">
      <c r="A12" s="312" t="s">
        <v>485</v>
      </c>
      <c r="B12" s="312" t="s">
        <v>1681</v>
      </c>
      <c r="C12" s="359" t="s">
        <v>1611</v>
      </c>
      <c r="D12" s="312" t="s">
        <v>3113</v>
      </c>
      <c r="E12" s="312">
        <v>6134</v>
      </c>
      <c r="F12" s="312" t="s">
        <v>3113</v>
      </c>
      <c r="G12" s="312" t="s">
        <v>800</v>
      </c>
      <c r="H12" s="312">
        <v>592</v>
      </c>
      <c r="I12" s="312" t="s">
        <v>800</v>
      </c>
      <c r="J12" s="312">
        <v>536</v>
      </c>
      <c r="K12" s="312">
        <v>56</v>
      </c>
      <c r="L12" s="562"/>
    </row>
    <row r="13" spans="1:12" x14ac:dyDescent="0.25">
      <c r="A13" s="312" t="s">
        <v>485</v>
      </c>
      <c r="B13" s="312" t="s">
        <v>1681</v>
      </c>
      <c r="C13" s="359" t="s">
        <v>1617</v>
      </c>
      <c r="D13" s="312" t="s">
        <v>3113</v>
      </c>
      <c r="E13" s="312">
        <v>5707</v>
      </c>
      <c r="F13" s="312" t="s">
        <v>3113</v>
      </c>
      <c r="G13" s="312" t="s">
        <v>800</v>
      </c>
      <c r="H13" s="312">
        <v>383</v>
      </c>
      <c r="I13" s="312" t="s">
        <v>800</v>
      </c>
      <c r="J13" s="312">
        <v>349</v>
      </c>
      <c r="K13" s="312">
        <v>34</v>
      </c>
      <c r="L13" s="562"/>
    </row>
    <row r="14" spans="1:12" x14ac:dyDescent="0.25">
      <c r="A14" s="312" t="s">
        <v>485</v>
      </c>
      <c r="B14" s="312" t="s">
        <v>1681</v>
      </c>
      <c r="C14" s="359" t="s">
        <v>1616</v>
      </c>
      <c r="D14" s="312" t="s">
        <v>3113</v>
      </c>
      <c r="E14" s="312">
        <v>3503</v>
      </c>
      <c r="F14" s="312" t="s">
        <v>3113</v>
      </c>
      <c r="G14" s="312" t="s">
        <v>800</v>
      </c>
      <c r="H14" s="312">
        <v>249</v>
      </c>
      <c r="I14" s="312" t="s">
        <v>800</v>
      </c>
      <c r="J14" s="312">
        <v>226</v>
      </c>
      <c r="K14" s="312">
        <v>23</v>
      </c>
      <c r="L14" s="562"/>
    </row>
    <row r="15" spans="1:12" x14ac:dyDescent="0.25">
      <c r="A15" s="312" t="s">
        <v>485</v>
      </c>
      <c r="B15" s="312" t="s">
        <v>1122</v>
      </c>
      <c r="C15" s="359" t="s">
        <v>1595</v>
      </c>
      <c r="D15" s="312" t="s">
        <v>3113</v>
      </c>
      <c r="E15" s="312">
        <v>8153</v>
      </c>
      <c r="F15" s="312" t="s">
        <v>3113</v>
      </c>
      <c r="G15" s="312" t="s">
        <v>800</v>
      </c>
      <c r="H15" s="312">
        <v>949</v>
      </c>
      <c r="I15" s="312" t="s">
        <v>800</v>
      </c>
      <c r="J15" s="312">
        <v>880</v>
      </c>
      <c r="K15" s="312">
        <v>69</v>
      </c>
      <c r="L15" s="562"/>
    </row>
    <row r="16" spans="1:12" x14ac:dyDescent="0.25">
      <c r="A16" s="312" t="s">
        <v>485</v>
      </c>
      <c r="B16" s="312" t="s">
        <v>1122</v>
      </c>
      <c r="C16" s="359" t="s">
        <v>1608</v>
      </c>
      <c r="D16" s="312" t="s">
        <v>3113</v>
      </c>
      <c r="E16" s="312">
        <v>5019</v>
      </c>
      <c r="F16" s="312" t="s">
        <v>3113</v>
      </c>
      <c r="G16" s="312" t="s">
        <v>800</v>
      </c>
      <c r="H16" s="312">
        <v>573</v>
      </c>
      <c r="I16" s="312" t="s">
        <v>800</v>
      </c>
      <c r="J16" s="312">
        <v>515</v>
      </c>
      <c r="K16" s="312">
        <v>58</v>
      </c>
      <c r="L16" s="563"/>
    </row>
    <row r="17" spans="1:12" ht="12.75" customHeight="1" x14ac:dyDescent="0.25">
      <c r="A17" s="312" t="s">
        <v>485</v>
      </c>
      <c r="B17" s="312" t="s">
        <v>1188</v>
      </c>
      <c r="C17" s="359" t="s">
        <v>1621</v>
      </c>
      <c r="D17" s="312" t="s">
        <v>3113</v>
      </c>
      <c r="E17" s="312">
        <v>6055</v>
      </c>
      <c r="F17" s="312" t="s">
        <v>3113</v>
      </c>
      <c r="G17" s="312" t="s">
        <v>800</v>
      </c>
      <c r="H17" s="312">
        <v>575</v>
      </c>
      <c r="I17" s="312" t="s">
        <v>800</v>
      </c>
      <c r="J17" s="312">
        <v>518</v>
      </c>
      <c r="K17" s="312">
        <v>57</v>
      </c>
      <c r="L17" s="362"/>
    </row>
    <row r="18" spans="1:12" x14ac:dyDescent="0.25">
      <c r="A18" s="312" t="s">
        <v>485</v>
      </c>
      <c r="B18" s="312" t="s">
        <v>1188</v>
      </c>
      <c r="C18" s="359" t="s">
        <v>1623</v>
      </c>
      <c r="D18" s="312" t="s">
        <v>3113</v>
      </c>
      <c r="E18" s="312">
        <v>4158</v>
      </c>
      <c r="F18" s="312" t="s">
        <v>3113</v>
      </c>
      <c r="G18" s="312" t="s">
        <v>800</v>
      </c>
      <c r="H18" s="312">
        <v>530</v>
      </c>
      <c r="I18" s="312" t="s">
        <v>800</v>
      </c>
      <c r="J18" s="312">
        <v>511</v>
      </c>
      <c r="K18" s="312">
        <v>19</v>
      </c>
      <c r="L18" s="362"/>
    </row>
    <row r="19" spans="1:12" x14ac:dyDescent="0.25">
      <c r="A19" s="312" t="s">
        <v>485</v>
      </c>
      <c r="B19" s="312" t="s">
        <v>1188</v>
      </c>
      <c r="C19" s="359" t="s">
        <v>1625</v>
      </c>
      <c r="D19" s="312" t="s">
        <v>3113</v>
      </c>
      <c r="E19" s="312">
        <v>4477</v>
      </c>
      <c r="F19" s="312" t="s">
        <v>3113</v>
      </c>
      <c r="G19" s="312" t="s">
        <v>800</v>
      </c>
      <c r="H19" s="312">
        <v>586</v>
      </c>
      <c r="I19" s="312" t="s">
        <v>800</v>
      </c>
      <c r="J19" s="312">
        <v>557</v>
      </c>
      <c r="K19" s="312">
        <v>29</v>
      </c>
      <c r="L19" s="361"/>
    </row>
    <row r="20" spans="1:12" x14ac:dyDescent="0.25">
      <c r="A20" s="312" t="s">
        <v>485</v>
      </c>
      <c r="B20" s="312" t="s">
        <v>1682</v>
      </c>
      <c r="C20" s="359" t="s">
        <v>1629</v>
      </c>
      <c r="D20" s="312" t="s">
        <v>3113</v>
      </c>
      <c r="E20" s="312">
        <v>4002</v>
      </c>
      <c r="F20" s="312" t="s">
        <v>3113</v>
      </c>
      <c r="G20" s="312" t="s">
        <v>800</v>
      </c>
      <c r="H20" s="312">
        <v>446</v>
      </c>
      <c r="I20" s="312" t="s">
        <v>800</v>
      </c>
      <c r="J20" s="312">
        <v>426</v>
      </c>
      <c r="K20" s="312">
        <v>20</v>
      </c>
      <c r="L20" s="349"/>
    </row>
    <row r="21" spans="1:12" x14ac:dyDescent="0.25">
      <c r="A21" s="312" t="s">
        <v>485</v>
      </c>
      <c r="B21" s="312" t="s">
        <v>1682</v>
      </c>
      <c r="C21" s="359" t="s">
        <v>1627</v>
      </c>
      <c r="D21" s="312" t="s">
        <v>3113</v>
      </c>
      <c r="E21" s="312">
        <v>3108</v>
      </c>
      <c r="F21" s="312" t="s">
        <v>3113</v>
      </c>
      <c r="G21" s="312" t="s">
        <v>800</v>
      </c>
      <c r="H21" s="312">
        <v>404</v>
      </c>
      <c r="I21" s="312" t="s">
        <v>800</v>
      </c>
      <c r="J21" s="312">
        <v>381</v>
      </c>
      <c r="K21" s="312">
        <v>23</v>
      </c>
      <c r="L21" s="349"/>
    </row>
    <row r="22" spans="1:12" x14ac:dyDescent="0.25">
      <c r="A22" s="312" t="s">
        <v>485</v>
      </c>
      <c r="B22" s="312" t="s">
        <v>1682</v>
      </c>
      <c r="C22" s="359" t="s">
        <v>1626</v>
      </c>
      <c r="D22" s="312" t="s">
        <v>3113</v>
      </c>
      <c r="E22" s="312">
        <v>5156</v>
      </c>
      <c r="F22" s="312" t="s">
        <v>3113</v>
      </c>
      <c r="G22" s="312" t="s">
        <v>800</v>
      </c>
      <c r="H22" s="312">
        <v>319</v>
      </c>
      <c r="I22" s="312" t="s">
        <v>800</v>
      </c>
      <c r="J22" s="312">
        <v>304</v>
      </c>
      <c r="K22" s="312">
        <v>15</v>
      </c>
      <c r="L22" s="349"/>
    </row>
    <row r="23" spans="1:12" s="322" customFormat="1" x14ac:dyDescent="0.25">
      <c r="A23" s="332"/>
      <c r="B23" s="332"/>
      <c r="C23" s="332"/>
      <c r="D23" s="332"/>
      <c r="E23" s="332">
        <f>SUM(E7:E22)</f>
        <v>78498</v>
      </c>
      <c r="F23" s="332"/>
      <c r="G23" s="332"/>
      <c r="H23" s="332">
        <f>SUM(H7:H22)</f>
        <v>8379</v>
      </c>
      <c r="I23" s="332"/>
      <c r="J23" s="332">
        <f>SUM(J7:J22)</f>
        <v>7635</v>
      </c>
      <c r="K23" s="332">
        <f>SUM(K7:K22)</f>
        <v>744</v>
      </c>
      <c r="L23" s="332"/>
    </row>
  </sheetData>
  <autoFilter ref="A6:L6"/>
  <mergeCells count="13">
    <mergeCell ref="L7:L16"/>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5433070866141736" bottom="0.31496062992125984"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1"/>
  <sheetViews>
    <sheetView zoomScale="96" zoomScaleNormal="96" workbookViewId="0">
      <pane ySplit="3" topLeftCell="A4" activePane="bottomLeft" state="frozen"/>
      <selection pane="bottomLeft" activeCell="P2" sqref="P2"/>
    </sheetView>
  </sheetViews>
  <sheetFormatPr defaultColWidth="9.140625" defaultRowHeight="12.75" x14ac:dyDescent="0.25"/>
  <cols>
    <col min="1" max="1" width="9.5703125" style="254" customWidth="1"/>
    <col min="2" max="2" width="11.5703125" style="254" customWidth="1"/>
    <col min="3" max="3" width="19" style="254" bestFit="1" customWidth="1"/>
    <col min="4" max="4" width="17.140625" style="254" customWidth="1"/>
    <col min="5" max="5" width="8.140625" style="254" bestFit="1" customWidth="1"/>
    <col min="6" max="6" width="10.85546875" style="254" customWidth="1"/>
    <col min="7" max="7" width="8.85546875" style="254" customWidth="1"/>
    <col min="8" max="8" width="12.28515625" style="254" bestFit="1" customWidth="1"/>
    <col min="9" max="9" width="11.140625" style="254" customWidth="1"/>
    <col min="10" max="10" width="10.28515625" style="254" customWidth="1"/>
    <col min="11" max="12" width="8" style="254" bestFit="1" customWidth="1"/>
    <col min="13" max="13" width="14.5703125" style="254" bestFit="1" customWidth="1"/>
    <col min="14" max="14" width="17" style="254" customWidth="1"/>
    <col min="15" max="16384" width="9.140625" style="254"/>
  </cols>
  <sheetData>
    <row r="1" spans="1:14" s="253" customFormat="1" ht="15.75" x14ac:dyDescent="0.25">
      <c r="A1" s="564" t="s">
        <v>463</v>
      </c>
      <c r="B1" s="564"/>
      <c r="C1" s="564"/>
      <c r="D1" s="564"/>
      <c r="E1" s="564"/>
      <c r="F1" s="564"/>
      <c r="G1" s="564"/>
      <c r="H1" s="564"/>
      <c r="I1" s="564"/>
      <c r="J1" s="564"/>
      <c r="K1" s="564"/>
      <c r="L1" s="564"/>
      <c r="M1" s="564"/>
      <c r="N1" s="564"/>
    </row>
    <row r="2" spans="1:14" s="252" customFormat="1" ht="171" x14ac:dyDescent="0.25">
      <c r="A2" s="324" t="s">
        <v>941</v>
      </c>
      <c r="B2" s="324" t="s">
        <v>942</v>
      </c>
      <c r="C2" s="324" t="s">
        <v>2</v>
      </c>
      <c r="D2" s="324" t="s">
        <v>943</v>
      </c>
      <c r="E2" s="324" t="s">
        <v>467</v>
      </c>
      <c r="F2" s="324" t="s">
        <v>944</v>
      </c>
      <c r="G2" s="324" t="s">
        <v>945</v>
      </c>
      <c r="H2" s="324" t="s">
        <v>946</v>
      </c>
      <c r="I2" s="324" t="s">
        <v>947</v>
      </c>
      <c r="J2" s="324" t="s">
        <v>948</v>
      </c>
      <c r="K2" s="324" t="s">
        <v>949</v>
      </c>
      <c r="L2" s="324" t="s">
        <v>950</v>
      </c>
      <c r="M2" s="324" t="s">
        <v>951</v>
      </c>
      <c r="N2" s="324" t="s">
        <v>952</v>
      </c>
    </row>
    <row r="3" spans="1:14" s="252" customFormat="1" ht="15" x14ac:dyDescent="0.25">
      <c r="A3" s="169"/>
      <c r="B3" s="169"/>
      <c r="C3" s="323" t="s">
        <v>953</v>
      </c>
      <c r="D3" s="323" t="s">
        <v>954</v>
      </c>
      <c r="E3" s="169"/>
      <c r="F3" s="169"/>
      <c r="G3" s="169"/>
      <c r="H3" s="169"/>
      <c r="I3" s="169"/>
      <c r="J3" s="323" t="s">
        <v>955</v>
      </c>
      <c r="K3" s="323" t="s">
        <v>956</v>
      </c>
      <c r="L3" s="323" t="s">
        <v>957</v>
      </c>
      <c r="M3" s="323" t="s">
        <v>958</v>
      </c>
      <c r="N3" s="169" t="s">
        <v>959</v>
      </c>
    </row>
    <row r="4" spans="1:14" x14ac:dyDescent="0.25">
      <c r="A4" s="312">
        <v>4322224</v>
      </c>
      <c r="B4" s="312">
        <v>432222403</v>
      </c>
      <c r="C4" s="312" t="s">
        <v>994</v>
      </c>
      <c r="D4" s="312" t="s">
        <v>1634</v>
      </c>
      <c r="E4" s="312">
        <v>100</v>
      </c>
      <c r="F4" s="312" t="s">
        <v>1351</v>
      </c>
      <c r="G4" s="312" t="s">
        <v>1352</v>
      </c>
      <c r="H4" s="312" t="s">
        <v>1353</v>
      </c>
      <c r="I4" s="329">
        <v>1</v>
      </c>
      <c r="J4" s="312">
        <v>25</v>
      </c>
      <c r="K4" s="330">
        <v>1.3642639999999998E-2</v>
      </c>
      <c r="L4" s="330">
        <v>1.102407E-2</v>
      </c>
      <c r="M4" s="330">
        <f t="shared" ref="M4" si="0">K4-L4</f>
        <v>2.6185699999999971E-3</v>
      </c>
      <c r="N4" s="331">
        <f t="shared" ref="N4" si="1">M4/K4</f>
        <v>0.19194012302604171</v>
      </c>
    </row>
    <row r="5" spans="1:14" x14ac:dyDescent="0.25">
      <c r="A5" s="312">
        <v>4322111</v>
      </c>
      <c r="B5" s="312">
        <v>432211102</v>
      </c>
      <c r="C5" s="312" t="s">
        <v>1356</v>
      </c>
      <c r="D5" s="312" t="s">
        <v>1635</v>
      </c>
      <c r="E5" s="312">
        <v>100</v>
      </c>
      <c r="F5" s="312" t="s">
        <v>1351</v>
      </c>
      <c r="G5" s="312" t="s">
        <v>1352</v>
      </c>
      <c r="H5" s="312" t="s">
        <v>1353</v>
      </c>
      <c r="I5" s="329">
        <v>1</v>
      </c>
      <c r="J5" s="312">
        <v>112</v>
      </c>
      <c r="K5" s="330">
        <v>4.3568559999999992E-2</v>
      </c>
      <c r="L5" s="330">
        <v>3.1948259999999999E-2</v>
      </c>
      <c r="M5" s="330">
        <f t="shared" ref="M5:M68" si="2">K5-L5</f>
        <v>1.1620299999999993E-2</v>
      </c>
      <c r="N5" s="331">
        <f t="shared" ref="N5:N68" si="3">M5/K5</f>
        <v>0.26671296916859299</v>
      </c>
    </row>
    <row r="6" spans="1:14" x14ac:dyDescent="0.25">
      <c r="A6" s="312">
        <v>4322111</v>
      </c>
      <c r="B6" s="312">
        <v>432211105</v>
      </c>
      <c r="C6" s="312" t="s">
        <v>983</v>
      </c>
      <c r="D6" s="312" t="s">
        <v>1636</v>
      </c>
      <c r="E6" s="312">
        <v>100</v>
      </c>
      <c r="F6" s="312" t="s">
        <v>1351</v>
      </c>
      <c r="G6" s="312" t="s">
        <v>1352</v>
      </c>
      <c r="H6" s="312" t="s">
        <v>1353</v>
      </c>
      <c r="I6" s="329">
        <v>1</v>
      </c>
      <c r="J6" s="312">
        <v>186</v>
      </c>
      <c r="K6" s="330">
        <v>0.12183720000000002</v>
      </c>
      <c r="L6" s="330">
        <v>9.3722576000000002E-2</v>
      </c>
      <c r="M6" s="330">
        <f t="shared" si="2"/>
        <v>2.8114624000000019E-2</v>
      </c>
      <c r="N6" s="331">
        <f t="shared" si="3"/>
        <v>0.23075566411572174</v>
      </c>
    </row>
    <row r="7" spans="1:14" x14ac:dyDescent="0.25">
      <c r="A7" s="312">
        <v>4322233</v>
      </c>
      <c r="B7" s="312">
        <v>432223302</v>
      </c>
      <c r="C7" s="312" t="s">
        <v>1360</v>
      </c>
      <c r="D7" s="312" t="s">
        <v>1637</v>
      </c>
      <c r="E7" s="312">
        <v>100</v>
      </c>
      <c r="F7" s="312" t="s">
        <v>1351</v>
      </c>
      <c r="G7" s="312" t="s">
        <v>1352</v>
      </c>
      <c r="H7" s="312" t="s">
        <v>1353</v>
      </c>
      <c r="I7" s="329">
        <v>1</v>
      </c>
      <c r="J7" s="312">
        <v>115</v>
      </c>
      <c r="K7" s="330">
        <v>6.031868E-2</v>
      </c>
      <c r="L7" s="330">
        <v>4.8650229000000003E-2</v>
      </c>
      <c r="M7" s="330">
        <f t="shared" si="2"/>
        <v>1.1668450999999996E-2</v>
      </c>
      <c r="N7" s="331">
        <f t="shared" si="3"/>
        <v>0.19344672330362661</v>
      </c>
    </row>
    <row r="8" spans="1:14" x14ac:dyDescent="0.25">
      <c r="A8" s="312">
        <v>4322233</v>
      </c>
      <c r="B8" s="312">
        <v>432223302</v>
      </c>
      <c r="C8" s="312" t="s">
        <v>1360</v>
      </c>
      <c r="D8" s="312" t="s">
        <v>1638</v>
      </c>
      <c r="E8" s="312">
        <v>100</v>
      </c>
      <c r="F8" s="312" t="s">
        <v>1351</v>
      </c>
      <c r="G8" s="312" t="s">
        <v>1352</v>
      </c>
      <c r="H8" s="312" t="s">
        <v>1353</v>
      </c>
      <c r="I8" s="329">
        <v>1</v>
      </c>
      <c r="J8" s="312">
        <v>110</v>
      </c>
      <c r="K8" s="330">
        <v>5.078164000000001E-2</v>
      </c>
      <c r="L8" s="330">
        <v>3.3415939999999998E-2</v>
      </c>
      <c r="M8" s="330">
        <f t="shared" si="2"/>
        <v>1.7365700000000012E-2</v>
      </c>
      <c r="N8" s="331">
        <f t="shared" si="3"/>
        <v>0.34196808137744289</v>
      </c>
    </row>
    <row r="9" spans="1:14" x14ac:dyDescent="0.25">
      <c r="A9" s="312">
        <v>4322232</v>
      </c>
      <c r="B9" s="312">
        <v>432223203</v>
      </c>
      <c r="C9" s="312" t="s">
        <v>1362</v>
      </c>
      <c r="D9" s="312" t="s">
        <v>1639</v>
      </c>
      <c r="E9" s="312">
        <v>100</v>
      </c>
      <c r="F9" s="312" t="s">
        <v>1351</v>
      </c>
      <c r="G9" s="312" t="s">
        <v>1352</v>
      </c>
      <c r="H9" s="312" t="s">
        <v>1353</v>
      </c>
      <c r="I9" s="329">
        <v>1</v>
      </c>
      <c r="J9" s="312">
        <v>17</v>
      </c>
      <c r="K9" s="330">
        <v>3.0142799999999997E-2</v>
      </c>
      <c r="L9" s="330">
        <v>2.1310456000000002E-2</v>
      </c>
      <c r="M9" s="330">
        <f t="shared" si="2"/>
        <v>8.8323439999999954E-3</v>
      </c>
      <c r="N9" s="331">
        <f t="shared" si="3"/>
        <v>0.2930167071406769</v>
      </c>
    </row>
    <row r="10" spans="1:14" x14ac:dyDescent="0.25">
      <c r="A10" s="312">
        <v>4322111</v>
      </c>
      <c r="B10" s="312">
        <v>432211102</v>
      </c>
      <c r="C10" s="312" t="s">
        <v>1356</v>
      </c>
      <c r="D10" s="312" t="s">
        <v>1640</v>
      </c>
      <c r="E10" s="312">
        <v>100</v>
      </c>
      <c r="F10" s="312" t="s">
        <v>1351</v>
      </c>
      <c r="G10" s="312" t="s">
        <v>1352</v>
      </c>
      <c r="H10" s="312" t="s">
        <v>1353</v>
      </c>
      <c r="I10" s="329">
        <v>1</v>
      </c>
      <c r="J10" s="312">
        <v>78</v>
      </c>
      <c r="K10" s="330">
        <v>3.1674199999999993E-2</v>
      </c>
      <c r="L10" s="330">
        <v>2.8514049999999999E-2</v>
      </c>
      <c r="M10" s="330">
        <f t="shared" si="2"/>
        <v>3.1601499999999935E-3</v>
      </c>
      <c r="N10" s="331">
        <f t="shared" si="3"/>
        <v>9.9770475655264992E-2</v>
      </c>
    </row>
    <row r="11" spans="1:14" x14ac:dyDescent="0.25">
      <c r="A11" s="312">
        <v>4322233</v>
      </c>
      <c r="B11" s="312">
        <v>432223302</v>
      </c>
      <c r="C11" s="312" t="s">
        <v>1360</v>
      </c>
      <c r="D11" s="312" t="s">
        <v>1641</v>
      </c>
      <c r="E11" s="312">
        <v>100</v>
      </c>
      <c r="F11" s="312" t="s">
        <v>1351</v>
      </c>
      <c r="G11" s="312" t="s">
        <v>1352</v>
      </c>
      <c r="H11" s="312" t="s">
        <v>1353</v>
      </c>
      <c r="I11" s="329">
        <v>1</v>
      </c>
      <c r="J11" s="312">
        <v>139</v>
      </c>
      <c r="K11" s="330">
        <v>5.7454039999999998E-2</v>
      </c>
      <c r="L11" s="330">
        <v>4.275002E-2</v>
      </c>
      <c r="M11" s="330">
        <f t="shared" si="2"/>
        <v>1.4704019999999998E-2</v>
      </c>
      <c r="N11" s="331">
        <f t="shared" si="3"/>
        <v>0.25592665024078376</v>
      </c>
    </row>
    <row r="12" spans="1:14" x14ac:dyDescent="0.25">
      <c r="A12" s="312">
        <v>4322233</v>
      </c>
      <c r="B12" s="312">
        <v>432223302</v>
      </c>
      <c r="C12" s="312" t="s">
        <v>1360</v>
      </c>
      <c r="D12" s="312" t="s">
        <v>1642</v>
      </c>
      <c r="E12" s="312">
        <v>100</v>
      </c>
      <c r="F12" s="312" t="s">
        <v>1351</v>
      </c>
      <c r="G12" s="312" t="s">
        <v>1352</v>
      </c>
      <c r="H12" s="312" t="s">
        <v>1353</v>
      </c>
      <c r="I12" s="329">
        <v>1</v>
      </c>
      <c r="J12" s="312">
        <v>79</v>
      </c>
      <c r="K12" s="330">
        <v>3.7165279999999995E-2</v>
      </c>
      <c r="L12" s="330">
        <v>2.8414999999999996E-2</v>
      </c>
      <c r="M12" s="330">
        <f t="shared" si="2"/>
        <v>8.7502799999999992E-3</v>
      </c>
      <c r="N12" s="331">
        <f t="shared" si="3"/>
        <v>0.23544232681685703</v>
      </c>
    </row>
    <row r="13" spans="1:14" x14ac:dyDescent="0.25">
      <c r="A13" s="312">
        <v>4322111</v>
      </c>
      <c r="B13" s="312">
        <v>432211103</v>
      </c>
      <c r="C13" s="312" t="s">
        <v>984</v>
      </c>
      <c r="D13" s="312" t="s">
        <v>1643</v>
      </c>
      <c r="E13" s="312">
        <v>100</v>
      </c>
      <c r="F13" s="312" t="s">
        <v>1351</v>
      </c>
      <c r="G13" s="312" t="s">
        <v>1352</v>
      </c>
      <c r="H13" s="312" t="s">
        <v>1353</v>
      </c>
      <c r="I13" s="329">
        <v>1</v>
      </c>
      <c r="J13" s="312">
        <v>24</v>
      </c>
      <c r="K13" s="330">
        <v>1.321872E-2</v>
      </c>
      <c r="L13" s="330">
        <v>1.1386E-2</v>
      </c>
      <c r="M13" s="330">
        <f t="shared" si="2"/>
        <v>1.8327199999999995E-3</v>
      </c>
      <c r="N13" s="331">
        <f t="shared" si="3"/>
        <v>0.13864579929070284</v>
      </c>
    </row>
    <row r="14" spans="1:14" x14ac:dyDescent="0.25">
      <c r="A14" s="312">
        <v>4322216</v>
      </c>
      <c r="B14" s="312">
        <v>432221605</v>
      </c>
      <c r="C14" s="312" t="s">
        <v>1359</v>
      </c>
      <c r="D14" s="312" t="s">
        <v>1956</v>
      </c>
      <c r="E14" s="312">
        <v>100</v>
      </c>
      <c r="F14" s="312" t="s">
        <v>1351</v>
      </c>
      <c r="G14" s="312" t="s">
        <v>1352</v>
      </c>
      <c r="H14" s="312" t="s">
        <v>1353</v>
      </c>
      <c r="I14" s="329">
        <v>1</v>
      </c>
      <c r="J14" s="312">
        <v>79</v>
      </c>
      <c r="K14" s="330">
        <v>3.8378200000000015E-2</v>
      </c>
      <c r="L14" s="330">
        <v>2.9264350000000001E-2</v>
      </c>
      <c r="M14" s="330">
        <f t="shared" si="2"/>
        <v>9.1138500000000136E-3</v>
      </c>
      <c r="N14" s="331">
        <f t="shared" si="3"/>
        <v>0.23747466009349083</v>
      </c>
    </row>
    <row r="15" spans="1:14" x14ac:dyDescent="0.25">
      <c r="A15" s="312">
        <v>4322232</v>
      </c>
      <c r="B15" s="312">
        <v>432223201</v>
      </c>
      <c r="C15" s="312" t="s">
        <v>991</v>
      </c>
      <c r="D15" s="312" t="s">
        <v>1644</v>
      </c>
      <c r="E15" s="312">
        <v>100</v>
      </c>
      <c r="F15" s="312" t="s">
        <v>1351</v>
      </c>
      <c r="G15" s="312" t="s">
        <v>1352</v>
      </c>
      <c r="H15" s="312" t="s">
        <v>1353</v>
      </c>
      <c r="I15" s="329">
        <v>1</v>
      </c>
      <c r="J15" s="312">
        <v>82</v>
      </c>
      <c r="K15" s="330">
        <v>3.3605520000000007E-2</v>
      </c>
      <c r="L15" s="330">
        <v>2.9556400000000004E-2</v>
      </c>
      <c r="M15" s="330">
        <f t="shared" si="2"/>
        <v>4.0491200000000033E-3</v>
      </c>
      <c r="N15" s="331">
        <f t="shared" si="3"/>
        <v>0.1204897290683198</v>
      </c>
    </row>
    <row r="16" spans="1:14" x14ac:dyDescent="0.25">
      <c r="A16" s="312">
        <v>4322232</v>
      </c>
      <c r="B16" s="312">
        <v>432223201</v>
      </c>
      <c r="C16" s="312" t="s">
        <v>991</v>
      </c>
      <c r="D16" s="312" t="s">
        <v>1645</v>
      </c>
      <c r="E16" s="312">
        <v>100</v>
      </c>
      <c r="F16" s="312" t="s">
        <v>1351</v>
      </c>
      <c r="G16" s="312" t="s">
        <v>1352</v>
      </c>
      <c r="H16" s="312" t="s">
        <v>1353</v>
      </c>
      <c r="I16" s="329">
        <v>1</v>
      </c>
      <c r="J16" s="312">
        <v>107</v>
      </c>
      <c r="K16" s="330">
        <v>4.4011079999999987E-2</v>
      </c>
      <c r="L16" s="330">
        <v>3.9142956999999999E-2</v>
      </c>
      <c r="M16" s="330">
        <f t="shared" si="2"/>
        <v>4.8681229999999881E-3</v>
      </c>
      <c r="N16" s="331">
        <f t="shared" si="3"/>
        <v>0.11061130515315665</v>
      </c>
    </row>
    <row r="17" spans="1:14" x14ac:dyDescent="0.25">
      <c r="A17" s="312">
        <v>4322232</v>
      </c>
      <c r="B17" s="312">
        <v>432223204</v>
      </c>
      <c r="C17" s="312" t="s">
        <v>1361</v>
      </c>
      <c r="D17" s="312" t="s">
        <v>1957</v>
      </c>
      <c r="E17" s="312">
        <v>100</v>
      </c>
      <c r="F17" s="312" t="s">
        <v>1351</v>
      </c>
      <c r="G17" s="312" t="s">
        <v>1352</v>
      </c>
      <c r="H17" s="312" t="s">
        <v>1353</v>
      </c>
      <c r="I17" s="329">
        <v>1</v>
      </c>
      <c r="J17" s="312">
        <v>90</v>
      </c>
      <c r="K17" s="330">
        <v>2.7177879999999995E-2</v>
      </c>
      <c r="L17" s="330">
        <v>1.8371149999999999E-2</v>
      </c>
      <c r="M17" s="330">
        <f t="shared" si="2"/>
        <v>8.8067299999999953E-3</v>
      </c>
      <c r="N17" s="331">
        <f t="shared" si="3"/>
        <v>0.324040359292189</v>
      </c>
    </row>
    <row r="18" spans="1:14" x14ac:dyDescent="0.25">
      <c r="A18" s="312">
        <v>4322232</v>
      </c>
      <c r="B18" s="312">
        <v>432223201</v>
      </c>
      <c r="C18" s="312" t="s">
        <v>991</v>
      </c>
      <c r="D18" s="312" t="s">
        <v>1646</v>
      </c>
      <c r="E18" s="312">
        <v>100</v>
      </c>
      <c r="F18" s="312" t="s">
        <v>1351</v>
      </c>
      <c r="G18" s="312" t="s">
        <v>1352</v>
      </c>
      <c r="H18" s="312" t="s">
        <v>1353</v>
      </c>
      <c r="I18" s="329">
        <v>1</v>
      </c>
      <c r="J18" s="312">
        <v>114</v>
      </c>
      <c r="K18" s="330">
        <v>6.8280439999999984E-2</v>
      </c>
      <c r="L18" s="330">
        <v>5.7385898000000005E-2</v>
      </c>
      <c r="M18" s="330">
        <f t="shared" si="2"/>
        <v>1.0894541999999979E-2</v>
      </c>
      <c r="N18" s="331">
        <f t="shared" si="3"/>
        <v>0.15955582594371071</v>
      </c>
    </row>
    <row r="19" spans="1:14" x14ac:dyDescent="0.25">
      <c r="A19" s="312">
        <v>4322232</v>
      </c>
      <c r="B19" s="312">
        <v>432223201</v>
      </c>
      <c r="C19" s="312" t="s">
        <v>991</v>
      </c>
      <c r="D19" s="312" t="s">
        <v>1647</v>
      </c>
      <c r="E19" s="312">
        <v>100</v>
      </c>
      <c r="F19" s="312" t="s">
        <v>1351</v>
      </c>
      <c r="G19" s="312" t="s">
        <v>1352</v>
      </c>
      <c r="H19" s="312" t="s">
        <v>1353</v>
      </c>
      <c r="I19" s="329">
        <v>1</v>
      </c>
      <c r="J19" s="312">
        <v>95</v>
      </c>
      <c r="K19" s="330">
        <v>6.2976919999999964E-2</v>
      </c>
      <c r="L19" s="330">
        <v>4.1140999999999997E-2</v>
      </c>
      <c r="M19" s="330">
        <f t="shared" si="2"/>
        <v>2.1835919999999967E-2</v>
      </c>
      <c r="N19" s="331">
        <f t="shared" si="3"/>
        <v>0.34672892862972626</v>
      </c>
    </row>
    <row r="20" spans="1:14" x14ac:dyDescent="0.25">
      <c r="A20" s="312">
        <v>4322232</v>
      </c>
      <c r="B20" s="312">
        <v>432223201</v>
      </c>
      <c r="C20" s="312" t="s">
        <v>991</v>
      </c>
      <c r="D20" s="312" t="s">
        <v>1648</v>
      </c>
      <c r="E20" s="312">
        <v>100</v>
      </c>
      <c r="F20" s="312" t="s">
        <v>1351</v>
      </c>
      <c r="G20" s="312" t="s">
        <v>1352</v>
      </c>
      <c r="H20" s="312" t="s">
        <v>1353</v>
      </c>
      <c r="I20" s="329">
        <v>1</v>
      </c>
      <c r="J20" s="312">
        <v>90</v>
      </c>
      <c r="K20" s="330">
        <v>5.2723519999999996E-2</v>
      </c>
      <c r="L20" s="330">
        <v>3.81441E-2</v>
      </c>
      <c r="M20" s="330">
        <f t="shared" si="2"/>
        <v>1.4579419999999996E-2</v>
      </c>
      <c r="N20" s="331">
        <f t="shared" si="3"/>
        <v>0.27652592239668361</v>
      </c>
    </row>
    <row r="21" spans="1:14" x14ac:dyDescent="0.25">
      <c r="A21" s="312">
        <v>4322232</v>
      </c>
      <c r="B21" s="312">
        <v>432223201</v>
      </c>
      <c r="C21" s="312" t="s">
        <v>991</v>
      </c>
      <c r="D21" s="312" t="s">
        <v>1649</v>
      </c>
      <c r="E21" s="312">
        <v>100</v>
      </c>
      <c r="F21" s="312" t="s">
        <v>1351</v>
      </c>
      <c r="G21" s="312" t="s">
        <v>1352</v>
      </c>
      <c r="H21" s="312" t="s">
        <v>1353</v>
      </c>
      <c r="I21" s="329">
        <v>1</v>
      </c>
      <c r="J21" s="312">
        <v>116</v>
      </c>
      <c r="K21" s="330">
        <v>5.7626119999999989E-2</v>
      </c>
      <c r="L21" s="330">
        <v>3.9272299999999996E-2</v>
      </c>
      <c r="M21" s="330">
        <f t="shared" si="2"/>
        <v>1.8353819999999993E-2</v>
      </c>
      <c r="N21" s="331">
        <f t="shared" si="3"/>
        <v>0.3184982782113388</v>
      </c>
    </row>
    <row r="22" spans="1:14" x14ac:dyDescent="0.25">
      <c r="A22" s="312">
        <v>4322232</v>
      </c>
      <c r="B22" s="312">
        <v>432223201</v>
      </c>
      <c r="C22" s="312" t="s">
        <v>991</v>
      </c>
      <c r="D22" s="312" t="s">
        <v>1650</v>
      </c>
      <c r="E22" s="312">
        <v>100</v>
      </c>
      <c r="F22" s="312" t="s">
        <v>1351</v>
      </c>
      <c r="G22" s="312" t="s">
        <v>1352</v>
      </c>
      <c r="H22" s="312" t="s">
        <v>1353</v>
      </c>
      <c r="I22" s="329">
        <v>1</v>
      </c>
      <c r="J22" s="312">
        <v>76</v>
      </c>
      <c r="K22" s="330">
        <v>3.3297200000000013E-2</v>
      </c>
      <c r="L22" s="330">
        <v>2.2349000000000001E-2</v>
      </c>
      <c r="M22" s="330">
        <f t="shared" si="2"/>
        <v>1.0948200000000012E-2</v>
      </c>
      <c r="N22" s="331">
        <f t="shared" si="3"/>
        <v>0.32880242182525882</v>
      </c>
    </row>
    <row r="23" spans="1:14" x14ac:dyDescent="0.25">
      <c r="A23" s="312">
        <v>4322133</v>
      </c>
      <c r="B23" s="312">
        <v>432213302</v>
      </c>
      <c r="C23" s="312" t="s">
        <v>1662</v>
      </c>
      <c r="D23" s="312" t="s">
        <v>1958</v>
      </c>
      <c r="E23" s="312">
        <v>100</v>
      </c>
      <c r="F23" s="312" t="s">
        <v>1351</v>
      </c>
      <c r="G23" s="312" t="s">
        <v>1352</v>
      </c>
      <c r="H23" s="312" t="s">
        <v>1353</v>
      </c>
      <c r="I23" s="329">
        <v>1</v>
      </c>
      <c r="J23" s="312">
        <v>78</v>
      </c>
      <c r="K23" s="330">
        <v>3.3350600000000001E-2</v>
      </c>
      <c r="L23" s="330">
        <v>2.4359429999999998E-2</v>
      </c>
      <c r="M23" s="330">
        <f t="shared" si="2"/>
        <v>8.9911700000000032E-3</v>
      </c>
      <c r="N23" s="331">
        <f t="shared" si="3"/>
        <v>0.2695954495571295</v>
      </c>
    </row>
    <row r="24" spans="1:14" x14ac:dyDescent="0.25">
      <c r="A24" s="312">
        <v>4322111</v>
      </c>
      <c r="B24" s="312">
        <v>432211104</v>
      </c>
      <c r="C24" s="312" t="s">
        <v>985</v>
      </c>
      <c r="D24" s="312" t="s">
        <v>1651</v>
      </c>
      <c r="E24" s="312">
        <v>100</v>
      </c>
      <c r="F24" s="312" t="s">
        <v>1351</v>
      </c>
      <c r="G24" s="312" t="s">
        <v>1352</v>
      </c>
      <c r="H24" s="312" t="s">
        <v>1353</v>
      </c>
      <c r="I24" s="329">
        <v>1</v>
      </c>
      <c r="J24" s="312">
        <v>96</v>
      </c>
      <c r="K24" s="330">
        <v>5.1711719999999982E-2</v>
      </c>
      <c r="L24" s="330">
        <v>3.8217790000000001E-2</v>
      </c>
      <c r="M24" s="330">
        <f t="shared" si="2"/>
        <v>1.349392999999998E-2</v>
      </c>
      <c r="N24" s="331">
        <f t="shared" si="3"/>
        <v>0.26094529441294906</v>
      </c>
    </row>
    <row r="25" spans="1:14" x14ac:dyDescent="0.25">
      <c r="A25" s="312">
        <v>4322224</v>
      </c>
      <c r="B25" s="312">
        <v>432222405</v>
      </c>
      <c r="C25" s="312" t="s">
        <v>1910</v>
      </c>
      <c r="D25" s="312" t="s">
        <v>1959</v>
      </c>
      <c r="E25" s="312">
        <v>100</v>
      </c>
      <c r="F25" s="312" t="s">
        <v>1351</v>
      </c>
      <c r="G25" s="312" t="s">
        <v>1352</v>
      </c>
      <c r="H25" s="312" t="s">
        <v>1353</v>
      </c>
      <c r="I25" s="329">
        <v>1</v>
      </c>
      <c r="J25" s="312">
        <v>80</v>
      </c>
      <c r="K25" s="330">
        <v>4.6475240000000001E-2</v>
      </c>
      <c r="L25" s="330">
        <v>3.2603146000000006E-2</v>
      </c>
      <c r="M25" s="330">
        <f t="shared" si="2"/>
        <v>1.3872093999999995E-2</v>
      </c>
      <c r="N25" s="331">
        <f t="shared" si="3"/>
        <v>0.29848353661003135</v>
      </c>
    </row>
    <row r="26" spans="1:14" x14ac:dyDescent="0.25">
      <c r="A26" s="312">
        <v>4322133</v>
      </c>
      <c r="B26" s="312">
        <v>432213301</v>
      </c>
      <c r="C26" s="312" t="s">
        <v>989</v>
      </c>
      <c r="D26" s="312" t="s">
        <v>1652</v>
      </c>
      <c r="E26" s="312">
        <v>100</v>
      </c>
      <c r="F26" s="312" t="s">
        <v>1351</v>
      </c>
      <c r="G26" s="312" t="s">
        <v>1352</v>
      </c>
      <c r="H26" s="312" t="s">
        <v>1353</v>
      </c>
      <c r="I26" s="329">
        <v>1</v>
      </c>
      <c r="J26" s="312">
        <v>111</v>
      </c>
      <c r="K26" s="330">
        <v>2.5880039999999993E-2</v>
      </c>
      <c r="L26" s="330">
        <v>2.3497999999999998E-2</v>
      </c>
      <c r="M26" s="330">
        <f t="shared" si="2"/>
        <v>2.382039999999995E-3</v>
      </c>
      <c r="N26" s="331">
        <f t="shared" si="3"/>
        <v>9.2041588807435987E-2</v>
      </c>
    </row>
    <row r="27" spans="1:14" x14ac:dyDescent="0.25">
      <c r="A27" s="312">
        <v>4322215</v>
      </c>
      <c r="B27" s="312">
        <v>432221501</v>
      </c>
      <c r="C27" s="312" t="s">
        <v>1390</v>
      </c>
      <c r="D27" s="312" t="s">
        <v>1960</v>
      </c>
      <c r="E27" s="312">
        <v>100</v>
      </c>
      <c r="F27" s="312" t="s">
        <v>1351</v>
      </c>
      <c r="G27" s="312" t="s">
        <v>1352</v>
      </c>
      <c r="H27" s="312" t="s">
        <v>1353</v>
      </c>
      <c r="I27" s="329">
        <v>1</v>
      </c>
      <c r="J27" s="312">
        <v>119</v>
      </c>
      <c r="K27" s="330">
        <v>5.3168840000000009E-2</v>
      </c>
      <c r="L27" s="330">
        <v>4.3108427999999997E-2</v>
      </c>
      <c r="M27" s="330">
        <f t="shared" si="2"/>
        <v>1.0060412000000012E-2</v>
      </c>
      <c r="N27" s="331">
        <f t="shared" si="3"/>
        <v>0.18921631542083689</v>
      </c>
    </row>
    <row r="28" spans="1:14" x14ac:dyDescent="0.25">
      <c r="A28" s="312">
        <v>4322232</v>
      </c>
      <c r="B28" s="312">
        <v>432223203</v>
      </c>
      <c r="C28" s="312" t="s">
        <v>1362</v>
      </c>
      <c r="D28" s="312" t="s">
        <v>1653</v>
      </c>
      <c r="E28" s="312">
        <v>100</v>
      </c>
      <c r="F28" s="312" t="s">
        <v>1351</v>
      </c>
      <c r="G28" s="312" t="s">
        <v>1352</v>
      </c>
      <c r="H28" s="312" t="s">
        <v>1353</v>
      </c>
      <c r="I28" s="329">
        <v>1</v>
      </c>
      <c r="J28" s="312">
        <v>126</v>
      </c>
      <c r="K28" s="330">
        <v>4.6965480000000018E-2</v>
      </c>
      <c r="L28" s="330">
        <v>3.3398490000000003E-2</v>
      </c>
      <c r="M28" s="330">
        <f t="shared" si="2"/>
        <v>1.3566990000000015E-2</v>
      </c>
      <c r="N28" s="331">
        <f t="shared" si="3"/>
        <v>0.28887152862059556</v>
      </c>
    </row>
    <row r="29" spans="1:14" x14ac:dyDescent="0.25">
      <c r="A29" s="312">
        <v>4322224</v>
      </c>
      <c r="B29" s="312">
        <v>432222404</v>
      </c>
      <c r="C29" s="312" t="s">
        <v>1654</v>
      </c>
      <c r="D29" s="312" t="s">
        <v>1655</v>
      </c>
      <c r="E29" s="312">
        <v>100</v>
      </c>
      <c r="F29" s="312" t="s">
        <v>1351</v>
      </c>
      <c r="G29" s="312" t="s">
        <v>1352</v>
      </c>
      <c r="H29" s="312" t="s">
        <v>1353</v>
      </c>
      <c r="I29" s="329">
        <v>1</v>
      </c>
      <c r="J29" s="312">
        <v>43</v>
      </c>
      <c r="K29" s="330">
        <v>1.0847239999999999E-2</v>
      </c>
      <c r="L29" s="330">
        <v>9.6488230000000008E-3</v>
      </c>
      <c r="M29" s="330">
        <f t="shared" si="2"/>
        <v>1.1984169999999985E-3</v>
      </c>
      <c r="N29" s="331">
        <f t="shared" si="3"/>
        <v>0.11048128371825447</v>
      </c>
    </row>
    <row r="30" spans="1:14" x14ac:dyDescent="0.25">
      <c r="A30" s="312">
        <v>4322216</v>
      </c>
      <c r="B30" s="312">
        <v>432221601</v>
      </c>
      <c r="C30" s="312" t="s">
        <v>1579</v>
      </c>
      <c r="D30" s="312" t="s">
        <v>1961</v>
      </c>
      <c r="E30" s="312">
        <v>100</v>
      </c>
      <c r="F30" s="312" t="s">
        <v>1351</v>
      </c>
      <c r="G30" s="312" t="s">
        <v>1352</v>
      </c>
      <c r="H30" s="312" t="s">
        <v>1353</v>
      </c>
      <c r="I30" s="329">
        <v>1</v>
      </c>
      <c r="J30" s="312">
        <v>69</v>
      </c>
      <c r="K30" s="330">
        <v>3.7605920000000001E-2</v>
      </c>
      <c r="L30" s="330">
        <v>2.6615784000000003E-2</v>
      </c>
      <c r="M30" s="330">
        <f t="shared" si="2"/>
        <v>1.0990135999999998E-2</v>
      </c>
      <c r="N30" s="331">
        <f t="shared" si="3"/>
        <v>0.29224483804677553</v>
      </c>
    </row>
    <row r="31" spans="1:14" x14ac:dyDescent="0.25">
      <c r="A31" s="312">
        <v>4322111</v>
      </c>
      <c r="B31" s="312">
        <v>432211104</v>
      </c>
      <c r="C31" s="312" t="s">
        <v>985</v>
      </c>
      <c r="D31" s="312" t="s">
        <v>1962</v>
      </c>
      <c r="E31" s="312">
        <v>100</v>
      </c>
      <c r="F31" s="312" t="s">
        <v>1351</v>
      </c>
      <c r="G31" s="312" t="s">
        <v>1352</v>
      </c>
      <c r="H31" s="312" t="s">
        <v>1353</v>
      </c>
      <c r="I31" s="329">
        <v>1</v>
      </c>
      <c r="J31" s="312">
        <v>86</v>
      </c>
      <c r="K31" s="330">
        <v>3.8162479999999992E-2</v>
      </c>
      <c r="L31" s="330">
        <v>3.5272761E-2</v>
      </c>
      <c r="M31" s="330">
        <f t="shared" si="2"/>
        <v>2.889718999999992E-3</v>
      </c>
      <c r="N31" s="331">
        <f t="shared" si="3"/>
        <v>7.5721467787208604E-2</v>
      </c>
    </row>
    <row r="32" spans="1:14" x14ac:dyDescent="0.25">
      <c r="A32" s="312">
        <v>4322216</v>
      </c>
      <c r="B32" s="312">
        <v>432221604</v>
      </c>
      <c r="C32" s="312" t="s">
        <v>1357</v>
      </c>
      <c r="D32" s="312" t="s">
        <v>1963</v>
      </c>
      <c r="E32" s="312">
        <v>100</v>
      </c>
      <c r="F32" s="312" t="s">
        <v>1351</v>
      </c>
      <c r="G32" s="312" t="s">
        <v>1352</v>
      </c>
      <c r="H32" s="312" t="s">
        <v>1353</v>
      </c>
      <c r="I32" s="329">
        <v>1</v>
      </c>
      <c r="J32" s="312">
        <v>89</v>
      </c>
      <c r="K32" s="330">
        <v>3.2385999999999998E-2</v>
      </c>
      <c r="L32" s="330">
        <v>2.2192919999999998E-2</v>
      </c>
      <c r="M32" s="330">
        <f t="shared" si="2"/>
        <v>1.019308E-2</v>
      </c>
      <c r="N32" s="331">
        <f t="shared" si="3"/>
        <v>0.31473723213734334</v>
      </c>
    </row>
    <row r="33" spans="1:14" x14ac:dyDescent="0.25">
      <c r="A33" s="312">
        <v>4322133</v>
      </c>
      <c r="B33" s="312">
        <v>432213302</v>
      </c>
      <c r="C33" s="312" t="s">
        <v>1662</v>
      </c>
      <c r="D33" s="312" t="s">
        <v>1964</v>
      </c>
      <c r="E33" s="312">
        <v>100</v>
      </c>
      <c r="F33" s="312" t="s">
        <v>1351</v>
      </c>
      <c r="G33" s="312" t="s">
        <v>1352</v>
      </c>
      <c r="H33" s="312" t="s">
        <v>1353</v>
      </c>
      <c r="I33" s="329">
        <v>1</v>
      </c>
      <c r="J33" s="312">
        <v>69</v>
      </c>
      <c r="K33" s="330">
        <v>4.8592639999999999E-2</v>
      </c>
      <c r="L33" s="330">
        <v>3.2899589999999999E-2</v>
      </c>
      <c r="M33" s="330">
        <f t="shared" si="2"/>
        <v>1.569305E-2</v>
      </c>
      <c r="N33" s="331">
        <f t="shared" si="3"/>
        <v>0.32295117120617445</v>
      </c>
    </row>
    <row r="34" spans="1:14" x14ac:dyDescent="0.25">
      <c r="A34" s="312">
        <v>4322133</v>
      </c>
      <c r="B34" s="312">
        <v>432213302</v>
      </c>
      <c r="C34" s="312" t="s">
        <v>1662</v>
      </c>
      <c r="D34" s="312" t="s">
        <v>1965</v>
      </c>
      <c r="E34" s="312">
        <v>100</v>
      </c>
      <c r="F34" s="312" t="s">
        <v>1351</v>
      </c>
      <c r="G34" s="312" t="s">
        <v>1352</v>
      </c>
      <c r="H34" s="312" t="s">
        <v>1353</v>
      </c>
      <c r="I34" s="329">
        <v>1</v>
      </c>
      <c r="J34" s="312">
        <v>25</v>
      </c>
      <c r="K34" s="330">
        <v>1.363112E-2</v>
      </c>
      <c r="L34" s="330">
        <v>1.1764999999999999E-2</v>
      </c>
      <c r="M34" s="330">
        <f t="shared" si="2"/>
        <v>1.8661200000000006E-3</v>
      </c>
      <c r="N34" s="331">
        <f t="shared" si="3"/>
        <v>0.13690144316827968</v>
      </c>
    </row>
    <row r="35" spans="1:14" x14ac:dyDescent="0.25">
      <c r="A35" s="312">
        <v>4322224</v>
      </c>
      <c r="B35" s="312">
        <v>432222404</v>
      </c>
      <c r="C35" s="312" t="s">
        <v>1654</v>
      </c>
      <c r="D35" s="312" t="s">
        <v>1656</v>
      </c>
      <c r="E35" s="312">
        <v>100</v>
      </c>
      <c r="F35" s="312" t="s">
        <v>1351</v>
      </c>
      <c r="G35" s="312" t="s">
        <v>1352</v>
      </c>
      <c r="H35" s="312" t="s">
        <v>1353</v>
      </c>
      <c r="I35" s="329">
        <v>1</v>
      </c>
      <c r="J35" s="312">
        <v>102</v>
      </c>
      <c r="K35" s="330">
        <v>3.0431360000000005E-2</v>
      </c>
      <c r="L35" s="330">
        <v>1.9816440000000001E-2</v>
      </c>
      <c r="M35" s="330">
        <f t="shared" si="2"/>
        <v>1.0614920000000003E-2</v>
      </c>
      <c r="N35" s="331">
        <f t="shared" si="3"/>
        <v>0.34881516961450298</v>
      </c>
    </row>
    <row r="36" spans="1:14" x14ac:dyDescent="0.25">
      <c r="A36" s="312">
        <v>4322111</v>
      </c>
      <c r="B36" s="312">
        <v>432211104</v>
      </c>
      <c r="C36" s="312" t="s">
        <v>985</v>
      </c>
      <c r="D36" s="312" t="s">
        <v>1966</v>
      </c>
      <c r="E36" s="312">
        <v>100</v>
      </c>
      <c r="F36" s="312" t="s">
        <v>1351</v>
      </c>
      <c r="G36" s="312" t="s">
        <v>1352</v>
      </c>
      <c r="H36" s="312" t="s">
        <v>1353</v>
      </c>
      <c r="I36" s="329">
        <v>1</v>
      </c>
      <c r="J36" s="312">
        <v>59</v>
      </c>
      <c r="K36" s="330">
        <v>3.6087759999999997E-2</v>
      </c>
      <c r="L36" s="330">
        <v>2.4666825E-2</v>
      </c>
      <c r="M36" s="330">
        <f t="shared" si="2"/>
        <v>1.1420934999999997E-2</v>
      </c>
      <c r="N36" s="331">
        <f t="shared" si="3"/>
        <v>0.31647669459118544</v>
      </c>
    </row>
    <row r="37" spans="1:14" x14ac:dyDescent="0.25">
      <c r="A37" s="312">
        <v>4322111</v>
      </c>
      <c r="B37" s="312">
        <v>432211104</v>
      </c>
      <c r="C37" s="312" t="s">
        <v>985</v>
      </c>
      <c r="D37" s="312" t="s">
        <v>1967</v>
      </c>
      <c r="E37" s="312">
        <v>100</v>
      </c>
      <c r="F37" s="312" t="s">
        <v>1351</v>
      </c>
      <c r="G37" s="312" t="s">
        <v>1352</v>
      </c>
      <c r="H37" s="312" t="s">
        <v>1353</v>
      </c>
      <c r="I37" s="329">
        <v>1</v>
      </c>
      <c r="J37" s="312">
        <v>102</v>
      </c>
      <c r="K37" s="330">
        <v>3.523884E-2</v>
      </c>
      <c r="L37" s="330">
        <v>2.8728900000000002E-2</v>
      </c>
      <c r="M37" s="330">
        <f t="shared" si="2"/>
        <v>6.5099399999999988E-3</v>
      </c>
      <c r="N37" s="331">
        <f t="shared" si="3"/>
        <v>0.18473763608563729</v>
      </c>
    </row>
    <row r="38" spans="1:14" x14ac:dyDescent="0.25">
      <c r="A38" s="312">
        <v>4322111</v>
      </c>
      <c r="B38" s="312">
        <v>432211104</v>
      </c>
      <c r="C38" s="312" t="s">
        <v>985</v>
      </c>
      <c r="D38" s="312" t="s">
        <v>1968</v>
      </c>
      <c r="E38" s="312">
        <v>100</v>
      </c>
      <c r="F38" s="312" t="s">
        <v>1351</v>
      </c>
      <c r="G38" s="312" t="s">
        <v>1352</v>
      </c>
      <c r="H38" s="312" t="s">
        <v>1353</v>
      </c>
      <c r="I38" s="329">
        <v>1</v>
      </c>
      <c r="J38" s="312">
        <v>94</v>
      </c>
      <c r="K38" s="330">
        <v>4.0599440000000001E-2</v>
      </c>
      <c r="L38" s="330">
        <v>3.0618487999999999E-2</v>
      </c>
      <c r="M38" s="330">
        <f t="shared" si="2"/>
        <v>9.9809520000000013E-3</v>
      </c>
      <c r="N38" s="331">
        <f t="shared" si="3"/>
        <v>0.24583964704931893</v>
      </c>
    </row>
    <row r="39" spans="1:14" x14ac:dyDescent="0.25">
      <c r="A39" s="312">
        <v>4322216</v>
      </c>
      <c r="B39" s="312">
        <v>432221604</v>
      </c>
      <c r="C39" s="312" t="s">
        <v>1357</v>
      </c>
      <c r="D39" s="312" t="s">
        <v>1969</v>
      </c>
      <c r="E39" s="312">
        <v>100</v>
      </c>
      <c r="F39" s="312" t="s">
        <v>1351</v>
      </c>
      <c r="G39" s="312" t="s">
        <v>1352</v>
      </c>
      <c r="H39" s="312" t="s">
        <v>1353</v>
      </c>
      <c r="I39" s="329">
        <v>1</v>
      </c>
      <c r="J39" s="312">
        <v>91</v>
      </c>
      <c r="K39" s="330">
        <v>5.2140919999999986E-2</v>
      </c>
      <c r="L39" s="330">
        <v>4.5757894E-2</v>
      </c>
      <c r="M39" s="330">
        <f t="shared" si="2"/>
        <v>6.3830259999999861E-3</v>
      </c>
      <c r="N39" s="331">
        <f t="shared" si="3"/>
        <v>0.1224187452005064</v>
      </c>
    </row>
    <row r="40" spans="1:14" x14ac:dyDescent="0.25">
      <c r="A40" s="312">
        <v>4322111</v>
      </c>
      <c r="B40" s="312">
        <v>432211104</v>
      </c>
      <c r="C40" s="312" t="s">
        <v>985</v>
      </c>
      <c r="D40" s="312" t="s">
        <v>1970</v>
      </c>
      <c r="E40" s="312">
        <v>100</v>
      </c>
      <c r="F40" s="312" t="s">
        <v>1351</v>
      </c>
      <c r="G40" s="312" t="s">
        <v>1352</v>
      </c>
      <c r="H40" s="312" t="s">
        <v>1353</v>
      </c>
      <c r="I40" s="329">
        <v>1</v>
      </c>
      <c r="J40" s="312">
        <v>68</v>
      </c>
      <c r="K40" s="330">
        <v>2.5053720000000008E-2</v>
      </c>
      <c r="L40" s="330">
        <v>1.7665E-2</v>
      </c>
      <c r="M40" s="330">
        <f t="shared" si="2"/>
        <v>7.3887200000000083E-3</v>
      </c>
      <c r="N40" s="331">
        <f t="shared" si="3"/>
        <v>0.29491508646221026</v>
      </c>
    </row>
    <row r="41" spans="1:14" x14ac:dyDescent="0.25">
      <c r="A41" s="312">
        <v>4322133</v>
      </c>
      <c r="B41" s="312">
        <v>432213302</v>
      </c>
      <c r="C41" s="312" t="s">
        <v>1662</v>
      </c>
      <c r="D41" s="312" t="s">
        <v>1971</v>
      </c>
      <c r="E41" s="312">
        <v>100</v>
      </c>
      <c r="F41" s="312" t="s">
        <v>1351</v>
      </c>
      <c r="G41" s="312" t="s">
        <v>1352</v>
      </c>
      <c r="H41" s="312" t="s">
        <v>1353</v>
      </c>
      <c r="I41" s="329">
        <v>1</v>
      </c>
      <c r="J41" s="312">
        <v>40</v>
      </c>
      <c r="K41" s="330">
        <v>1.7936760000000003E-2</v>
      </c>
      <c r="L41" s="330">
        <v>1.5484959999999999E-2</v>
      </c>
      <c r="M41" s="330">
        <f t="shared" si="2"/>
        <v>2.451800000000004E-3</v>
      </c>
      <c r="N41" s="331">
        <f t="shared" si="3"/>
        <v>0.13669135339938782</v>
      </c>
    </row>
    <row r="42" spans="1:14" x14ac:dyDescent="0.25">
      <c r="A42" s="312">
        <v>4322133</v>
      </c>
      <c r="B42" s="312">
        <v>432213301</v>
      </c>
      <c r="C42" s="312" t="s">
        <v>989</v>
      </c>
      <c r="D42" s="312" t="s">
        <v>1657</v>
      </c>
      <c r="E42" s="312">
        <v>100</v>
      </c>
      <c r="F42" s="312" t="s">
        <v>1351</v>
      </c>
      <c r="G42" s="312" t="s">
        <v>1352</v>
      </c>
      <c r="H42" s="312" t="s">
        <v>1353</v>
      </c>
      <c r="I42" s="329">
        <v>1</v>
      </c>
      <c r="J42" s="312">
        <v>76</v>
      </c>
      <c r="K42" s="330">
        <v>4.1401039999999993E-2</v>
      </c>
      <c r="L42" s="330">
        <v>3.2474210000000003E-2</v>
      </c>
      <c r="M42" s="330">
        <f t="shared" si="2"/>
        <v>8.9268299999999898E-3</v>
      </c>
      <c r="N42" s="331">
        <f t="shared" si="3"/>
        <v>0.21561849654018331</v>
      </c>
    </row>
    <row r="43" spans="1:14" x14ac:dyDescent="0.25">
      <c r="A43" s="312">
        <v>4322111</v>
      </c>
      <c r="B43" s="312">
        <v>432211104</v>
      </c>
      <c r="C43" s="312" t="s">
        <v>985</v>
      </c>
      <c r="D43" s="312" t="s">
        <v>1658</v>
      </c>
      <c r="E43" s="312">
        <v>100</v>
      </c>
      <c r="F43" s="312" t="s">
        <v>1351</v>
      </c>
      <c r="G43" s="312" t="s">
        <v>1352</v>
      </c>
      <c r="H43" s="312" t="s">
        <v>1353</v>
      </c>
      <c r="I43" s="329">
        <v>1</v>
      </c>
      <c r="J43" s="312">
        <v>62</v>
      </c>
      <c r="K43" s="330">
        <v>3.1443840000000008E-2</v>
      </c>
      <c r="L43" s="330">
        <v>2.7216944E-2</v>
      </c>
      <c r="M43" s="330">
        <f t="shared" si="2"/>
        <v>4.2268960000000078E-3</v>
      </c>
      <c r="N43" s="331">
        <f t="shared" si="3"/>
        <v>0.13442683845230122</v>
      </c>
    </row>
    <row r="44" spans="1:14" x14ac:dyDescent="0.25">
      <c r="A44" s="312">
        <v>4322111</v>
      </c>
      <c r="B44" s="312">
        <v>432211104</v>
      </c>
      <c r="C44" s="312" t="s">
        <v>985</v>
      </c>
      <c r="D44" s="312" t="s">
        <v>1659</v>
      </c>
      <c r="E44" s="312">
        <v>100</v>
      </c>
      <c r="F44" s="312" t="s">
        <v>1351</v>
      </c>
      <c r="G44" s="312" t="s">
        <v>1352</v>
      </c>
      <c r="H44" s="312" t="s">
        <v>1353</v>
      </c>
      <c r="I44" s="329">
        <v>1</v>
      </c>
      <c r="J44" s="312">
        <v>57</v>
      </c>
      <c r="K44" s="330">
        <v>2.7011599999999997E-2</v>
      </c>
      <c r="L44" s="330">
        <v>2.0607E-2</v>
      </c>
      <c r="M44" s="330">
        <f t="shared" si="2"/>
        <v>6.4045999999999964E-3</v>
      </c>
      <c r="N44" s="331">
        <f t="shared" si="3"/>
        <v>0.23710553984214178</v>
      </c>
    </row>
    <row r="45" spans="1:14" x14ac:dyDescent="0.25">
      <c r="A45" s="312">
        <v>4322111</v>
      </c>
      <c r="B45" s="312">
        <v>432211105</v>
      </c>
      <c r="C45" s="312" t="s">
        <v>983</v>
      </c>
      <c r="D45" s="312" t="s">
        <v>1660</v>
      </c>
      <c r="E45" s="312">
        <v>100</v>
      </c>
      <c r="F45" s="312" t="s">
        <v>1351</v>
      </c>
      <c r="G45" s="312" t="s">
        <v>1352</v>
      </c>
      <c r="H45" s="312" t="s">
        <v>1353</v>
      </c>
      <c r="I45" s="329">
        <v>1</v>
      </c>
      <c r="J45" s="312">
        <v>104</v>
      </c>
      <c r="K45" s="330">
        <v>4.987896E-2</v>
      </c>
      <c r="L45" s="330">
        <v>3.6982000000000001E-2</v>
      </c>
      <c r="M45" s="330">
        <f t="shared" si="2"/>
        <v>1.2896959999999999E-2</v>
      </c>
      <c r="N45" s="331">
        <f t="shared" si="3"/>
        <v>0.2585651344775432</v>
      </c>
    </row>
    <row r="46" spans="1:14" x14ac:dyDescent="0.25">
      <c r="A46" s="312">
        <v>4322111</v>
      </c>
      <c r="B46" s="312">
        <v>432211104</v>
      </c>
      <c r="C46" s="312" t="s">
        <v>985</v>
      </c>
      <c r="D46" s="312" t="s">
        <v>1972</v>
      </c>
      <c r="E46" s="312">
        <v>100</v>
      </c>
      <c r="F46" s="312" t="s">
        <v>1351</v>
      </c>
      <c r="G46" s="312" t="s">
        <v>1352</v>
      </c>
      <c r="H46" s="312" t="s">
        <v>1353</v>
      </c>
      <c r="I46" s="329">
        <v>1</v>
      </c>
      <c r="J46" s="312">
        <v>43</v>
      </c>
      <c r="K46" s="330">
        <v>2.4790680000000002E-2</v>
      </c>
      <c r="L46" s="330">
        <v>1.7875512E-2</v>
      </c>
      <c r="M46" s="330">
        <f t="shared" si="2"/>
        <v>6.9151680000000028E-3</v>
      </c>
      <c r="N46" s="331">
        <f t="shared" si="3"/>
        <v>0.27894224765113351</v>
      </c>
    </row>
    <row r="47" spans="1:14" x14ac:dyDescent="0.25">
      <c r="A47" s="312">
        <v>4322224</v>
      </c>
      <c r="B47" s="312">
        <v>432222404</v>
      </c>
      <c r="C47" s="312" t="s">
        <v>1654</v>
      </c>
      <c r="D47" s="312" t="s">
        <v>1973</v>
      </c>
      <c r="E47" s="312">
        <v>100</v>
      </c>
      <c r="F47" s="312" t="s">
        <v>1351</v>
      </c>
      <c r="G47" s="312" t="s">
        <v>1352</v>
      </c>
      <c r="H47" s="312" t="s">
        <v>1353</v>
      </c>
      <c r="I47" s="329">
        <v>1</v>
      </c>
      <c r="J47" s="312">
        <v>72</v>
      </c>
      <c r="K47" s="330">
        <v>2.2806200000000002E-2</v>
      </c>
      <c r="L47" s="330">
        <v>2.0116961000000003E-2</v>
      </c>
      <c r="M47" s="330">
        <f t="shared" si="2"/>
        <v>2.6892389999999995E-3</v>
      </c>
      <c r="N47" s="331">
        <f t="shared" si="3"/>
        <v>0.11791701379449444</v>
      </c>
    </row>
    <row r="48" spans="1:14" x14ac:dyDescent="0.25">
      <c r="A48" s="312">
        <v>4322224</v>
      </c>
      <c r="B48" s="312">
        <v>432222404</v>
      </c>
      <c r="C48" s="312" t="s">
        <v>1654</v>
      </c>
      <c r="D48" s="312" t="s">
        <v>1974</v>
      </c>
      <c r="E48" s="312">
        <v>100</v>
      </c>
      <c r="F48" s="312" t="s">
        <v>1351</v>
      </c>
      <c r="G48" s="312" t="s">
        <v>1352</v>
      </c>
      <c r="H48" s="312" t="s">
        <v>1353</v>
      </c>
      <c r="I48" s="329">
        <v>1</v>
      </c>
      <c r="J48" s="312">
        <v>52</v>
      </c>
      <c r="K48" s="330">
        <v>2.4562560000000004E-2</v>
      </c>
      <c r="L48" s="330">
        <v>2.04142E-2</v>
      </c>
      <c r="M48" s="330">
        <f t="shared" si="2"/>
        <v>4.1483600000000037E-3</v>
      </c>
      <c r="N48" s="331">
        <f t="shared" si="3"/>
        <v>0.16888956200005223</v>
      </c>
    </row>
    <row r="49" spans="1:14" x14ac:dyDescent="0.25">
      <c r="A49" s="312">
        <v>4322224</v>
      </c>
      <c r="B49" s="312">
        <v>432222404</v>
      </c>
      <c r="C49" s="312" t="s">
        <v>1654</v>
      </c>
      <c r="D49" s="312" t="s">
        <v>1661</v>
      </c>
      <c r="E49" s="312">
        <v>100</v>
      </c>
      <c r="F49" s="312" t="s">
        <v>1351</v>
      </c>
      <c r="G49" s="312" t="s">
        <v>1352</v>
      </c>
      <c r="H49" s="312" t="s">
        <v>1353</v>
      </c>
      <c r="I49" s="329">
        <v>1</v>
      </c>
      <c r="J49" s="312">
        <v>102</v>
      </c>
      <c r="K49" s="330">
        <v>7.2796239999999998E-2</v>
      </c>
      <c r="L49" s="330">
        <v>6.8032380000000003E-2</v>
      </c>
      <c r="M49" s="330">
        <f t="shared" si="2"/>
        <v>4.7638599999999948E-3</v>
      </c>
      <c r="N49" s="331">
        <f t="shared" si="3"/>
        <v>6.5441017283310171E-2</v>
      </c>
    </row>
    <row r="50" spans="1:14" x14ac:dyDescent="0.25">
      <c r="A50" s="312">
        <v>4322216</v>
      </c>
      <c r="B50" s="312">
        <v>432221604</v>
      </c>
      <c r="C50" s="312" t="s">
        <v>1357</v>
      </c>
      <c r="D50" s="312" t="s">
        <v>1975</v>
      </c>
      <c r="E50" s="312">
        <v>100</v>
      </c>
      <c r="F50" s="312" t="s">
        <v>1351</v>
      </c>
      <c r="G50" s="312" t="s">
        <v>1352</v>
      </c>
      <c r="H50" s="312" t="s">
        <v>1353</v>
      </c>
      <c r="I50" s="329">
        <v>1</v>
      </c>
      <c r="J50" s="312">
        <v>106</v>
      </c>
      <c r="K50" s="330">
        <v>2.8290840000000001E-2</v>
      </c>
      <c r="L50" s="330">
        <v>2.6747480000000001E-2</v>
      </c>
      <c r="M50" s="330">
        <f t="shared" si="2"/>
        <v>1.5433600000000006E-3</v>
      </c>
      <c r="N50" s="331">
        <f t="shared" si="3"/>
        <v>5.4553346595576535E-2</v>
      </c>
    </row>
    <row r="51" spans="1:14" x14ac:dyDescent="0.25">
      <c r="A51" s="312">
        <v>4322224</v>
      </c>
      <c r="B51" s="312">
        <v>432222403</v>
      </c>
      <c r="C51" s="312" t="s">
        <v>994</v>
      </c>
      <c r="D51" s="312" t="s">
        <v>1976</v>
      </c>
      <c r="E51" s="312">
        <v>100</v>
      </c>
      <c r="F51" s="312" t="s">
        <v>1351</v>
      </c>
      <c r="G51" s="312" t="s">
        <v>1352</v>
      </c>
      <c r="H51" s="312" t="s">
        <v>1353</v>
      </c>
      <c r="I51" s="329">
        <v>1</v>
      </c>
      <c r="J51" s="312">
        <v>62</v>
      </c>
      <c r="K51" s="330">
        <v>3.8477400000000009E-2</v>
      </c>
      <c r="L51" s="330">
        <v>3.6124761999999998E-2</v>
      </c>
      <c r="M51" s="330">
        <f t="shared" si="2"/>
        <v>2.3526380000000111E-3</v>
      </c>
      <c r="N51" s="331">
        <f t="shared" si="3"/>
        <v>6.1143372473192327E-2</v>
      </c>
    </row>
    <row r="52" spans="1:14" x14ac:dyDescent="0.25">
      <c r="A52" s="312">
        <v>4322111</v>
      </c>
      <c r="B52" s="312">
        <v>432211104</v>
      </c>
      <c r="C52" s="312" t="s">
        <v>985</v>
      </c>
      <c r="D52" s="312" t="s">
        <v>1977</v>
      </c>
      <c r="E52" s="312">
        <v>100</v>
      </c>
      <c r="F52" s="312" t="s">
        <v>1351</v>
      </c>
      <c r="G52" s="312" t="s">
        <v>1352</v>
      </c>
      <c r="H52" s="312" t="s">
        <v>1353</v>
      </c>
      <c r="I52" s="329">
        <v>1</v>
      </c>
      <c r="J52" s="312">
        <v>53</v>
      </c>
      <c r="K52" s="330">
        <v>2.4382679999999997E-2</v>
      </c>
      <c r="L52" s="330">
        <v>2.1677827E-2</v>
      </c>
      <c r="M52" s="330">
        <f t="shared" si="2"/>
        <v>2.7048529999999966E-3</v>
      </c>
      <c r="N52" s="331">
        <f t="shared" si="3"/>
        <v>0.11093337565845908</v>
      </c>
    </row>
    <row r="53" spans="1:14" x14ac:dyDescent="0.25">
      <c r="A53" s="312">
        <v>4322112</v>
      </c>
      <c r="B53" s="312">
        <v>432211201</v>
      </c>
      <c r="C53" s="312" t="s">
        <v>986</v>
      </c>
      <c r="D53" s="312" t="s">
        <v>1978</v>
      </c>
      <c r="E53" s="312">
        <v>100</v>
      </c>
      <c r="F53" s="312" t="s">
        <v>1351</v>
      </c>
      <c r="G53" s="312" t="s">
        <v>1352</v>
      </c>
      <c r="H53" s="312" t="s">
        <v>1353</v>
      </c>
      <c r="I53" s="329">
        <v>1</v>
      </c>
      <c r="J53" s="312">
        <v>62</v>
      </c>
      <c r="K53" s="330">
        <v>2.7795840000000002E-2</v>
      </c>
      <c r="L53" s="330">
        <v>1.900988E-2</v>
      </c>
      <c r="M53" s="330">
        <f t="shared" si="2"/>
        <v>8.7859600000000024E-3</v>
      </c>
      <c r="N53" s="331">
        <f t="shared" si="3"/>
        <v>0.31608902627155722</v>
      </c>
    </row>
    <row r="54" spans="1:14" x14ac:dyDescent="0.25">
      <c r="A54" s="312">
        <v>4322231</v>
      </c>
      <c r="B54" s="312">
        <v>432223101</v>
      </c>
      <c r="C54" s="312" t="s">
        <v>1544</v>
      </c>
      <c r="D54" s="312" t="s">
        <v>1979</v>
      </c>
      <c r="E54" s="312">
        <v>100</v>
      </c>
      <c r="F54" s="312" t="s">
        <v>1351</v>
      </c>
      <c r="G54" s="312" t="s">
        <v>1352</v>
      </c>
      <c r="H54" s="312" t="s">
        <v>1353</v>
      </c>
      <c r="I54" s="329">
        <v>1</v>
      </c>
      <c r="J54" s="312">
        <v>70</v>
      </c>
      <c r="K54" s="330">
        <v>2.4241200000000001E-2</v>
      </c>
      <c r="L54" s="330">
        <v>1.6118449999999999E-2</v>
      </c>
      <c r="M54" s="330">
        <f t="shared" si="2"/>
        <v>8.1227500000000015E-3</v>
      </c>
      <c r="N54" s="331">
        <f t="shared" si="3"/>
        <v>0.33508035905813249</v>
      </c>
    </row>
    <row r="55" spans="1:14" x14ac:dyDescent="0.25">
      <c r="A55" s="312">
        <v>4623144</v>
      </c>
      <c r="B55" s="312">
        <v>462314405</v>
      </c>
      <c r="C55" s="312" t="s">
        <v>1277</v>
      </c>
      <c r="D55" s="312" t="s">
        <v>1980</v>
      </c>
      <c r="E55" s="312">
        <v>100</v>
      </c>
      <c r="F55" s="312" t="s">
        <v>1351</v>
      </c>
      <c r="G55" s="312" t="s">
        <v>1352</v>
      </c>
      <c r="H55" s="312" t="s">
        <v>1353</v>
      </c>
      <c r="I55" s="329">
        <v>1</v>
      </c>
      <c r="J55" s="312">
        <v>34</v>
      </c>
      <c r="K55" s="330">
        <v>9.8023200000000015E-3</v>
      </c>
      <c r="L55" s="330">
        <v>7.5119999999999996E-3</v>
      </c>
      <c r="M55" s="330">
        <f t="shared" si="2"/>
        <v>2.2903200000000019E-3</v>
      </c>
      <c r="N55" s="331">
        <f t="shared" si="3"/>
        <v>0.23365080919619044</v>
      </c>
    </row>
    <row r="56" spans="1:14" x14ac:dyDescent="0.25">
      <c r="A56" s="312">
        <v>4322216</v>
      </c>
      <c r="B56" s="312">
        <v>432221601</v>
      </c>
      <c r="C56" s="312" t="s">
        <v>1579</v>
      </c>
      <c r="D56" s="312" t="s">
        <v>1981</v>
      </c>
      <c r="E56" s="312">
        <v>100</v>
      </c>
      <c r="F56" s="312" t="s">
        <v>1351</v>
      </c>
      <c r="G56" s="312" t="s">
        <v>1352</v>
      </c>
      <c r="H56" s="312" t="s">
        <v>1353</v>
      </c>
      <c r="I56" s="329">
        <v>1</v>
      </c>
      <c r="J56" s="312">
        <v>60</v>
      </c>
      <c r="K56" s="330">
        <v>3.3097040000000001E-2</v>
      </c>
      <c r="L56" s="330">
        <v>2.1822000000000001E-2</v>
      </c>
      <c r="M56" s="330">
        <f t="shared" si="2"/>
        <v>1.127504E-2</v>
      </c>
      <c r="N56" s="331">
        <f t="shared" si="3"/>
        <v>0.34066611394855856</v>
      </c>
    </row>
    <row r="57" spans="1:14" x14ac:dyDescent="0.25">
      <c r="A57" s="312">
        <v>4322216</v>
      </c>
      <c r="B57" s="312">
        <v>432221601</v>
      </c>
      <c r="C57" s="312" t="s">
        <v>1579</v>
      </c>
      <c r="D57" s="312" t="s">
        <v>1982</v>
      </c>
      <c r="E57" s="312">
        <v>100</v>
      </c>
      <c r="F57" s="312" t="s">
        <v>1351</v>
      </c>
      <c r="G57" s="312" t="s">
        <v>1352</v>
      </c>
      <c r="H57" s="312" t="s">
        <v>1353</v>
      </c>
      <c r="I57" s="329">
        <v>1</v>
      </c>
      <c r="J57" s="312">
        <v>108</v>
      </c>
      <c r="K57" s="330">
        <v>5.6210199999999995E-2</v>
      </c>
      <c r="L57" s="330">
        <v>4.5922492000000002E-2</v>
      </c>
      <c r="M57" s="330">
        <f t="shared" si="2"/>
        <v>1.0287707999999993E-2</v>
      </c>
      <c r="N57" s="331">
        <f t="shared" si="3"/>
        <v>0.18302208495966912</v>
      </c>
    </row>
    <row r="58" spans="1:14" x14ac:dyDescent="0.25">
      <c r="A58" s="312">
        <v>4322224</v>
      </c>
      <c r="B58" s="312">
        <v>432222402</v>
      </c>
      <c r="C58" s="312" t="s">
        <v>1911</v>
      </c>
      <c r="D58" s="312" t="s">
        <v>1983</v>
      </c>
      <c r="E58" s="312">
        <v>100</v>
      </c>
      <c r="F58" s="312" t="s">
        <v>1351</v>
      </c>
      <c r="G58" s="312" t="s">
        <v>1352</v>
      </c>
      <c r="H58" s="312" t="s">
        <v>1353</v>
      </c>
      <c r="I58" s="329">
        <v>1</v>
      </c>
      <c r="J58" s="312">
        <v>40</v>
      </c>
      <c r="K58" s="330">
        <v>2.0312600000000007E-2</v>
      </c>
      <c r="L58" s="330">
        <v>1.3684995E-2</v>
      </c>
      <c r="M58" s="330">
        <f t="shared" si="2"/>
        <v>6.6276050000000069E-3</v>
      </c>
      <c r="N58" s="331">
        <f t="shared" si="3"/>
        <v>0.32628048600376142</v>
      </c>
    </row>
    <row r="59" spans="1:14" x14ac:dyDescent="0.25">
      <c r="A59" s="312">
        <v>4322133</v>
      </c>
      <c r="B59" s="312">
        <v>432213302</v>
      </c>
      <c r="C59" s="312" t="s">
        <v>1662</v>
      </c>
      <c r="D59" s="312" t="s">
        <v>1663</v>
      </c>
      <c r="E59" s="312">
        <v>100</v>
      </c>
      <c r="F59" s="312" t="s">
        <v>1351</v>
      </c>
      <c r="G59" s="312" t="s">
        <v>1352</v>
      </c>
      <c r="H59" s="312" t="s">
        <v>1353</v>
      </c>
      <c r="I59" s="329">
        <v>1</v>
      </c>
      <c r="J59" s="312">
        <v>48</v>
      </c>
      <c r="K59" s="330">
        <v>1.9456320000000006E-2</v>
      </c>
      <c r="L59" s="330">
        <v>1.5028069999999999E-2</v>
      </c>
      <c r="M59" s="330">
        <f t="shared" si="2"/>
        <v>4.4282500000000068E-3</v>
      </c>
      <c r="N59" s="331">
        <f t="shared" si="3"/>
        <v>0.22759956661897035</v>
      </c>
    </row>
    <row r="60" spans="1:14" x14ac:dyDescent="0.25">
      <c r="A60" s="312">
        <v>4322111</v>
      </c>
      <c r="B60" s="312">
        <v>432211104</v>
      </c>
      <c r="C60" s="312" t="s">
        <v>985</v>
      </c>
      <c r="D60" s="312" t="s">
        <v>1984</v>
      </c>
      <c r="E60" s="312">
        <v>100</v>
      </c>
      <c r="F60" s="312" t="s">
        <v>1351</v>
      </c>
      <c r="G60" s="312" t="s">
        <v>1352</v>
      </c>
      <c r="H60" s="312" t="s">
        <v>1353</v>
      </c>
      <c r="I60" s="329">
        <v>1</v>
      </c>
      <c r="J60" s="312">
        <v>13</v>
      </c>
      <c r="K60" s="330">
        <v>2.3285240000000002E-2</v>
      </c>
      <c r="L60" s="330">
        <v>1.9877739999999998E-2</v>
      </c>
      <c r="M60" s="330">
        <f t="shared" si="2"/>
        <v>3.4075000000000043E-3</v>
      </c>
      <c r="N60" s="331">
        <f t="shared" si="3"/>
        <v>0.14633733644145408</v>
      </c>
    </row>
    <row r="61" spans="1:14" x14ac:dyDescent="0.25">
      <c r="A61" s="312">
        <v>4322232</v>
      </c>
      <c r="B61" s="312">
        <v>432223204</v>
      </c>
      <c r="C61" s="312" t="s">
        <v>1361</v>
      </c>
      <c r="D61" s="312" t="s">
        <v>1985</v>
      </c>
      <c r="E61" s="312">
        <v>100</v>
      </c>
      <c r="F61" s="312" t="s">
        <v>1351</v>
      </c>
      <c r="G61" s="312" t="s">
        <v>1352</v>
      </c>
      <c r="H61" s="312" t="s">
        <v>1353</v>
      </c>
      <c r="I61" s="329">
        <v>1</v>
      </c>
      <c r="J61" s="312">
        <v>49</v>
      </c>
      <c r="K61" s="330">
        <v>2.610148E-2</v>
      </c>
      <c r="L61" s="330">
        <v>1.7024999999999998E-2</v>
      </c>
      <c r="M61" s="330">
        <f t="shared" si="2"/>
        <v>9.0764800000000014E-3</v>
      </c>
      <c r="N61" s="331">
        <f t="shared" si="3"/>
        <v>0.34773813592179453</v>
      </c>
    </row>
    <row r="62" spans="1:14" x14ac:dyDescent="0.25">
      <c r="A62" s="312">
        <v>4322111</v>
      </c>
      <c r="B62" s="312">
        <v>432211105</v>
      </c>
      <c r="C62" s="312" t="s">
        <v>983</v>
      </c>
      <c r="D62" s="312" t="s">
        <v>1986</v>
      </c>
      <c r="E62" s="312">
        <v>100</v>
      </c>
      <c r="F62" s="312" t="s">
        <v>1351</v>
      </c>
      <c r="G62" s="312" t="s">
        <v>1352</v>
      </c>
      <c r="H62" s="312" t="s">
        <v>1353</v>
      </c>
      <c r="I62" s="329">
        <v>1</v>
      </c>
      <c r="J62" s="312">
        <v>43</v>
      </c>
      <c r="K62" s="330">
        <v>3.4617319999999993E-2</v>
      </c>
      <c r="L62" s="330">
        <v>2.5618999999999999E-2</v>
      </c>
      <c r="M62" s="330">
        <f t="shared" si="2"/>
        <v>8.9983199999999937E-3</v>
      </c>
      <c r="N62" s="331">
        <f t="shared" si="3"/>
        <v>0.25993693330390671</v>
      </c>
    </row>
    <row r="63" spans="1:14" x14ac:dyDescent="0.25">
      <c r="A63" s="312">
        <v>4322232</v>
      </c>
      <c r="B63" s="312">
        <v>432223203</v>
      </c>
      <c r="C63" s="312" t="s">
        <v>1362</v>
      </c>
      <c r="D63" s="312" t="s">
        <v>1987</v>
      </c>
      <c r="E63" s="312">
        <v>100</v>
      </c>
      <c r="F63" s="312" t="s">
        <v>1351</v>
      </c>
      <c r="G63" s="312" t="s">
        <v>1352</v>
      </c>
      <c r="H63" s="312" t="s">
        <v>1353</v>
      </c>
      <c r="I63" s="329">
        <v>1</v>
      </c>
      <c r="J63" s="312">
        <v>141</v>
      </c>
      <c r="K63" s="330">
        <v>7.7707239999999997E-2</v>
      </c>
      <c r="L63" s="330">
        <v>5.9053498999999995E-2</v>
      </c>
      <c r="M63" s="330">
        <f t="shared" si="2"/>
        <v>1.8653741000000001E-2</v>
      </c>
      <c r="N63" s="331">
        <f t="shared" si="3"/>
        <v>0.24005151900903959</v>
      </c>
    </row>
    <row r="64" spans="1:14" x14ac:dyDescent="0.25">
      <c r="A64" s="312">
        <v>4322232</v>
      </c>
      <c r="B64" s="312">
        <v>432223203</v>
      </c>
      <c r="C64" s="312" t="s">
        <v>1362</v>
      </c>
      <c r="D64" s="312" t="s">
        <v>1988</v>
      </c>
      <c r="E64" s="312">
        <v>100</v>
      </c>
      <c r="F64" s="312" t="s">
        <v>1351</v>
      </c>
      <c r="G64" s="312" t="s">
        <v>1352</v>
      </c>
      <c r="H64" s="312" t="s">
        <v>1353</v>
      </c>
      <c r="I64" s="329">
        <v>1</v>
      </c>
      <c r="J64" s="312">
        <v>95</v>
      </c>
      <c r="K64" s="330">
        <v>4.0697799999999992E-2</v>
      </c>
      <c r="L64" s="330">
        <v>3.0972109999999997E-2</v>
      </c>
      <c r="M64" s="330">
        <f t="shared" si="2"/>
        <v>9.7256899999999952E-3</v>
      </c>
      <c r="N64" s="331">
        <f t="shared" si="3"/>
        <v>0.23897335973934702</v>
      </c>
    </row>
    <row r="65" spans="1:14" x14ac:dyDescent="0.25">
      <c r="A65" s="312">
        <v>4322224</v>
      </c>
      <c r="B65" s="312">
        <v>432222405</v>
      </c>
      <c r="C65" s="312" t="s">
        <v>1910</v>
      </c>
      <c r="D65" s="312" t="s">
        <v>1989</v>
      </c>
      <c r="E65" s="312">
        <v>100</v>
      </c>
      <c r="F65" s="312" t="s">
        <v>1351</v>
      </c>
      <c r="G65" s="312" t="s">
        <v>1352</v>
      </c>
      <c r="H65" s="312" t="s">
        <v>1353</v>
      </c>
      <c r="I65" s="329">
        <v>1</v>
      </c>
      <c r="J65" s="312">
        <v>74</v>
      </c>
      <c r="K65" s="330">
        <v>4.1449960000000008E-2</v>
      </c>
      <c r="L65" s="330">
        <v>2.9018000000000002E-2</v>
      </c>
      <c r="M65" s="330">
        <f t="shared" si="2"/>
        <v>1.2431960000000006E-2</v>
      </c>
      <c r="N65" s="331">
        <f t="shared" si="3"/>
        <v>0.2999269480597811</v>
      </c>
    </row>
    <row r="66" spans="1:14" x14ac:dyDescent="0.25">
      <c r="A66" s="312">
        <v>4322216</v>
      </c>
      <c r="B66" s="312">
        <v>432221604</v>
      </c>
      <c r="C66" s="312" t="s">
        <v>1357</v>
      </c>
      <c r="D66" s="312" t="s">
        <v>1990</v>
      </c>
      <c r="E66" s="312">
        <v>100</v>
      </c>
      <c r="F66" s="312" t="s">
        <v>1351</v>
      </c>
      <c r="G66" s="312" t="s">
        <v>1352</v>
      </c>
      <c r="H66" s="312" t="s">
        <v>1353</v>
      </c>
      <c r="I66" s="329">
        <v>1</v>
      </c>
      <c r="J66" s="312">
        <v>119</v>
      </c>
      <c r="K66" s="330">
        <v>8.2205040000000007E-2</v>
      </c>
      <c r="L66" s="330">
        <v>5.5193179999999994E-2</v>
      </c>
      <c r="M66" s="330">
        <f t="shared" si="2"/>
        <v>2.7011860000000013E-2</v>
      </c>
      <c r="N66" s="331">
        <f t="shared" si="3"/>
        <v>0.32859128832003498</v>
      </c>
    </row>
    <row r="67" spans="1:14" x14ac:dyDescent="0.25">
      <c r="A67" s="312">
        <v>4322133</v>
      </c>
      <c r="B67" s="312">
        <v>432213302</v>
      </c>
      <c r="C67" s="312" t="s">
        <v>1662</v>
      </c>
      <c r="D67" s="312" t="s">
        <v>1664</v>
      </c>
      <c r="E67" s="312">
        <v>100</v>
      </c>
      <c r="F67" s="312" t="s">
        <v>1351</v>
      </c>
      <c r="G67" s="312" t="s">
        <v>1352</v>
      </c>
      <c r="H67" s="312" t="s">
        <v>1353</v>
      </c>
      <c r="I67" s="329">
        <v>1</v>
      </c>
      <c r="J67" s="312">
        <v>53</v>
      </c>
      <c r="K67" s="330">
        <v>1.5957240000000001E-2</v>
      </c>
      <c r="L67" s="330">
        <v>1.3041440000000001E-2</v>
      </c>
      <c r="M67" s="330">
        <f t="shared" si="2"/>
        <v>2.9157999999999996E-3</v>
      </c>
      <c r="N67" s="331">
        <f t="shared" si="3"/>
        <v>0.18272583479348556</v>
      </c>
    </row>
    <row r="68" spans="1:14" x14ac:dyDescent="0.25">
      <c r="A68" s="312">
        <v>4322111</v>
      </c>
      <c r="B68" s="312">
        <v>432211104</v>
      </c>
      <c r="C68" s="312" t="s">
        <v>985</v>
      </c>
      <c r="D68" s="312" t="s">
        <v>1665</v>
      </c>
      <c r="E68" s="312">
        <v>100</v>
      </c>
      <c r="F68" s="312" t="s">
        <v>1351</v>
      </c>
      <c r="G68" s="312" t="s">
        <v>1352</v>
      </c>
      <c r="H68" s="312" t="s">
        <v>1353</v>
      </c>
      <c r="I68" s="329">
        <v>1</v>
      </c>
      <c r="J68" s="312">
        <v>38</v>
      </c>
      <c r="K68" s="330">
        <v>2.019348E-2</v>
      </c>
      <c r="L68" s="330">
        <v>1.7165613999999999E-2</v>
      </c>
      <c r="M68" s="330">
        <f t="shared" si="2"/>
        <v>3.0278660000000006E-3</v>
      </c>
      <c r="N68" s="331">
        <f t="shared" si="3"/>
        <v>0.14994275379974134</v>
      </c>
    </row>
    <row r="69" spans="1:14" x14ac:dyDescent="0.25">
      <c r="A69" s="312">
        <v>4322111</v>
      </c>
      <c r="B69" s="312">
        <v>432211104</v>
      </c>
      <c r="C69" s="312" t="s">
        <v>985</v>
      </c>
      <c r="D69" s="312" t="s">
        <v>1991</v>
      </c>
      <c r="E69" s="312">
        <v>100</v>
      </c>
      <c r="F69" s="312" t="s">
        <v>1351</v>
      </c>
      <c r="G69" s="312" t="s">
        <v>1352</v>
      </c>
      <c r="H69" s="312" t="s">
        <v>1353</v>
      </c>
      <c r="I69" s="329">
        <v>1</v>
      </c>
      <c r="J69" s="312">
        <v>68</v>
      </c>
      <c r="K69" s="330">
        <v>3.5062879999999998E-2</v>
      </c>
      <c r="L69" s="330">
        <v>2.6294999999999999E-2</v>
      </c>
      <c r="M69" s="330">
        <f t="shared" ref="M69:M131" si="4">K69-L69</f>
        <v>8.7678799999999987E-3</v>
      </c>
      <c r="N69" s="331">
        <f t="shared" ref="N69:N131" si="5">M69/K69</f>
        <v>0.2500616036104279</v>
      </c>
    </row>
    <row r="70" spans="1:14" x14ac:dyDescent="0.25">
      <c r="A70" s="312">
        <v>4322112</v>
      </c>
      <c r="B70" s="312">
        <v>432211201</v>
      </c>
      <c r="C70" s="312" t="s">
        <v>986</v>
      </c>
      <c r="D70" s="312" t="s">
        <v>1992</v>
      </c>
      <c r="E70" s="312">
        <v>100</v>
      </c>
      <c r="F70" s="312" t="s">
        <v>1351</v>
      </c>
      <c r="G70" s="312" t="s">
        <v>1352</v>
      </c>
      <c r="H70" s="312" t="s">
        <v>1353</v>
      </c>
      <c r="I70" s="329">
        <v>1</v>
      </c>
      <c r="J70" s="312">
        <v>97</v>
      </c>
      <c r="K70" s="330">
        <v>4.4269359999999994E-2</v>
      </c>
      <c r="L70" s="330">
        <v>3.2217589999999997E-2</v>
      </c>
      <c r="M70" s="330">
        <f t="shared" si="4"/>
        <v>1.2051769999999996E-2</v>
      </c>
      <c r="N70" s="331">
        <f t="shared" si="5"/>
        <v>0.27223727652715102</v>
      </c>
    </row>
    <row r="71" spans="1:14" x14ac:dyDescent="0.25">
      <c r="A71" s="312">
        <v>4322216</v>
      </c>
      <c r="B71" s="312">
        <v>432221601</v>
      </c>
      <c r="C71" s="312" t="s">
        <v>1579</v>
      </c>
      <c r="D71" s="312" t="s">
        <v>1993</v>
      </c>
      <c r="E71" s="312">
        <v>100</v>
      </c>
      <c r="F71" s="312" t="s">
        <v>1351</v>
      </c>
      <c r="G71" s="312" t="s">
        <v>1352</v>
      </c>
      <c r="H71" s="312" t="s">
        <v>1353</v>
      </c>
      <c r="I71" s="329">
        <v>1</v>
      </c>
      <c r="J71" s="312">
        <v>119</v>
      </c>
      <c r="K71" s="330">
        <v>4.342652000000001E-2</v>
      </c>
      <c r="L71" s="330">
        <v>3.79689E-2</v>
      </c>
      <c r="M71" s="330">
        <f t="shared" si="4"/>
        <v>5.4576200000000102E-3</v>
      </c>
      <c r="N71" s="331">
        <f t="shared" si="5"/>
        <v>0.12567481806048492</v>
      </c>
    </row>
    <row r="72" spans="1:14" x14ac:dyDescent="0.25">
      <c r="A72" s="312">
        <v>4322232</v>
      </c>
      <c r="B72" s="312">
        <v>432223203</v>
      </c>
      <c r="C72" s="312" t="s">
        <v>1362</v>
      </c>
      <c r="D72" s="312" t="s">
        <v>1994</v>
      </c>
      <c r="E72" s="312">
        <v>100</v>
      </c>
      <c r="F72" s="312" t="s">
        <v>1351</v>
      </c>
      <c r="G72" s="312" t="s">
        <v>1352</v>
      </c>
      <c r="H72" s="312" t="s">
        <v>1353</v>
      </c>
      <c r="I72" s="329">
        <v>1</v>
      </c>
      <c r="J72" s="312">
        <v>108</v>
      </c>
      <c r="K72" s="330">
        <v>5.4693800000000001E-2</v>
      </c>
      <c r="L72" s="330">
        <v>3.6197E-2</v>
      </c>
      <c r="M72" s="330">
        <f t="shared" si="4"/>
        <v>1.8496800000000001E-2</v>
      </c>
      <c r="N72" s="331">
        <f t="shared" si="5"/>
        <v>0.33818824071466969</v>
      </c>
    </row>
    <row r="73" spans="1:14" x14ac:dyDescent="0.25">
      <c r="A73" s="312">
        <v>4322224</v>
      </c>
      <c r="B73" s="312">
        <v>432222404</v>
      </c>
      <c r="C73" s="312" t="s">
        <v>1654</v>
      </c>
      <c r="D73" s="312" t="s">
        <v>1995</v>
      </c>
      <c r="E73" s="312">
        <v>100</v>
      </c>
      <c r="F73" s="312" t="s">
        <v>1351</v>
      </c>
      <c r="G73" s="312" t="s">
        <v>1352</v>
      </c>
      <c r="H73" s="312" t="s">
        <v>1353</v>
      </c>
      <c r="I73" s="329">
        <v>1</v>
      </c>
      <c r="J73" s="312">
        <v>79</v>
      </c>
      <c r="K73" s="330">
        <v>3.4805839999999998E-2</v>
      </c>
      <c r="L73" s="330">
        <v>2.3314547999999997E-2</v>
      </c>
      <c r="M73" s="330">
        <f t="shared" si="4"/>
        <v>1.1491292E-2</v>
      </c>
      <c r="N73" s="331">
        <f t="shared" si="5"/>
        <v>0.33015413505319802</v>
      </c>
    </row>
    <row r="74" spans="1:14" x14ac:dyDescent="0.25">
      <c r="A74" s="312">
        <v>4322133</v>
      </c>
      <c r="B74" s="312">
        <v>432213302</v>
      </c>
      <c r="C74" s="312" t="s">
        <v>1662</v>
      </c>
      <c r="D74" s="312" t="s">
        <v>1996</v>
      </c>
      <c r="E74" s="312">
        <v>100</v>
      </c>
      <c r="F74" s="312" t="s">
        <v>1351</v>
      </c>
      <c r="G74" s="312" t="s">
        <v>1352</v>
      </c>
      <c r="H74" s="312" t="s">
        <v>1353</v>
      </c>
      <c r="I74" s="329">
        <v>1</v>
      </c>
      <c r="J74" s="312">
        <v>48</v>
      </c>
      <c r="K74" s="330">
        <v>3.7343439999999999E-2</v>
      </c>
      <c r="L74" s="330">
        <v>2.7318000000000002E-2</v>
      </c>
      <c r="M74" s="330">
        <f t="shared" si="4"/>
        <v>1.0025439999999997E-2</v>
      </c>
      <c r="N74" s="331">
        <f t="shared" si="5"/>
        <v>0.26846589387587211</v>
      </c>
    </row>
    <row r="75" spans="1:14" x14ac:dyDescent="0.25">
      <c r="A75" s="312">
        <v>4322232</v>
      </c>
      <c r="B75" s="312">
        <v>432223203</v>
      </c>
      <c r="C75" s="312" t="s">
        <v>1362</v>
      </c>
      <c r="D75" s="312" t="s">
        <v>1997</v>
      </c>
      <c r="E75" s="312">
        <v>100</v>
      </c>
      <c r="F75" s="312" t="s">
        <v>1351</v>
      </c>
      <c r="G75" s="312" t="s">
        <v>1352</v>
      </c>
      <c r="H75" s="312" t="s">
        <v>1353</v>
      </c>
      <c r="I75" s="329">
        <v>1</v>
      </c>
      <c r="J75" s="312">
        <v>121</v>
      </c>
      <c r="K75" s="330">
        <v>5.0529959999999999E-2</v>
      </c>
      <c r="L75" s="330">
        <v>4.357536E-2</v>
      </c>
      <c r="M75" s="330">
        <f t="shared" si="4"/>
        <v>6.9545999999999983E-3</v>
      </c>
      <c r="N75" s="331">
        <f t="shared" si="5"/>
        <v>0.1376331982055794</v>
      </c>
    </row>
    <row r="76" spans="1:14" x14ac:dyDescent="0.25">
      <c r="A76" s="312">
        <v>4322216</v>
      </c>
      <c r="B76" s="312">
        <v>432221601</v>
      </c>
      <c r="C76" s="312" t="s">
        <v>1579</v>
      </c>
      <c r="D76" s="312" t="s">
        <v>1998</v>
      </c>
      <c r="E76" s="312">
        <v>100</v>
      </c>
      <c r="F76" s="312" t="s">
        <v>1351</v>
      </c>
      <c r="G76" s="312" t="s">
        <v>1352</v>
      </c>
      <c r="H76" s="312" t="s">
        <v>1353</v>
      </c>
      <c r="I76" s="329">
        <v>1</v>
      </c>
      <c r="J76" s="312">
        <v>70</v>
      </c>
      <c r="K76" s="330">
        <v>4.6594280000000002E-2</v>
      </c>
      <c r="L76" s="330">
        <v>3.1592974999999995E-2</v>
      </c>
      <c r="M76" s="330">
        <f t="shared" si="4"/>
        <v>1.5001305000000006E-2</v>
      </c>
      <c r="N76" s="331">
        <f t="shared" si="5"/>
        <v>0.32195593536374006</v>
      </c>
    </row>
    <row r="77" spans="1:14" x14ac:dyDescent="0.25">
      <c r="A77" s="312">
        <v>4322216</v>
      </c>
      <c r="B77" s="312">
        <v>432221601</v>
      </c>
      <c r="C77" s="312" t="s">
        <v>1579</v>
      </c>
      <c r="D77" s="312" t="s">
        <v>1999</v>
      </c>
      <c r="E77" s="312">
        <v>100</v>
      </c>
      <c r="F77" s="312" t="s">
        <v>1351</v>
      </c>
      <c r="G77" s="312" t="s">
        <v>1352</v>
      </c>
      <c r="H77" s="312" t="s">
        <v>1353</v>
      </c>
      <c r="I77" s="329">
        <v>1</v>
      </c>
      <c r="J77" s="312">
        <v>93</v>
      </c>
      <c r="K77" s="330">
        <v>3.5432560000000002E-2</v>
      </c>
      <c r="L77" s="330">
        <v>2.7325790000000003E-2</v>
      </c>
      <c r="M77" s="330">
        <f t="shared" si="4"/>
        <v>8.1067699999999993E-3</v>
      </c>
      <c r="N77" s="331">
        <f t="shared" si="5"/>
        <v>0.22879436315072912</v>
      </c>
    </row>
    <row r="78" spans="1:14" x14ac:dyDescent="0.25">
      <c r="A78" s="312">
        <v>4322133</v>
      </c>
      <c r="B78" s="312">
        <v>432213302</v>
      </c>
      <c r="C78" s="312" t="s">
        <v>1662</v>
      </c>
      <c r="D78" s="312" t="s">
        <v>2000</v>
      </c>
      <c r="E78" s="312">
        <v>100</v>
      </c>
      <c r="F78" s="312" t="s">
        <v>1351</v>
      </c>
      <c r="G78" s="312" t="s">
        <v>1352</v>
      </c>
      <c r="H78" s="312" t="s">
        <v>1353</v>
      </c>
      <c r="I78" s="329">
        <v>1</v>
      </c>
      <c r="J78" s="312">
        <v>41</v>
      </c>
      <c r="K78" s="330">
        <v>1.9303839999999999E-2</v>
      </c>
      <c r="L78" s="330">
        <v>1.5671000000000001E-2</v>
      </c>
      <c r="M78" s="330">
        <f t="shared" si="4"/>
        <v>3.6328399999999983E-3</v>
      </c>
      <c r="N78" s="331">
        <f t="shared" si="5"/>
        <v>0.18819260831005635</v>
      </c>
    </row>
    <row r="79" spans="1:14" x14ac:dyDescent="0.25">
      <c r="A79" s="312">
        <v>4322215</v>
      </c>
      <c r="B79" s="312">
        <v>432221502</v>
      </c>
      <c r="C79" s="312" t="s">
        <v>1545</v>
      </c>
      <c r="D79" s="312" t="s">
        <v>2001</v>
      </c>
      <c r="E79" s="312">
        <v>100</v>
      </c>
      <c r="F79" s="312" t="s">
        <v>1351</v>
      </c>
      <c r="G79" s="312" t="s">
        <v>1352</v>
      </c>
      <c r="H79" s="312" t="s">
        <v>1353</v>
      </c>
      <c r="I79" s="329">
        <v>1</v>
      </c>
      <c r="J79" s="312">
        <v>53</v>
      </c>
      <c r="K79" s="330">
        <v>2.4660880000000003E-2</v>
      </c>
      <c r="L79" s="330">
        <v>2.0975649999999998E-2</v>
      </c>
      <c r="M79" s="330">
        <f t="shared" si="4"/>
        <v>3.6852300000000046E-3</v>
      </c>
      <c r="N79" s="331">
        <f t="shared" si="5"/>
        <v>0.14943627315813565</v>
      </c>
    </row>
    <row r="80" spans="1:14" x14ac:dyDescent="0.25">
      <c r="A80" s="312">
        <v>4322133</v>
      </c>
      <c r="B80" s="312">
        <v>432213302</v>
      </c>
      <c r="C80" s="312" t="s">
        <v>1662</v>
      </c>
      <c r="D80" s="312" t="s">
        <v>2002</v>
      </c>
      <c r="E80" s="312">
        <v>100</v>
      </c>
      <c r="F80" s="312" t="s">
        <v>1351</v>
      </c>
      <c r="G80" s="312" t="s">
        <v>1352</v>
      </c>
      <c r="H80" s="312" t="s">
        <v>1353</v>
      </c>
      <c r="I80" s="329">
        <v>1</v>
      </c>
      <c r="J80" s="312">
        <v>48</v>
      </c>
      <c r="K80" s="330">
        <v>1.9223199999999996E-2</v>
      </c>
      <c r="L80" s="330">
        <v>1.378364E-2</v>
      </c>
      <c r="M80" s="330">
        <f t="shared" si="4"/>
        <v>5.4395599999999961E-3</v>
      </c>
      <c r="N80" s="331">
        <f t="shared" si="5"/>
        <v>0.28296849640018296</v>
      </c>
    </row>
    <row r="81" spans="1:14" x14ac:dyDescent="0.25">
      <c r="A81" s="312">
        <v>4322215</v>
      </c>
      <c r="B81" s="312">
        <v>432221502</v>
      </c>
      <c r="C81" s="312" t="s">
        <v>1545</v>
      </c>
      <c r="D81" s="312" t="s">
        <v>2003</v>
      </c>
      <c r="E81" s="312">
        <v>100</v>
      </c>
      <c r="F81" s="312" t="s">
        <v>1351</v>
      </c>
      <c r="G81" s="312" t="s">
        <v>1352</v>
      </c>
      <c r="H81" s="312" t="s">
        <v>1353</v>
      </c>
      <c r="I81" s="329">
        <v>1</v>
      </c>
      <c r="J81" s="312">
        <v>57</v>
      </c>
      <c r="K81" s="330">
        <v>2.6132519999999999E-2</v>
      </c>
      <c r="L81" s="330">
        <v>1.7183E-2</v>
      </c>
      <c r="M81" s="330">
        <f t="shared" si="4"/>
        <v>8.949519999999999E-3</v>
      </c>
      <c r="N81" s="331">
        <f t="shared" si="5"/>
        <v>0.34246678085389387</v>
      </c>
    </row>
    <row r="82" spans="1:14" x14ac:dyDescent="0.25">
      <c r="A82" s="312">
        <v>4322216</v>
      </c>
      <c r="B82" s="312">
        <v>432221604</v>
      </c>
      <c r="C82" s="312" t="s">
        <v>1357</v>
      </c>
      <c r="D82" s="312" t="s">
        <v>2004</v>
      </c>
      <c r="E82" s="312">
        <v>100</v>
      </c>
      <c r="F82" s="312" t="s">
        <v>1351</v>
      </c>
      <c r="G82" s="312" t="s">
        <v>1352</v>
      </c>
      <c r="H82" s="312" t="s">
        <v>1353</v>
      </c>
      <c r="I82" s="329">
        <v>1</v>
      </c>
      <c r="J82" s="312">
        <v>79</v>
      </c>
      <c r="K82" s="330">
        <v>2.6246599999999998E-2</v>
      </c>
      <c r="L82" s="330">
        <v>1.9959999999999999E-2</v>
      </c>
      <c r="M82" s="330">
        <f t="shared" si="4"/>
        <v>6.2865999999999998E-3</v>
      </c>
      <c r="N82" s="331">
        <f t="shared" si="5"/>
        <v>0.2395205474232853</v>
      </c>
    </row>
    <row r="83" spans="1:14" x14ac:dyDescent="0.25">
      <c r="A83" s="312">
        <v>4322216</v>
      </c>
      <c r="B83" s="312">
        <v>432221604</v>
      </c>
      <c r="C83" s="312" t="s">
        <v>1357</v>
      </c>
      <c r="D83" s="312" t="s">
        <v>2005</v>
      </c>
      <c r="E83" s="312">
        <v>100</v>
      </c>
      <c r="F83" s="312" t="s">
        <v>1351</v>
      </c>
      <c r="G83" s="312" t="s">
        <v>1352</v>
      </c>
      <c r="H83" s="312" t="s">
        <v>1353</v>
      </c>
      <c r="I83" s="329">
        <v>1</v>
      </c>
      <c r="J83" s="312">
        <v>45</v>
      </c>
      <c r="K83" s="330">
        <v>2.0134880000000001E-2</v>
      </c>
      <c r="L83" s="330">
        <v>1.3678840000000001E-2</v>
      </c>
      <c r="M83" s="330">
        <f t="shared" si="4"/>
        <v>6.4560399999999997E-3</v>
      </c>
      <c r="N83" s="331">
        <f t="shared" si="5"/>
        <v>0.32063960649380574</v>
      </c>
    </row>
    <row r="84" spans="1:14" x14ac:dyDescent="0.25">
      <c r="A84" s="312">
        <v>4322216</v>
      </c>
      <c r="B84" s="312">
        <v>432221604</v>
      </c>
      <c r="C84" s="312" t="s">
        <v>1357</v>
      </c>
      <c r="D84" s="312" t="s">
        <v>2006</v>
      </c>
      <c r="E84" s="312">
        <v>100</v>
      </c>
      <c r="F84" s="312" t="s">
        <v>1351</v>
      </c>
      <c r="G84" s="312" t="s">
        <v>1352</v>
      </c>
      <c r="H84" s="312" t="s">
        <v>1353</v>
      </c>
      <c r="I84" s="329">
        <v>1</v>
      </c>
      <c r="J84" s="312">
        <v>85</v>
      </c>
      <c r="K84" s="330">
        <v>3.0308879999999996E-2</v>
      </c>
      <c r="L84" s="330">
        <v>2.5402690000000006E-2</v>
      </c>
      <c r="M84" s="330">
        <f t="shared" si="4"/>
        <v>4.9061899999999908E-3</v>
      </c>
      <c r="N84" s="331">
        <f t="shared" si="5"/>
        <v>0.16187302203182669</v>
      </c>
    </row>
    <row r="85" spans="1:14" x14ac:dyDescent="0.25">
      <c r="A85" s="312">
        <v>4322224</v>
      </c>
      <c r="B85" s="312">
        <v>432222405</v>
      </c>
      <c r="C85" s="312" t="s">
        <v>1910</v>
      </c>
      <c r="D85" s="312" t="s">
        <v>2007</v>
      </c>
      <c r="E85" s="312">
        <v>100</v>
      </c>
      <c r="F85" s="312" t="s">
        <v>1351</v>
      </c>
      <c r="G85" s="312" t="s">
        <v>1352</v>
      </c>
      <c r="H85" s="312" t="s">
        <v>1353</v>
      </c>
      <c r="I85" s="329">
        <v>1</v>
      </c>
      <c r="J85" s="312">
        <v>72</v>
      </c>
      <c r="K85" s="330">
        <v>3.270472E-2</v>
      </c>
      <c r="L85" s="330">
        <v>2.323625E-2</v>
      </c>
      <c r="M85" s="330">
        <f t="shared" si="4"/>
        <v>9.4684699999999997E-3</v>
      </c>
      <c r="N85" s="331">
        <f t="shared" si="5"/>
        <v>0.28951386833460124</v>
      </c>
    </row>
    <row r="86" spans="1:14" x14ac:dyDescent="0.25">
      <c r="A86" s="312">
        <v>4322224</v>
      </c>
      <c r="B86" s="312">
        <v>432222402</v>
      </c>
      <c r="C86" s="312" t="s">
        <v>1911</v>
      </c>
      <c r="D86" s="312" t="s">
        <v>2008</v>
      </c>
      <c r="E86" s="312">
        <v>100</v>
      </c>
      <c r="F86" s="312" t="s">
        <v>1351</v>
      </c>
      <c r="G86" s="312" t="s">
        <v>1352</v>
      </c>
      <c r="H86" s="312" t="s">
        <v>1353</v>
      </c>
      <c r="I86" s="329">
        <v>1</v>
      </c>
      <c r="J86" s="312">
        <v>78</v>
      </c>
      <c r="K86" s="330">
        <v>3.2856799999999999E-2</v>
      </c>
      <c r="L86" s="330">
        <v>2.219138E-2</v>
      </c>
      <c r="M86" s="330">
        <f t="shared" si="4"/>
        <v>1.0665419999999998E-2</v>
      </c>
      <c r="N86" s="331">
        <f t="shared" si="5"/>
        <v>0.32460312629349175</v>
      </c>
    </row>
    <row r="87" spans="1:14" x14ac:dyDescent="0.25">
      <c r="A87" s="312">
        <v>4322215</v>
      </c>
      <c r="B87" s="312">
        <v>432221501</v>
      </c>
      <c r="C87" s="312" t="s">
        <v>1390</v>
      </c>
      <c r="D87" s="312" t="s">
        <v>2009</v>
      </c>
      <c r="E87" s="312">
        <v>100</v>
      </c>
      <c r="F87" s="312" t="s">
        <v>1351</v>
      </c>
      <c r="G87" s="312" t="s">
        <v>1352</v>
      </c>
      <c r="H87" s="312" t="s">
        <v>1353</v>
      </c>
      <c r="I87" s="329">
        <v>1</v>
      </c>
      <c r="J87" s="312">
        <v>75</v>
      </c>
      <c r="K87" s="330">
        <v>2.7581720000000004E-2</v>
      </c>
      <c r="L87" s="330">
        <v>2.1067620000000002E-2</v>
      </c>
      <c r="M87" s="330">
        <f t="shared" si="4"/>
        <v>6.5141000000000018E-3</v>
      </c>
      <c r="N87" s="331">
        <f t="shared" si="5"/>
        <v>0.23617453878873401</v>
      </c>
    </row>
    <row r="88" spans="1:14" x14ac:dyDescent="0.25">
      <c r="A88" s="312">
        <v>4322133</v>
      </c>
      <c r="B88" s="312">
        <v>432213302</v>
      </c>
      <c r="C88" s="312" t="s">
        <v>1662</v>
      </c>
      <c r="D88" s="312" t="s">
        <v>2010</v>
      </c>
      <c r="E88" s="312">
        <v>100</v>
      </c>
      <c r="F88" s="312" t="s">
        <v>1351</v>
      </c>
      <c r="G88" s="312" t="s">
        <v>1352</v>
      </c>
      <c r="H88" s="312" t="s">
        <v>1353</v>
      </c>
      <c r="I88" s="329">
        <v>1</v>
      </c>
      <c r="J88" s="312">
        <v>92</v>
      </c>
      <c r="K88" s="330">
        <v>3.4202719999999992E-2</v>
      </c>
      <c r="L88" s="330">
        <v>3.0122477000000002E-2</v>
      </c>
      <c r="M88" s="330">
        <f t="shared" si="4"/>
        <v>4.0802429999999903E-3</v>
      </c>
      <c r="N88" s="331">
        <f t="shared" si="5"/>
        <v>0.11929586301908127</v>
      </c>
    </row>
    <row r="89" spans="1:14" x14ac:dyDescent="0.25">
      <c r="A89" s="312">
        <v>4322133</v>
      </c>
      <c r="B89" s="312">
        <v>432213302</v>
      </c>
      <c r="C89" s="312" t="s">
        <v>1662</v>
      </c>
      <c r="D89" s="312" t="s">
        <v>2011</v>
      </c>
      <c r="E89" s="312">
        <v>100</v>
      </c>
      <c r="F89" s="312" t="s">
        <v>1351</v>
      </c>
      <c r="G89" s="312" t="s">
        <v>1352</v>
      </c>
      <c r="H89" s="312" t="s">
        <v>1353</v>
      </c>
      <c r="I89" s="329">
        <v>1</v>
      </c>
      <c r="J89" s="312">
        <v>65</v>
      </c>
      <c r="K89" s="330">
        <v>2.0870479999999997E-2</v>
      </c>
      <c r="L89" s="330">
        <v>1.566468E-2</v>
      </c>
      <c r="M89" s="330">
        <f t="shared" si="4"/>
        <v>5.2057999999999965E-3</v>
      </c>
      <c r="N89" s="331">
        <f t="shared" si="5"/>
        <v>0.24943364982501587</v>
      </c>
    </row>
    <row r="90" spans="1:14" x14ac:dyDescent="0.25">
      <c r="A90" s="312">
        <v>4322112</v>
      </c>
      <c r="B90" s="312">
        <v>432211201</v>
      </c>
      <c r="C90" s="312" t="s">
        <v>986</v>
      </c>
      <c r="D90" s="312" t="s">
        <v>2012</v>
      </c>
      <c r="E90" s="312">
        <v>100</v>
      </c>
      <c r="F90" s="312" t="s">
        <v>1351</v>
      </c>
      <c r="G90" s="312" t="s">
        <v>1352</v>
      </c>
      <c r="H90" s="312" t="s">
        <v>1353</v>
      </c>
      <c r="I90" s="329">
        <v>1</v>
      </c>
      <c r="J90" s="312">
        <v>83</v>
      </c>
      <c r="K90" s="330">
        <v>2.8151840000000004E-2</v>
      </c>
      <c r="L90" s="330">
        <v>1.8768060000000003E-2</v>
      </c>
      <c r="M90" s="330">
        <f t="shared" si="4"/>
        <v>9.3837800000000013E-3</v>
      </c>
      <c r="N90" s="331">
        <f t="shared" si="5"/>
        <v>0.33332741305719271</v>
      </c>
    </row>
    <row r="91" spans="1:14" x14ac:dyDescent="0.25">
      <c r="A91" s="312">
        <v>4322112</v>
      </c>
      <c r="B91" s="312">
        <v>432211201</v>
      </c>
      <c r="C91" s="312" t="s">
        <v>986</v>
      </c>
      <c r="D91" s="312" t="s">
        <v>2013</v>
      </c>
      <c r="E91" s="312">
        <v>100</v>
      </c>
      <c r="F91" s="312" t="s">
        <v>1351</v>
      </c>
      <c r="G91" s="312" t="s">
        <v>1352</v>
      </c>
      <c r="H91" s="312" t="s">
        <v>1353</v>
      </c>
      <c r="I91" s="329">
        <v>1</v>
      </c>
      <c r="J91" s="312">
        <v>94</v>
      </c>
      <c r="K91" s="330">
        <v>3.4144639999999997E-2</v>
      </c>
      <c r="L91" s="330">
        <v>2.3143999999999998E-2</v>
      </c>
      <c r="M91" s="330">
        <f t="shared" si="4"/>
        <v>1.1000639999999999E-2</v>
      </c>
      <c r="N91" s="331">
        <f t="shared" si="5"/>
        <v>0.32217765365222772</v>
      </c>
    </row>
    <row r="92" spans="1:14" x14ac:dyDescent="0.25">
      <c r="A92" s="312">
        <v>4322216</v>
      </c>
      <c r="B92" s="312">
        <v>432221601</v>
      </c>
      <c r="C92" s="312" t="s">
        <v>1579</v>
      </c>
      <c r="D92" s="312" t="s">
        <v>2014</v>
      </c>
      <c r="E92" s="312">
        <v>100</v>
      </c>
      <c r="F92" s="312" t="s">
        <v>1351</v>
      </c>
      <c r="G92" s="312" t="s">
        <v>1352</v>
      </c>
      <c r="H92" s="312" t="s">
        <v>1353</v>
      </c>
      <c r="I92" s="329">
        <v>1</v>
      </c>
      <c r="J92" s="312">
        <v>83</v>
      </c>
      <c r="K92" s="330">
        <v>2.6612320000000002E-2</v>
      </c>
      <c r="L92" s="330">
        <v>2.1538000000000002E-2</v>
      </c>
      <c r="M92" s="330">
        <f t="shared" si="4"/>
        <v>5.0743200000000002E-3</v>
      </c>
      <c r="N92" s="331">
        <f t="shared" si="5"/>
        <v>0.19067559686641375</v>
      </c>
    </row>
    <row r="93" spans="1:14" x14ac:dyDescent="0.25">
      <c r="A93" s="312">
        <v>4322216</v>
      </c>
      <c r="B93" s="312">
        <v>432221603</v>
      </c>
      <c r="C93" s="312" t="s">
        <v>1912</v>
      </c>
      <c r="D93" s="312" t="s">
        <v>2015</v>
      </c>
      <c r="E93" s="312">
        <v>100</v>
      </c>
      <c r="F93" s="312" t="s">
        <v>1351</v>
      </c>
      <c r="G93" s="312" t="s">
        <v>1352</v>
      </c>
      <c r="H93" s="312" t="s">
        <v>1353</v>
      </c>
      <c r="I93" s="329">
        <v>1</v>
      </c>
      <c r="J93" s="312">
        <v>64</v>
      </c>
      <c r="K93" s="330">
        <v>3.4106480000000008E-2</v>
      </c>
      <c r="L93" s="330">
        <v>2.7959749999999998E-2</v>
      </c>
      <c r="M93" s="330">
        <f t="shared" si="4"/>
        <v>6.14673000000001E-3</v>
      </c>
      <c r="N93" s="331">
        <f t="shared" si="5"/>
        <v>0.18022176430989092</v>
      </c>
    </row>
    <row r="94" spans="1:14" x14ac:dyDescent="0.25">
      <c r="A94" s="312">
        <v>4611133</v>
      </c>
      <c r="B94" s="312">
        <v>461113302</v>
      </c>
      <c r="C94" s="312" t="s">
        <v>1204</v>
      </c>
      <c r="D94" s="312" t="s">
        <v>2016</v>
      </c>
      <c r="E94" s="312">
        <v>100</v>
      </c>
      <c r="F94" s="312" t="s">
        <v>1351</v>
      </c>
      <c r="G94" s="312" t="s">
        <v>1352</v>
      </c>
      <c r="H94" s="312" t="s">
        <v>1353</v>
      </c>
      <c r="I94" s="329">
        <v>1</v>
      </c>
      <c r="J94" s="312">
        <v>61</v>
      </c>
      <c r="K94" s="330">
        <v>4.4124599999999993E-2</v>
      </c>
      <c r="L94" s="330">
        <v>3.056035E-2</v>
      </c>
      <c r="M94" s="330">
        <f t="shared" si="4"/>
        <v>1.3564249999999993E-2</v>
      </c>
      <c r="N94" s="331">
        <f t="shared" si="5"/>
        <v>0.3074078858505232</v>
      </c>
    </row>
    <row r="95" spans="1:14" x14ac:dyDescent="0.25">
      <c r="A95" s="312">
        <v>4611421</v>
      </c>
      <c r="B95" s="312">
        <v>4611421001</v>
      </c>
      <c r="C95" s="312" t="s">
        <v>1461</v>
      </c>
      <c r="D95" s="312" t="s">
        <v>2017</v>
      </c>
      <c r="E95" s="312">
        <v>100</v>
      </c>
      <c r="F95" s="312" t="s">
        <v>1351</v>
      </c>
      <c r="G95" s="312" t="s">
        <v>1352</v>
      </c>
      <c r="H95" s="312" t="s">
        <v>1353</v>
      </c>
      <c r="I95" s="329">
        <v>1</v>
      </c>
      <c r="J95" s="312">
        <v>51</v>
      </c>
      <c r="K95" s="330">
        <v>2.4728199999999995E-2</v>
      </c>
      <c r="L95" s="330">
        <v>1.75599E-2</v>
      </c>
      <c r="M95" s="330">
        <f t="shared" si="4"/>
        <v>7.1682999999999955E-3</v>
      </c>
      <c r="N95" s="331">
        <f t="shared" si="5"/>
        <v>0.28988361465856782</v>
      </c>
    </row>
    <row r="96" spans="1:14" x14ac:dyDescent="0.25">
      <c r="A96" s="312">
        <v>4611112</v>
      </c>
      <c r="B96" s="312">
        <v>461111201</v>
      </c>
      <c r="C96" s="312" t="s">
        <v>1464</v>
      </c>
      <c r="D96" s="312" t="s">
        <v>2018</v>
      </c>
      <c r="E96" s="312">
        <v>100</v>
      </c>
      <c r="F96" s="312" t="s">
        <v>1351</v>
      </c>
      <c r="G96" s="312" t="s">
        <v>1352</v>
      </c>
      <c r="H96" s="312" t="s">
        <v>1353</v>
      </c>
      <c r="I96" s="329">
        <v>1</v>
      </c>
      <c r="J96" s="312">
        <v>54</v>
      </c>
      <c r="K96" s="330">
        <v>9.0107160000000006E-2</v>
      </c>
      <c r="L96" s="330">
        <v>5.9201999999999998E-2</v>
      </c>
      <c r="M96" s="330">
        <f t="shared" si="4"/>
        <v>3.0905160000000008E-2</v>
      </c>
      <c r="N96" s="331">
        <f t="shared" si="5"/>
        <v>0.34298228908779288</v>
      </c>
    </row>
    <row r="97" spans="1:14" x14ac:dyDescent="0.25">
      <c r="A97" s="312">
        <v>4611133</v>
      </c>
      <c r="B97" s="312">
        <v>461113301</v>
      </c>
      <c r="C97" s="312" t="s">
        <v>1462</v>
      </c>
      <c r="D97" s="312" t="s">
        <v>2019</v>
      </c>
      <c r="E97" s="312">
        <v>100</v>
      </c>
      <c r="F97" s="312" t="s">
        <v>1351</v>
      </c>
      <c r="G97" s="312" t="s">
        <v>1352</v>
      </c>
      <c r="H97" s="312" t="s">
        <v>1353</v>
      </c>
      <c r="I97" s="329">
        <v>1</v>
      </c>
      <c r="J97" s="312">
        <v>54</v>
      </c>
      <c r="K97" s="330">
        <v>6.8899039999999995E-2</v>
      </c>
      <c r="L97" s="330">
        <v>4.7102000000000005E-2</v>
      </c>
      <c r="M97" s="330">
        <f t="shared" si="4"/>
        <v>2.179703999999999E-2</v>
      </c>
      <c r="N97" s="331">
        <f t="shared" si="5"/>
        <v>0.31636202768572669</v>
      </c>
    </row>
    <row r="98" spans="1:14" x14ac:dyDescent="0.25">
      <c r="A98" s="312">
        <v>4611112</v>
      </c>
      <c r="B98" s="312">
        <v>461111205</v>
      </c>
      <c r="C98" s="312" t="s">
        <v>1470</v>
      </c>
      <c r="D98" s="312" t="s">
        <v>2020</v>
      </c>
      <c r="E98" s="312">
        <v>100</v>
      </c>
      <c r="F98" s="312" t="s">
        <v>1351</v>
      </c>
      <c r="G98" s="312" t="s">
        <v>1352</v>
      </c>
      <c r="H98" s="312" t="s">
        <v>1353</v>
      </c>
      <c r="I98" s="329">
        <v>1</v>
      </c>
      <c r="J98" s="312">
        <v>64</v>
      </c>
      <c r="K98" s="330">
        <v>7.8458199999999992E-2</v>
      </c>
      <c r="L98" s="330">
        <v>5.9359010000000004E-2</v>
      </c>
      <c r="M98" s="330">
        <f t="shared" si="4"/>
        <v>1.9099189999999988E-2</v>
      </c>
      <c r="N98" s="331">
        <f t="shared" si="5"/>
        <v>0.24343140678730826</v>
      </c>
    </row>
    <row r="99" spans="1:14" x14ac:dyDescent="0.25">
      <c r="A99" s="312">
        <v>4611133</v>
      </c>
      <c r="B99" s="312">
        <v>461113301</v>
      </c>
      <c r="C99" s="312" t="s">
        <v>1462</v>
      </c>
      <c r="D99" s="312" t="s">
        <v>2021</v>
      </c>
      <c r="E99" s="312">
        <v>100</v>
      </c>
      <c r="F99" s="312" t="s">
        <v>1351</v>
      </c>
      <c r="G99" s="312" t="s">
        <v>1352</v>
      </c>
      <c r="H99" s="312" t="s">
        <v>1353</v>
      </c>
      <c r="I99" s="329">
        <v>1</v>
      </c>
      <c r="J99" s="312">
        <v>26</v>
      </c>
      <c r="K99" s="330">
        <v>4.8725239999999996E-2</v>
      </c>
      <c r="L99" s="330">
        <v>3.8877000000000002E-2</v>
      </c>
      <c r="M99" s="330">
        <f t="shared" si="4"/>
        <v>9.8482399999999942E-3</v>
      </c>
      <c r="N99" s="331">
        <f t="shared" si="5"/>
        <v>0.20211783461713057</v>
      </c>
    </row>
    <row r="100" spans="1:14" x14ac:dyDescent="0.25">
      <c r="A100" s="312">
        <v>4611112</v>
      </c>
      <c r="B100" s="312">
        <v>461111205</v>
      </c>
      <c r="C100" s="312" t="s">
        <v>1470</v>
      </c>
      <c r="D100" s="312" t="s">
        <v>2022</v>
      </c>
      <c r="E100" s="312">
        <v>100</v>
      </c>
      <c r="F100" s="312" t="s">
        <v>1351</v>
      </c>
      <c r="G100" s="312" t="s">
        <v>1352</v>
      </c>
      <c r="H100" s="312" t="s">
        <v>1353</v>
      </c>
      <c r="I100" s="329">
        <v>1</v>
      </c>
      <c r="J100" s="312">
        <v>45</v>
      </c>
      <c r="K100" s="330">
        <v>7.102420000000001E-2</v>
      </c>
      <c r="L100" s="330">
        <v>4.9079419999999999E-2</v>
      </c>
      <c r="M100" s="330">
        <f t="shared" si="4"/>
        <v>2.1944780000000011E-2</v>
      </c>
      <c r="N100" s="331">
        <f t="shared" si="5"/>
        <v>0.30897609547168442</v>
      </c>
    </row>
    <row r="101" spans="1:14" x14ac:dyDescent="0.25">
      <c r="A101" s="312">
        <v>4611411</v>
      </c>
      <c r="B101" s="312">
        <v>461141104</v>
      </c>
      <c r="C101" s="312" t="s">
        <v>1471</v>
      </c>
      <c r="D101" s="312" t="s">
        <v>2023</v>
      </c>
      <c r="E101" s="312">
        <v>100</v>
      </c>
      <c r="F101" s="312" t="s">
        <v>1351</v>
      </c>
      <c r="G101" s="312" t="s">
        <v>1352</v>
      </c>
      <c r="H101" s="312" t="s">
        <v>1353</v>
      </c>
      <c r="I101" s="329">
        <v>1</v>
      </c>
      <c r="J101" s="312">
        <v>72</v>
      </c>
      <c r="K101" s="330">
        <v>0.10879304000000001</v>
      </c>
      <c r="L101" s="330">
        <v>7.2915060000000004E-2</v>
      </c>
      <c r="M101" s="330">
        <f t="shared" si="4"/>
        <v>3.5877980000000004E-2</v>
      </c>
      <c r="N101" s="331">
        <f t="shared" si="5"/>
        <v>0.32978194193305016</v>
      </c>
    </row>
    <row r="102" spans="1:14" x14ac:dyDescent="0.25">
      <c r="A102" s="312">
        <v>4611411</v>
      </c>
      <c r="B102" s="312">
        <v>461141101</v>
      </c>
      <c r="C102" s="312" t="s">
        <v>1221</v>
      </c>
      <c r="D102" s="312" t="s">
        <v>2024</v>
      </c>
      <c r="E102" s="312">
        <v>100</v>
      </c>
      <c r="F102" s="312" t="s">
        <v>1351</v>
      </c>
      <c r="G102" s="312" t="s">
        <v>1352</v>
      </c>
      <c r="H102" s="312" t="s">
        <v>1353</v>
      </c>
      <c r="I102" s="329">
        <v>1</v>
      </c>
      <c r="J102" s="312">
        <v>55</v>
      </c>
      <c r="K102" s="330">
        <v>3.3752640000000007E-2</v>
      </c>
      <c r="L102" s="330">
        <v>2.3293110000000002E-2</v>
      </c>
      <c r="M102" s="330">
        <f t="shared" si="4"/>
        <v>1.0459530000000005E-2</v>
      </c>
      <c r="N102" s="331">
        <f t="shared" si="5"/>
        <v>0.30988775989078193</v>
      </c>
    </row>
    <row r="103" spans="1:14" x14ac:dyDescent="0.25">
      <c r="A103" s="312">
        <v>4611421</v>
      </c>
      <c r="B103" s="312">
        <v>4611421001</v>
      </c>
      <c r="C103" s="312" t="s">
        <v>1461</v>
      </c>
      <c r="D103" s="312" t="s">
        <v>2025</v>
      </c>
      <c r="E103" s="312">
        <v>100</v>
      </c>
      <c r="F103" s="312" t="s">
        <v>1351</v>
      </c>
      <c r="G103" s="312" t="s">
        <v>1352</v>
      </c>
      <c r="H103" s="312" t="s">
        <v>1353</v>
      </c>
      <c r="I103" s="329">
        <v>1</v>
      </c>
      <c r="J103" s="312">
        <v>54</v>
      </c>
      <c r="K103" s="330">
        <v>4.1951039999999995E-2</v>
      </c>
      <c r="L103" s="330">
        <v>3.4974459999999999E-2</v>
      </c>
      <c r="M103" s="330">
        <f t="shared" si="4"/>
        <v>6.9765799999999961E-3</v>
      </c>
      <c r="N103" s="331">
        <f t="shared" si="5"/>
        <v>0.16630290929616995</v>
      </c>
    </row>
    <row r="104" spans="1:14" x14ac:dyDescent="0.25">
      <c r="A104" s="312">
        <v>4611411</v>
      </c>
      <c r="B104" s="312">
        <v>461141105</v>
      </c>
      <c r="C104" s="312" t="s">
        <v>1468</v>
      </c>
      <c r="D104" s="312" t="s">
        <v>2026</v>
      </c>
      <c r="E104" s="312">
        <v>100</v>
      </c>
      <c r="F104" s="312" t="s">
        <v>1351</v>
      </c>
      <c r="G104" s="312" t="s">
        <v>1352</v>
      </c>
      <c r="H104" s="312" t="s">
        <v>1353</v>
      </c>
      <c r="I104" s="329">
        <v>1</v>
      </c>
      <c r="J104" s="312">
        <v>68</v>
      </c>
      <c r="K104" s="330">
        <v>2.7886399999999999E-2</v>
      </c>
      <c r="L104" s="330">
        <v>2.322422E-2</v>
      </c>
      <c r="M104" s="330">
        <f t="shared" si="4"/>
        <v>4.6621799999999984E-3</v>
      </c>
      <c r="N104" s="331">
        <f t="shared" si="5"/>
        <v>0.16718472086751959</v>
      </c>
    </row>
    <row r="105" spans="1:14" x14ac:dyDescent="0.25">
      <c r="A105" s="312">
        <v>4611121</v>
      </c>
      <c r="B105" s="312">
        <v>4611121201</v>
      </c>
      <c r="C105" s="312" t="s">
        <v>1200</v>
      </c>
      <c r="D105" s="312" t="s">
        <v>2027</v>
      </c>
      <c r="E105" s="312">
        <v>100</v>
      </c>
      <c r="F105" s="312" t="s">
        <v>1351</v>
      </c>
      <c r="G105" s="312" t="s">
        <v>1352</v>
      </c>
      <c r="H105" s="312" t="s">
        <v>1353</v>
      </c>
      <c r="I105" s="329">
        <v>1</v>
      </c>
      <c r="J105" s="312">
        <v>85</v>
      </c>
      <c r="K105" s="330">
        <v>5.834396E-2</v>
      </c>
      <c r="L105" s="330">
        <v>4.5042749999999993E-2</v>
      </c>
      <c r="M105" s="330">
        <f t="shared" si="4"/>
        <v>1.3301210000000008E-2</v>
      </c>
      <c r="N105" s="331">
        <f t="shared" si="5"/>
        <v>0.2279792115584888</v>
      </c>
    </row>
    <row r="106" spans="1:14" x14ac:dyDescent="0.25">
      <c r="A106" s="312">
        <v>4611121</v>
      </c>
      <c r="B106" s="312">
        <v>4611121201</v>
      </c>
      <c r="C106" s="312" t="s">
        <v>1200</v>
      </c>
      <c r="D106" s="312" t="s">
        <v>2028</v>
      </c>
      <c r="E106" s="312">
        <v>100</v>
      </c>
      <c r="F106" s="312" t="s">
        <v>1351</v>
      </c>
      <c r="G106" s="312" t="s">
        <v>1352</v>
      </c>
      <c r="H106" s="312" t="s">
        <v>1353</v>
      </c>
      <c r="I106" s="329">
        <v>1</v>
      </c>
      <c r="J106" s="312">
        <v>114</v>
      </c>
      <c r="K106" s="330">
        <v>7.5007920000000006E-2</v>
      </c>
      <c r="L106" s="330">
        <v>4.8793389999999992E-2</v>
      </c>
      <c r="M106" s="330">
        <f t="shared" si="4"/>
        <v>2.6214530000000014E-2</v>
      </c>
      <c r="N106" s="331">
        <f t="shared" si="5"/>
        <v>0.34949016050571741</v>
      </c>
    </row>
    <row r="107" spans="1:14" x14ac:dyDescent="0.25">
      <c r="A107" s="312">
        <v>4611121</v>
      </c>
      <c r="B107" s="312">
        <v>4611121201</v>
      </c>
      <c r="C107" s="312" t="s">
        <v>1200</v>
      </c>
      <c r="D107" s="312" t="s">
        <v>2029</v>
      </c>
      <c r="E107" s="312">
        <v>100</v>
      </c>
      <c r="F107" s="312" t="s">
        <v>1351</v>
      </c>
      <c r="G107" s="312" t="s">
        <v>1352</v>
      </c>
      <c r="H107" s="312" t="s">
        <v>1353</v>
      </c>
      <c r="I107" s="329">
        <v>1</v>
      </c>
      <c r="J107" s="312">
        <v>67</v>
      </c>
      <c r="K107" s="330">
        <v>4.0391439999999994E-2</v>
      </c>
      <c r="L107" s="330">
        <v>3.8324000000000004E-2</v>
      </c>
      <c r="M107" s="330">
        <f t="shared" si="4"/>
        <v>2.0674399999999898E-3</v>
      </c>
      <c r="N107" s="331">
        <f t="shared" si="5"/>
        <v>5.1185102586092254E-2</v>
      </c>
    </row>
    <row r="108" spans="1:14" x14ac:dyDescent="0.25">
      <c r="A108" s="312">
        <v>4611121</v>
      </c>
      <c r="B108" s="312">
        <v>4611121201</v>
      </c>
      <c r="C108" s="312" t="s">
        <v>1200</v>
      </c>
      <c r="D108" s="312" t="s">
        <v>2030</v>
      </c>
      <c r="E108" s="312">
        <v>100</v>
      </c>
      <c r="F108" s="312" t="s">
        <v>1351</v>
      </c>
      <c r="G108" s="312" t="s">
        <v>1352</v>
      </c>
      <c r="H108" s="312" t="s">
        <v>1353</v>
      </c>
      <c r="I108" s="329">
        <v>1</v>
      </c>
      <c r="J108" s="312">
        <v>56</v>
      </c>
      <c r="K108" s="330">
        <v>3.1758040000000001E-2</v>
      </c>
      <c r="L108" s="330">
        <v>2.1194659999999997E-2</v>
      </c>
      <c r="M108" s="330">
        <f t="shared" si="4"/>
        <v>1.0563380000000004E-2</v>
      </c>
      <c r="N108" s="331">
        <f t="shared" si="5"/>
        <v>0.33262065291182968</v>
      </c>
    </row>
    <row r="109" spans="1:14" x14ac:dyDescent="0.25">
      <c r="A109" s="312">
        <v>4611121</v>
      </c>
      <c r="B109" s="312">
        <v>4611121201</v>
      </c>
      <c r="C109" s="312" t="s">
        <v>1200</v>
      </c>
      <c r="D109" s="312" t="s">
        <v>2031</v>
      </c>
      <c r="E109" s="312">
        <v>100</v>
      </c>
      <c r="F109" s="312" t="s">
        <v>1351</v>
      </c>
      <c r="G109" s="312" t="s">
        <v>1352</v>
      </c>
      <c r="H109" s="312" t="s">
        <v>1353</v>
      </c>
      <c r="I109" s="329">
        <v>1</v>
      </c>
      <c r="J109" s="312">
        <v>100</v>
      </c>
      <c r="K109" s="330">
        <v>5.6227360000000011E-2</v>
      </c>
      <c r="L109" s="330">
        <v>4.4461689999999998E-2</v>
      </c>
      <c r="M109" s="330">
        <f t="shared" si="4"/>
        <v>1.1765670000000013E-2</v>
      </c>
      <c r="N109" s="331">
        <f t="shared" si="5"/>
        <v>0.20925168814612691</v>
      </c>
    </row>
    <row r="110" spans="1:14" x14ac:dyDescent="0.25">
      <c r="A110" s="312">
        <v>4611121</v>
      </c>
      <c r="B110" s="312">
        <v>4611121201</v>
      </c>
      <c r="C110" s="312" t="s">
        <v>1200</v>
      </c>
      <c r="D110" s="312" t="s">
        <v>2032</v>
      </c>
      <c r="E110" s="312">
        <v>100</v>
      </c>
      <c r="F110" s="312" t="s">
        <v>1351</v>
      </c>
      <c r="G110" s="312" t="s">
        <v>1352</v>
      </c>
      <c r="H110" s="312" t="s">
        <v>1353</v>
      </c>
      <c r="I110" s="329">
        <v>1</v>
      </c>
      <c r="J110" s="312">
        <v>55</v>
      </c>
      <c r="K110" s="330">
        <v>4.6722199999999992E-2</v>
      </c>
      <c r="L110" s="330">
        <v>3.5677859999999999E-2</v>
      </c>
      <c r="M110" s="330">
        <f t="shared" si="4"/>
        <v>1.1044339999999993E-2</v>
      </c>
      <c r="N110" s="331">
        <f t="shared" si="5"/>
        <v>0.2363831326435826</v>
      </c>
    </row>
    <row r="111" spans="1:14" x14ac:dyDescent="0.25">
      <c r="A111" s="312">
        <v>4611133</v>
      </c>
      <c r="B111" s="312">
        <v>461113301</v>
      </c>
      <c r="C111" s="312" t="s">
        <v>1462</v>
      </c>
      <c r="D111" s="312" t="s">
        <v>2033</v>
      </c>
      <c r="E111" s="312">
        <v>250</v>
      </c>
      <c r="F111" s="312" t="s">
        <v>1351</v>
      </c>
      <c r="G111" s="312" t="s">
        <v>1352</v>
      </c>
      <c r="H111" s="312" t="s">
        <v>1353</v>
      </c>
      <c r="I111" s="329">
        <v>1</v>
      </c>
      <c r="J111" s="312">
        <v>157</v>
      </c>
      <c r="K111" s="330">
        <v>0.152008</v>
      </c>
      <c r="L111" s="330">
        <v>0.11888042</v>
      </c>
      <c r="M111" s="330">
        <f t="shared" si="4"/>
        <v>3.3127580000000004E-2</v>
      </c>
      <c r="N111" s="331">
        <f t="shared" si="5"/>
        <v>0.21793313509815274</v>
      </c>
    </row>
    <row r="112" spans="1:14" x14ac:dyDescent="0.25">
      <c r="A112" s="312">
        <v>4611133</v>
      </c>
      <c r="B112" s="312">
        <v>461113301</v>
      </c>
      <c r="C112" s="312" t="s">
        <v>1462</v>
      </c>
      <c r="D112" s="312" t="s">
        <v>2034</v>
      </c>
      <c r="E112" s="312">
        <v>100</v>
      </c>
      <c r="F112" s="312" t="s">
        <v>1351</v>
      </c>
      <c r="G112" s="312" t="s">
        <v>1352</v>
      </c>
      <c r="H112" s="312" t="s">
        <v>1353</v>
      </c>
      <c r="I112" s="329">
        <v>1</v>
      </c>
      <c r="J112" s="312">
        <v>124</v>
      </c>
      <c r="K112" s="330">
        <v>0.11728248000000002</v>
      </c>
      <c r="L112" s="330">
        <v>0.10417264</v>
      </c>
      <c r="M112" s="330">
        <f t="shared" si="4"/>
        <v>1.3109840000000025E-2</v>
      </c>
      <c r="N112" s="331">
        <f t="shared" si="5"/>
        <v>0.11178003739347959</v>
      </c>
    </row>
    <row r="113" spans="1:14" x14ac:dyDescent="0.25">
      <c r="A113" s="312">
        <v>4611133</v>
      </c>
      <c r="B113" s="312">
        <v>461113301</v>
      </c>
      <c r="C113" s="312" t="s">
        <v>1462</v>
      </c>
      <c r="D113" s="312" t="s">
        <v>2035</v>
      </c>
      <c r="E113" s="312">
        <v>250</v>
      </c>
      <c r="F113" s="312" t="s">
        <v>1351</v>
      </c>
      <c r="G113" s="312" t="s">
        <v>1352</v>
      </c>
      <c r="H113" s="312" t="s">
        <v>1353</v>
      </c>
      <c r="I113" s="329">
        <v>1</v>
      </c>
      <c r="J113" s="312">
        <v>70</v>
      </c>
      <c r="K113" s="330">
        <v>7.0282399999999995E-2</v>
      </c>
      <c r="L113" s="330">
        <v>6.1159469999999994E-2</v>
      </c>
      <c r="M113" s="330">
        <f t="shared" si="4"/>
        <v>9.1229300000000013E-3</v>
      </c>
      <c r="N113" s="331">
        <f t="shared" si="5"/>
        <v>0.12980390538740855</v>
      </c>
    </row>
    <row r="114" spans="1:14" x14ac:dyDescent="0.25">
      <c r="A114" s="312">
        <v>4611133</v>
      </c>
      <c r="B114" s="312">
        <v>461113301</v>
      </c>
      <c r="C114" s="312" t="s">
        <v>1462</v>
      </c>
      <c r="D114" s="312" t="s">
        <v>2036</v>
      </c>
      <c r="E114" s="312">
        <v>100</v>
      </c>
      <c r="F114" s="312" t="s">
        <v>1351</v>
      </c>
      <c r="G114" s="312" t="s">
        <v>1352</v>
      </c>
      <c r="H114" s="312" t="s">
        <v>1353</v>
      </c>
      <c r="I114" s="329">
        <v>1</v>
      </c>
      <c r="J114" s="312">
        <v>63</v>
      </c>
      <c r="K114" s="330">
        <v>9.9939079999999986E-2</v>
      </c>
      <c r="L114" s="330">
        <v>7.5448879999999996E-2</v>
      </c>
      <c r="M114" s="330">
        <f t="shared" si="4"/>
        <v>2.449019999999999E-2</v>
      </c>
      <c r="N114" s="331">
        <f t="shared" si="5"/>
        <v>0.24505128524296996</v>
      </c>
    </row>
    <row r="115" spans="1:14" x14ac:dyDescent="0.25">
      <c r="A115" s="312">
        <v>4611133</v>
      </c>
      <c r="B115" s="312">
        <v>461113301</v>
      </c>
      <c r="C115" s="312" t="s">
        <v>1462</v>
      </c>
      <c r="D115" s="312" t="s">
        <v>2037</v>
      </c>
      <c r="E115" s="312">
        <v>100</v>
      </c>
      <c r="F115" s="312" t="s">
        <v>1351</v>
      </c>
      <c r="G115" s="312" t="s">
        <v>1352</v>
      </c>
      <c r="H115" s="312" t="s">
        <v>1353</v>
      </c>
      <c r="I115" s="329">
        <v>1</v>
      </c>
      <c r="J115" s="312">
        <v>50</v>
      </c>
      <c r="K115" s="330">
        <v>5.687351999999999E-2</v>
      </c>
      <c r="L115" s="330">
        <v>4.7042600000000004E-2</v>
      </c>
      <c r="M115" s="330">
        <f t="shared" si="4"/>
        <v>9.8309199999999861E-3</v>
      </c>
      <c r="N115" s="331">
        <f t="shared" si="5"/>
        <v>0.17285583871017632</v>
      </c>
    </row>
    <row r="116" spans="1:14" x14ac:dyDescent="0.25">
      <c r="A116" s="312">
        <v>4611133</v>
      </c>
      <c r="B116" s="312">
        <v>461113301</v>
      </c>
      <c r="C116" s="312" t="s">
        <v>1462</v>
      </c>
      <c r="D116" s="312" t="s">
        <v>2038</v>
      </c>
      <c r="E116" s="312">
        <v>100</v>
      </c>
      <c r="F116" s="312" t="s">
        <v>1351</v>
      </c>
      <c r="G116" s="312" t="s">
        <v>1352</v>
      </c>
      <c r="H116" s="312" t="s">
        <v>1353</v>
      </c>
      <c r="I116" s="329">
        <v>1</v>
      </c>
      <c r="J116" s="312">
        <v>13</v>
      </c>
      <c r="K116" s="330">
        <v>6.6272000000000024E-3</v>
      </c>
      <c r="L116" s="330">
        <v>5.3790000000000001E-3</v>
      </c>
      <c r="M116" s="330">
        <f t="shared" si="4"/>
        <v>1.2482000000000023E-3</v>
      </c>
      <c r="N116" s="331">
        <f t="shared" si="5"/>
        <v>0.18834500241429289</v>
      </c>
    </row>
    <row r="117" spans="1:14" x14ac:dyDescent="0.25">
      <c r="A117" s="312">
        <v>4611133</v>
      </c>
      <c r="B117" s="312">
        <v>461113301</v>
      </c>
      <c r="C117" s="312" t="s">
        <v>1462</v>
      </c>
      <c r="D117" s="312" t="s">
        <v>2039</v>
      </c>
      <c r="E117" s="312">
        <v>100</v>
      </c>
      <c r="F117" s="312" t="s">
        <v>1351</v>
      </c>
      <c r="G117" s="312" t="s">
        <v>1352</v>
      </c>
      <c r="H117" s="312" t="s">
        <v>1353</v>
      </c>
      <c r="I117" s="329">
        <v>1</v>
      </c>
      <c r="J117" s="312">
        <v>33</v>
      </c>
      <c r="K117" s="330">
        <v>2.7735680000000002E-2</v>
      </c>
      <c r="L117" s="330">
        <v>2.1289000000000002E-2</v>
      </c>
      <c r="M117" s="330">
        <f t="shared" si="4"/>
        <v>6.4466799999999998E-3</v>
      </c>
      <c r="N117" s="331">
        <f t="shared" si="5"/>
        <v>0.23243273646076099</v>
      </c>
    </row>
    <row r="118" spans="1:14" x14ac:dyDescent="0.25">
      <c r="A118" s="312">
        <v>4611133</v>
      </c>
      <c r="B118" s="312">
        <v>461113301</v>
      </c>
      <c r="C118" s="312" t="s">
        <v>1462</v>
      </c>
      <c r="D118" s="312" t="s">
        <v>2040</v>
      </c>
      <c r="E118" s="312">
        <v>100</v>
      </c>
      <c r="F118" s="312" t="s">
        <v>1351</v>
      </c>
      <c r="G118" s="312" t="s">
        <v>1352</v>
      </c>
      <c r="H118" s="312" t="s">
        <v>1353</v>
      </c>
      <c r="I118" s="329">
        <v>1</v>
      </c>
      <c r="J118" s="312">
        <v>56</v>
      </c>
      <c r="K118" s="330">
        <v>4.8203160000000009E-2</v>
      </c>
      <c r="L118" s="330">
        <v>3.3574939999999998E-2</v>
      </c>
      <c r="M118" s="330">
        <f t="shared" si="4"/>
        <v>1.4628220000000011E-2</v>
      </c>
      <c r="N118" s="331">
        <f t="shared" si="5"/>
        <v>0.30347014594063976</v>
      </c>
    </row>
    <row r="119" spans="1:14" x14ac:dyDescent="0.25">
      <c r="A119" s="312">
        <v>4611121</v>
      </c>
      <c r="B119" s="312">
        <v>4611121203</v>
      </c>
      <c r="C119" s="312" t="s">
        <v>1467</v>
      </c>
      <c r="D119" s="312" t="s">
        <v>2041</v>
      </c>
      <c r="E119" s="312">
        <v>100</v>
      </c>
      <c r="F119" s="312" t="s">
        <v>1351</v>
      </c>
      <c r="G119" s="312" t="s">
        <v>1352</v>
      </c>
      <c r="H119" s="312" t="s">
        <v>1353</v>
      </c>
      <c r="I119" s="329">
        <v>1</v>
      </c>
      <c r="J119" s="312">
        <v>44</v>
      </c>
      <c r="K119" s="330">
        <v>3.4616279999999999E-2</v>
      </c>
      <c r="L119" s="330">
        <v>2.5156000000000001E-2</v>
      </c>
      <c r="M119" s="330">
        <f t="shared" si="4"/>
        <v>9.460279999999998E-3</v>
      </c>
      <c r="N119" s="331">
        <f t="shared" si="5"/>
        <v>0.27328990867880659</v>
      </c>
    </row>
    <row r="120" spans="1:14" x14ac:dyDescent="0.25">
      <c r="A120" s="312">
        <v>4611121</v>
      </c>
      <c r="B120" s="312">
        <v>4611121203</v>
      </c>
      <c r="C120" s="312" t="s">
        <v>1467</v>
      </c>
      <c r="D120" s="312" t="s">
        <v>2042</v>
      </c>
      <c r="E120" s="312">
        <v>100</v>
      </c>
      <c r="F120" s="312" t="s">
        <v>1351</v>
      </c>
      <c r="G120" s="312" t="s">
        <v>1352</v>
      </c>
      <c r="H120" s="312" t="s">
        <v>1353</v>
      </c>
      <c r="I120" s="329">
        <v>1</v>
      </c>
      <c r="J120" s="312">
        <v>82</v>
      </c>
      <c r="K120" s="330">
        <v>6.4085400000000015E-2</v>
      </c>
      <c r="L120" s="330">
        <v>5.1052520000000004E-2</v>
      </c>
      <c r="M120" s="330">
        <f t="shared" si="4"/>
        <v>1.3032880000000011E-2</v>
      </c>
      <c r="N120" s="331">
        <f t="shared" si="5"/>
        <v>0.20336738165011076</v>
      </c>
    </row>
    <row r="121" spans="1:14" x14ac:dyDescent="0.25">
      <c r="A121" s="312">
        <v>4611133</v>
      </c>
      <c r="B121" s="312">
        <v>461113301</v>
      </c>
      <c r="C121" s="312" t="s">
        <v>1462</v>
      </c>
      <c r="D121" s="312" t="s">
        <v>2043</v>
      </c>
      <c r="E121" s="312">
        <v>100</v>
      </c>
      <c r="F121" s="312" t="s">
        <v>1351</v>
      </c>
      <c r="G121" s="312" t="s">
        <v>1352</v>
      </c>
      <c r="H121" s="312" t="s">
        <v>1353</v>
      </c>
      <c r="I121" s="329">
        <v>1</v>
      </c>
      <c r="J121" s="312">
        <v>34</v>
      </c>
      <c r="K121" s="330">
        <v>3.3444960000000003E-2</v>
      </c>
      <c r="L121" s="330">
        <v>2.4589E-2</v>
      </c>
      <c r="M121" s="330">
        <f t="shared" si="4"/>
        <v>8.855960000000003E-3</v>
      </c>
      <c r="N121" s="331">
        <f t="shared" si="5"/>
        <v>0.26479206433495517</v>
      </c>
    </row>
    <row r="122" spans="1:14" x14ac:dyDescent="0.25">
      <c r="A122" s="312">
        <v>4611411</v>
      </c>
      <c r="B122" s="312">
        <v>461141105</v>
      </c>
      <c r="C122" s="312" t="s">
        <v>1468</v>
      </c>
      <c r="D122" s="312" t="s">
        <v>2044</v>
      </c>
      <c r="E122" s="312">
        <v>100</v>
      </c>
      <c r="F122" s="312" t="s">
        <v>1351</v>
      </c>
      <c r="G122" s="312" t="s">
        <v>1352</v>
      </c>
      <c r="H122" s="312" t="s">
        <v>1353</v>
      </c>
      <c r="I122" s="329">
        <v>1</v>
      </c>
      <c r="J122" s="312">
        <v>110</v>
      </c>
      <c r="K122" s="330">
        <v>4.3517199999999992E-2</v>
      </c>
      <c r="L122" s="330">
        <v>2.8926550000000002E-2</v>
      </c>
      <c r="M122" s="330">
        <f t="shared" si="4"/>
        <v>1.459064999999999E-2</v>
      </c>
      <c r="N122" s="331">
        <f t="shared" si="5"/>
        <v>0.33528466905039828</v>
      </c>
    </row>
    <row r="123" spans="1:14" x14ac:dyDescent="0.25">
      <c r="A123" s="312">
        <v>4611411</v>
      </c>
      <c r="B123" s="312">
        <v>461141107</v>
      </c>
      <c r="C123" s="312" t="s">
        <v>1460</v>
      </c>
      <c r="D123" s="312" t="s">
        <v>2045</v>
      </c>
      <c r="E123" s="312">
        <v>100</v>
      </c>
      <c r="F123" s="312" t="s">
        <v>1351</v>
      </c>
      <c r="G123" s="312" t="s">
        <v>1352</v>
      </c>
      <c r="H123" s="312" t="s">
        <v>1353</v>
      </c>
      <c r="I123" s="329">
        <v>1</v>
      </c>
      <c r="J123" s="312">
        <v>23</v>
      </c>
      <c r="K123" s="330">
        <v>7.6547199999999994E-3</v>
      </c>
      <c r="L123" s="330">
        <v>5.267E-3</v>
      </c>
      <c r="M123" s="330">
        <f t="shared" si="4"/>
        <v>2.3877199999999994E-3</v>
      </c>
      <c r="N123" s="331">
        <f t="shared" si="5"/>
        <v>0.31192780402157094</v>
      </c>
    </row>
    <row r="124" spans="1:14" x14ac:dyDescent="0.25">
      <c r="A124" s="312">
        <v>4611421</v>
      </c>
      <c r="B124" s="312">
        <v>4611421001</v>
      </c>
      <c r="C124" s="312" t="s">
        <v>1461</v>
      </c>
      <c r="D124" s="312" t="s">
        <v>2046</v>
      </c>
      <c r="E124" s="312">
        <v>100</v>
      </c>
      <c r="F124" s="312" t="s">
        <v>1351</v>
      </c>
      <c r="G124" s="312" t="s">
        <v>1352</v>
      </c>
      <c r="H124" s="312" t="s">
        <v>1353</v>
      </c>
      <c r="I124" s="329">
        <v>1</v>
      </c>
      <c r="J124" s="312">
        <v>27</v>
      </c>
      <c r="K124" s="330">
        <v>2.1511199999999994E-2</v>
      </c>
      <c r="L124" s="330">
        <v>1.934E-2</v>
      </c>
      <c r="M124" s="330">
        <f t="shared" si="4"/>
        <v>2.1711999999999947E-3</v>
      </c>
      <c r="N124" s="331">
        <f t="shared" si="5"/>
        <v>0.1009334672170774</v>
      </c>
    </row>
    <row r="125" spans="1:14" x14ac:dyDescent="0.25">
      <c r="A125" s="312">
        <v>4611133</v>
      </c>
      <c r="B125" s="312">
        <v>461113301</v>
      </c>
      <c r="C125" s="312" t="s">
        <v>1462</v>
      </c>
      <c r="D125" s="312" t="s">
        <v>2047</v>
      </c>
      <c r="E125" s="312">
        <v>100</v>
      </c>
      <c r="F125" s="312" t="s">
        <v>1351</v>
      </c>
      <c r="G125" s="312" t="s">
        <v>1352</v>
      </c>
      <c r="H125" s="312" t="s">
        <v>1353</v>
      </c>
      <c r="I125" s="329">
        <v>1</v>
      </c>
      <c r="J125" s="312">
        <v>42</v>
      </c>
      <c r="K125" s="330">
        <v>7.3904319999999996E-2</v>
      </c>
      <c r="L125" s="330">
        <v>5.2237270000000002E-2</v>
      </c>
      <c r="M125" s="330">
        <f t="shared" si="4"/>
        <v>2.1667049999999993E-2</v>
      </c>
      <c r="N125" s="331">
        <f t="shared" si="5"/>
        <v>0.29317704296582386</v>
      </c>
    </row>
    <row r="126" spans="1:14" x14ac:dyDescent="0.25">
      <c r="A126" s="312">
        <v>4611133</v>
      </c>
      <c r="B126" s="312">
        <v>461113301</v>
      </c>
      <c r="C126" s="312" t="s">
        <v>1462</v>
      </c>
      <c r="D126" s="312" t="s">
        <v>2048</v>
      </c>
      <c r="E126" s="312">
        <v>100</v>
      </c>
      <c r="F126" s="312" t="s">
        <v>1351</v>
      </c>
      <c r="G126" s="312" t="s">
        <v>1352</v>
      </c>
      <c r="H126" s="312" t="s">
        <v>1353</v>
      </c>
      <c r="I126" s="329">
        <v>1</v>
      </c>
      <c r="J126" s="312">
        <v>39</v>
      </c>
      <c r="K126" s="330">
        <v>5.7926240000000018E-2</v>
      </c>
      <c r="L126" s="330">
        <v>4.0149000000000004E-2</v>
      </c>
      <c r="M126" s="330">
        <f t="shared" si="4"/>
        <v>1.7777240000000014E-2</v>
      </c>
      <c r="N126" s="331">
        <f t="shared" si="5"/>
        <v>0.3068944229765303</v>
      </c>
    </row>
    <row r="127" spans="1:14" x14ac:dyDescent="0.25">
      <c r="A127" s="312">
        <v>4611421</v>
      </c>
      <c r="B127" s="312">
        <v>4611421101</v>
      </c>
      <c r="C127" s="312" t="s">
        <v>1473</v>
      </c>
      <c r="D127" s="312" t="s">
        <v>2049</v>
      </c>
      <c r="E127" s="312">
        <v>100</v>
      </c>
      <c r="F127" s="312" t="s">
        <v>1351</v>
      </c>
      <c r="G127" s="312" t="s">
        <v>1352</v>
      </c>
      <c r="H127" s="312" t="s">
        <v>1353</v>
      </c>
      <c r="I127" s="329">
        <v>1</v>
      </c>
      <c r="J127" s="312">
        <v>73</v>
      </c>
      <c r="K127" s="330">
        <v>9.7118320000000008E-2</v>
      </c>
      <c r="L127" s="330">
        <v>7.1805607999999993E-2</v>
      </c>
      <c r="M127" s="330">
        <f t="shared" si="4"/>
        <v>2.5312712000000015E-2</v>
      </c>
      <c r="N127" s="331">
        <f t="shared" si="5"/>
        <v>0.26063786935358862</v>
      </c>
    </row>
    <row r="128" spans="1:14" x14ac:dyDescent="0.25">
      <c r="A128" s="312">
        <v>4611411</v>
      </c>
      <c r="B128" s="312">
        <v>461141107</v>
      </c>
      <c r="C128" s="312" t="s">
        <v>1460</v>
      </c>
      <c r="D128" s="312" t="s">
        <v>2050</v>
      </c>
      <c r="E128" s="312">
        <v>100</v>
      </c>
      <c r="F128" s="312" t="s">
        <v>1351</v>
      </c>
      <c r="G128" s="312" t="s">
        <v>1352</v>
      </c>
      <c r="H128" s="312" t="s">
        <v>1353</v>
      </c>
      <c r="I128" s="329">
        <v>1</v>
      </c>
      <c r="J128" s="312">
        <v>75</v>
      </c>
      <c r="K128" s="330">
        <v>3.1000879999999998E-2</v>
      </c>
      <c r="L128" s="330">
        <v>2.6051329999999998E-2</v>
      </c>
      <c r="M128" s="330">
        <f t="shared" si="4"/>
        <v>4.9495500000000005E-3</v>
      </c>
      <c r="N128" s="331">
        <f t="shared" si="5"/>
        <v>0.15965837098817842</v>
      </c>
    </row>
    <row r="129" spans="1:14" x14ac:dyDescent="0.25">
      <c r="A129" s="312">
        <v>4611411</v>
      </c>
      <c r="B129" s="312">
        <v>461141105</v>
      </c>
      <c r="C129" s="312" t="s">
        <v>1468</v>
      </c>
      <c r="D129" s="312" t="s">
        <v>2051</v>
      </c>
      <c r="E129" s="312">
        <v>100</v>
      </c>
      <c r="F129" s="312" t="s">
        <v>1351</v>
      </c>
      <c r="G129" s="312" t="s">
        <v>1352</v>
      </c>
      <c r="H129" s="312" t="s">
        <v>1353</v>
      </c>
      <c r="I129" s="329">
        <v>1</v>
      </c>
      <c r="J129" s="312">
        <v>48</v>
      </c>
      <c r="K129" s="330">
        <v>3.0394199999999996E-2</v>
      </c>
      <c r="L129" s="330">
        <v>2.3905659999999999E-2</v>
      </c>
      <c r="M129" s="330">
        <f t="shared" si="4"/>
        <v>6.4885399999999975E-3</v>
      </c>
      <c r="N129" s="331">
        <f t="shared" si="5"/>
        <v>0.21347954543959038</v>
      </c>
    </row>
    <row r="130" spans="1:14" x14ac:dyDescent="0.25">
      <c r="A130" s="312">
        <v>4611121</v>
      </c>
      <c r="B130" s="312">
        <v>4611121201</v>
      </c>
      <c r="C130" s="312" t="s">
        <v>1200</v>
      </c>
      <c r="D130" s="312" t="s">
        <v>2052</v>
      </c>
      <c r="E130" s="312">
        <v>100</v>
      </c>
      <c r="F130" s="312" t="s">
        <v>1351</v>
      </c>
      <c r="G130" s="312" t="s">
        <v>1352</v>
      </c>
      <c r="H130" s="312" t="s">
        <v>1353</v>
      </c>
      <c r="I130" s="329">
        <v>1</v>
      </c>
      <c r="J130" s="312">
        <v>100</v>
      </c>
      <c r="K130" s="330">
        <v>7.0899800000000013E-2</v>
      </c>
      <c r="L130" s="330">
        <v>5.7585229999999994E-2</v>
      </c>
      <c r="M130" s="330">
        <f t="shared" si="4"/>
        <v>1.3314570000000019E-2</v>
      </c>
      <c r="N130" s="331">
        <f t="shared" si="5"/>
        <v>0.18779418277625629</v>
      </c>
    </row>
    <row r="131" spans="1:14" x14ac:dyDescent="0.25">
      <c r="A131" s="312">
        <v>4611128</v>
      </c>
      <c r="B131" s="312">
        <v>461112802</v>
      </c>
      <c r="C131" s="312" t="s">
        <v>1213</v>
      </c>
      <c r="D131" s="312" t="s">
        <v>2053</v>
      </c>
      <c r="E131" s="312">
        <v>100</v>
      </c>
      <c r="F131" s="312" t="s">
        <v>1351</v>
      </c>
      <c r="G131" s="312" t="s">
        <v>1352</v>
      </c>
      <c r="H131" s="312" t="s">
        <v>1353</v>
      </c>
      <c r="I131" s="329">
        <v>1</v>
      </c>
      <c r="J131" s="312">
        <v>97</v>
      </c>
      <c r="K131" s="330">
        <v>6.1182920000000016E-2</v>
      </c>
      <c r="L131" s="330">
        <v>4.3590160000000003E-2</v>
      </c>
      <c r="M131" s="330">
        <f t="shared" si="4"/>
        <v>1.7592760000000013E-2</v>
      </c>
      <c r="N131" s="331">
        <f t="shared" si="5"/>
        <v>0.28754364780236069</v>
      </c>
    </row>
    <row r="132" spans="1:14" x14ac:dyDescent="0.25">
      <c r="A132" s="312">
        <v>4611121</v>
      </c>
      <c r="B132" s="312">
        <v>4611121201</v>
      </c>
      <c r="C132" s="312" t="s">
        <v>1200</v>
      </c>
      <c r="D132" s="312" t="s">
        <v>2054</v>
      </c>
      <c r="E132" s="312">
        <v>100</v>
      </c>
      <c r="F132" s="312" t="s">
        <v>1351</v>
      </c>
      <c r="G132" s="312" t="s">
        <v>1352</v>
      </c>
      <c r="H132" s="312" t="s">
        <v>1353</v>
      </c>
      <c r="I132" s="329">
        <v>1</v>
      </c>
      <c r="J132" s="312">
        <v>71</v>
      </c>
      <c r="K132" s="330">
        <v>4.3198600000000004E-2</v>
      </c>
      <c r="L132" s="330">
        <v>3.7841E-2</v>
      </c>
      <c r="M132" s="330">
        <f t="shared" ref="M132:M193" si="6">K132-L132</f>
        <v>5.357600000000004E-3</v>
      </c>
      <c r="N132" s="331">
        <f t="shared" ref="N132:N193" si="7">M132/K132</f>
        <v>0.12402253776742773</v>
      </c>
    </row>
    <row r="133" spans="1:14" x14ac:dyDescent="0.25">
      <c r="A133" s="312">
        <v>4611112</v>
      </c>
      <c r="B133" s="312">
        <v>461111205</v>
      </c>
      <c r="C133" s="312" t="s">
        <v>1470</v>
      </c>
      <c r="D133" s="312" t="s">
        <v>2055</v>
      </c>
      <c r="E133" s="312">
        <v>100</v>
      </c>
      <c r="F133" s="312" t="s">
        <v>1351</v>
      </c>
      <c r="G133" s="312" t="s">
        <v>1352</v>
      </c>
      <c r="H133" s="312" t="s">
        <v>1353</v>
      </c>
      <c r="I133" s="329">
        <v>1</v>
      </c>
      <c r="J133" s="312">
        <v>115</v>
      </c>
      <c r="K133" s="330">
        <v>6.2772000000000008E-2</v>
      </c>
      <c r="L133" s="330">
        <v>5.0109000000000001E-2</v>
      </c>
      <c r="M133" s="330">
        <f t="shared" si="6"/>
        <v>1.2663000000000008E-2</v>
      </c>
      <c r="N133" s="331">
        <f t="shared" si="7"/>
        <v>0.20173007073217367</v>
      </c>
    </row>
    <row r="134" spans="1:14" x14ac:dyDescent="0.25">
      <c r="A134" s="312">
        <v>4611411</v>
      </c>
      <c r="B134" s="312">
        <v>461141106</v>
      </c>
      <c r="C134" s="312" t="s">
        <v>1474</v>
      </c>
      <c r="D134" s="312" t="s">
        <v>2056</v>
      </c>
      <c r="E134" s="312">
        <v>100</v>
      </c>
      <c r="F134" s="312" t="s">
        <v>1351</v>
      </c>
      <c r="G134" s="312" t="s">
        <v>1352</v>
      </c>
      <c r="H134" s="312" t="s">
        <v>1353</v>
      </c>
      <c r="I134" s="329">
        <v>1</v>
      </c>
      <c r="J134" s="312">
        <v>68</v>
      </c>
      <c r="K134" s="330">
        <v>7.1811239999999985E-2</v>
      </c>
      <c r="L134" s="330">
        <v>4.8544999999999998E-2</v>
      </c>
      <c r="M134" s="330">
        <f t="shared" si="6"/>
        <v>2.3266239999999987E-2</v>
      </c>
      <c r="N134" s="331">
        <f t="shared" si="7"/>
        <v>0.32399162025331957</v>
      </c>
    </row>
    <row r="135" spans="1:14" x14ac:dyDescent="0.25">
      <c r="A135" s="312">
        <v>4611121</v>
      </c>
      <c r="B135" s="312">
        <v>4611121201</v>
      </c>
      <c r="C135" s="312" t="s">
        <v>1200</v>
      </c>
      <c r="D135" s="312" t="s">
        <v>2057</v>
      </c>
      <c r="E135" s="312">
        <v>100</v>
      </c>
      <c r="F135" s="312" t="s">
        <v>1351</v>
      </c>
      <c r="G135" s="312" t="s">
        <v>1352</v>
      </c>
      <c r="H135" s="312" t="s">
        <v>1353</v>
      </c>
      <c r="I135" s="329">
        <v>1</v>
      </c>
      <c r="J135" s="312">
        <v>104</v>
      </c>
      <c r="K135" s="330">
        <v>7.640632E-2</v>
      </c>
      <c r="L135" s="330">
        <v>5.9374589999999991E-2</v>
      </c>
      <c r="M135" s="330">
        <f t="shared" si="6"/>
        <v>1.7031730000000009E-2</v>
      </c>
      <c r="N135" s="331">
        <f t="shared" si="7"/>
        <v>0.22290996346899064</v>
      </c>
    </row>
    <row r="136" spans="1:14" x14ac:dyDescent="0.25">
      <c r="A136" s="312">
        <v>4611421</v>
      </c>
      <c r="B136" s="312">
        <v>4611421001</v>
      </c>
      <c r="C136" s="312" t="s">
        <v>1461</v>
      </c>
      <c r="D136" s="312" t="s">
        <v>2058</v>
      </c>
      <c r="E136" s="312">
        <v>250</v>
      </c>
      <c r="F136" s="312" t="s">
        <v>1351</v>
      </c>
      <c r="G136" s="312" t="s">
        <v>1352</v>
      </c>
      <c r="H136" s="312" t="s">
        <v>1353</v>
      </c>
      <c r="I136" s="329">
        <v>1</v>
      </c>
      <c r="J136" s="312">
        <v>148</v>
      </c>
      <c r="K136" s="330">
        <v>0.14104664</v>
      </c>
      <c r="L136" s="330">
        <v>9.3499510000000008E-2</v>
      </c>
      <c r="M136" s="330">
        <f t="shared" si="6"/>
        <v>4.7547129999999993E-2</v>
      </c>
      <c r="N136" s="331">
        <f t="shared" si="7"/>
        <v>0.33710218123593721</v>
      </c>
    </row>
    <row r="137" spans="1:14" x14ac:dyDescent="0.25">
      <c r="A137" s="312">
        <v>4611421</v>
      </c>
      <c r="B137" s="312">
        <v>4611421001</v>
      </c>
      <c r="C137" s="312" t="s">
        <v>1461</v>
      </c>
      <c r="D137" s="312" t="s">
        <v>2059</v>
      </c>
      <c r="E137" s="312">
        <v>100</v>
      </c>
      <c r="F137" s="312" t="s">
        <v>1351</v>
      </c>
      <c r="G137" s="312" t="s">
        <v>1352</v>
      </c>
      <c r="H137" s="312" t="s">
        <v>1353</v>
      </c>
      <c r="I137" s="329">
        <v>1</v>
      </c>
      <c r="J137" s="312">
        <v>103</v>
      </c>
      <c r="K137" s="330">
        <v>5.9206079999999987E-2</v>
      </c>
      <c r="L137" s="330">
        <v>4.2286000000000004E-2</v>
      </c>
      <c r="M137" s="330">
        <f t="shared" si="6"/>
        <v>1.6920079999999983E-2</v>
      </c>
      <c r="N137" s="331">
        <f t="shared" si="7"/>
        <v>0.28578281149503543</v>
      </c>
    </row>
    <row r="138" spans="1:14" x14ac:dyDescent="0.25">
      <c r="A138" s="312">
        <v>4611121</v>
      </c>
      <c r="B138" s="312">
        <v>4611121201</v>
      </c>
      <c r="C138" s="312" t="s">
        <v>1200</v>
      </c>
      <c r="D138" s="312" t="s">
        <v>2060</v>
      </c>
      <c r="E138" s="312">
        <v>100</v>
      </c>
      <c r="F138" s="312" t="s">
        <v>1351</v>
      </c>
      <c r="G138" s="312" t="s">
        <v>1352</v>
      </c>
      <c r="H138" s="312" t="s">
        <v>1353</v>
      </c>
      <c r="I138" s="329">
        <v>1</v>
      </c>
      <c r="J138" s="312">
        <v>83</v>
      </c>
      <c r="K138" s="330">
        <v>6.0203119999999999E-2</v>
      </c>
      <c r="L138" s="330">
        <v>4.0385749999999998E-2</v>
      </c>
      <c r="M138" s="330">
        <f t="shared" si="6"/>
        <v>1.9817370000000001E-2</v>
      </c>
      <c r="N138" s="331">
        <f t="shared" si="7"/>
        <v>0.32917513245160718</v>
      </c>
    </row>
    <row r="139" spans="1:14" x14ac:dyDescent="0.25">
      <c r="A139" s="312">
        <v>4611133</v>
      </c>
      <c r="B139" s="312">
        <v>461113302</v>
      </c>
      <c r="C139" s="312" t="s">
        <v>1204</v>
      </c>
      <c r="D139" s="312" t="s">
        <v>2061</v>
      </c>
      <c r="E139" s="312">
        <v>100</v>
      </c>
      <c r="F139" s="312" t="s">
        <v>1351</v>
      </c>
      <c r="G139" s="312" t="s">
        <v>1352</v>
      </c>
      <c r="H139" s="312" t="s">
        <v>1353</v>
      </c>
      <c r="I139" s="329">
        <v>1</v>
      </c>
      <c r="J139" s="312">
        <v>18</v>
      </c>
      <c r="K139" s="330">
        <v>1.7320159999999998E-2</v>
      </c>
      <c r="L139" s="330">
        <v>1.1346999999999999E-2</v>
      </c>
      <c r="M139" s="330">
        <f t="shared" si="6"/>
        <v>5.9731599999999982E-3</v>
      </c>
      <c r="N139" s="331">
        <f t="shared" si="7"/>
        <v>0.34486748390315097</v>
      </c>
    </row>
    <row r="140" spans="1:14" x14ac:dyDescent="0.25">
      <c r="A140" s="312">
        <v>4611133</v>
      </c>
      <c r="B140" s="312">
        <v>461113301</v>
      </c>
      <c r="C140" s="312" t="s">
        <v>1462</v>
      </c>
      <c r="D140" s="312" t="s">
        <v>2062</v>
      </c>
      <c r="E140" s="312">
        <v>100</v>
      </c>
      <c r="F140" s="312" t="s">
        <v>1351</v>
      </c>
      <c r="G140" s="312" t="s">
        <v>1352</v>
      </c>
      <c r="H140" s="312" t="s">
        <v>1353</v>
      </c>
      <c r="I140" s="329">
        <v>1</v>
      </c>
      <c r="J140" s="312">
        <v>42</v>
      </c>
      <c r="K140" s="330">
        <v>8.2202520000000001E-2</v>
      </c>
      <c r="L140" s="330">
        <v>5.6126170000000003E-2</v>
      </c>
      <c r="M140" s="330">
        <f t="shared" si="6"/>
        <v>2.6076349999999998E-2</v>
      </c>
      <c r="N140" s="331">
        <f t="shared" si="7"/>
        <v>0.31722081026226445</v>
      </c>
    </row>
    <row r="141" spans="1:14" x14ac:dyDescent="0.25">
      <c r="A141" s="312">
        <v>4611133</v>
      </c>
      <c r="B141" s="312">
        <v>461113301</v>
      </c>
      <c r="C141" s="312" t="s">
        <v>1462</v>
      </c>
      <c r="D141" s="312" t="s">
        <v>2063</v>
      </c>
      <c r="E141" s="312">
        <v>100</v>
      </c>
      <c r="F141" s="312" t="s">
        <v>1351</v>
      </c>
      <c r="G141" s="312" t="s">
        <v>1352</v>
      </c>
      <c r="H141" s="312" t="s">
        <v>1353</v>
      </c>
      <c r="I141" s="329">
        <v>1</v>
      </c>
      <c r="J141" s="312">
        <v>44</v>
      </c>
      <c r="K141" s="330">
        <v>3.284376E-2</v>
      </c>
      <c r="L141" s="330">
        <v>2.4795999999999999E-2</v>
      </c>
      <c r="M141" s="330">
        <f t="shared" si="6"/>
        <v>8.047760000000001E-3</v>
      </c>
      <c r="N141" s="331">
        <f t="shared" si="7"/>
        <v>0.2450316285346136</v>
      </c>
    </row>
    <row r="142" spans="1:14" x14ac:dyDescent="0.25">
      <c r="A142" s="312">
        <v>4611411</v>
      </c>
      <c r="B142" s="312">
        <v>461141105</v>
      </c>
      <c r="C142" s="312" t="s">
        <v>1468</v>
      </c>
      <c r="D142" s="312" t="s">
        <v>2064</v>
      </c>
      <c r="E142" s="312">
        <v>100</v>
      </c>
      <c r="F142" s="312" t="s">
        <v>1351</v>
      </c>
      <c r="G142" s="312" t="s">
        <v>1352</v>
      </c>
      <c r="H142" s="312" t="s">
        <v>1353</v>
      </c>
      <c r="I142" s="329">
        <v>1</v>
      </c>
      <c r="J142" s="312">
        <v>27</v>
      </c>
      <c r="K142" s="330">
        <v>2.2323079999999999E-2</v>
      </c>
      <c r="L142" s="330">
        <v>1.5355000000000001E-2</v>
      </c>
      <c r="M142" s="330">
        <f t="shared" si="6"/>
        <v>6.968079999999998E-3</v>
      </c>
      <c r="N142" s="331">
        <f t="shared" si="7"/>
        <v>0.31214689012448094</v>
      </c>
    </row>
    <row r="143" spans="1:14" x14ac:dyDescent="0.25">
      <c r="A143" s="312">
        <v>4611411</v>
      </c>
      <c r="B143" s="312">
        <v>461141101</v>
      </c>
      <c r="C143" s="312" t="s">
        <v>1221</v>
      </c>
      <c r="D143" s="312" t="s">
        <v>2065</v>
      </c>
      <c r="E143" s="312">
        <v>100</v>
      </c>
      <c r="F143" s="312" t="s">
        <v>1351</v>
      </c>
      <c r="G143" s="312" t="s">
        <v>1352</v>
      </c>
      <c r="H143" s="312" t="s">
        <v>1353</v>
      </c>
      <c r="I143" s="329">
        <v>1</v>
      </c>
      <c r="J143" s="312">
        <v>36</v>
      </c>
      <c r="K143" s="330">
        <v>1.4050440000000001E-2</v>
      </c>
      <c r="L143" s="330">
        <v>1.090408E-2</v>
      </c>
      <c r="M143" s="330">
        <f t="shared" si="6"/>
        <v>3.1463600000000008E-3</v>
      </c>
      <c r="N143" s="331">
        <f t="shared" si="7"/>
        <v>0.22393320066844885</v>
      </c>
    </row>
    <row r="144" spans="1:14" x14ac:dyDescent="0.25">
      <c r="A144" s="312">
        <v>4611411</v>
      </c>
      <c r="B144" s="312">
        <v>461141101</v>
      </c>
      <c r="C144" s="312" t="s">
        <v>1221</v>
      </c>
      <c r="D144" s="312" t="s">
        <v>2066</v>
      </c>
      <c r="E144" s="312">
        <v>100</v>
      </c>
      <c r="F144" s="312" t="s">
        <v>1351</v>
      </c>
      <c r="G144" s="312" t="s">
        <v>1352</v>
      </c>
      <c r="H144" s="312" t="s">
        <v>1353</v>
      </c>
      <c r="I144" s="329">
        <v>1</v>
      </c>
      <c r="J144" s="312">
        <v>47</v>
      </c>
      <c r="K144" s="330">
        <v>2.4076239999999999E-2</v>
      </c>
      <c r="L144" s="330">
        <v>1.6282999999999999E-2</v>
      </c>
      <c r="M144" s="330">
        <f t="shared" si="6"/>
        <v>7.7932399999999999E-3</v>
      </c>
      <c r="N144" s="331">
        <f t="shared" si="7"/>
        <v>0.323690077852688</v>
      </c>
    </row>
    <row r="145" spans="1:14" x14ac:dyDescent="0.25">
      <c r="A145" s="312">
        <v>4611421</v>
      </c>
      <c r="B145" s="312">
        <v>4611421001</v>
      </c>
      <c r="C145" s="312" t="s">
        <v>1461</v>
      </c>
      <c r="D145" s="312" t="s">
        <v>2067</v>
      </c>
      <c r="E145" s="312">
        <v>100</v>
      </c>
      <c r="F145" s="312" t="s">
        <v>1351</v>
      </c>
      <c r="G145" s="312" t="s">
        <v>1352</v>
      </c>
      <c r="H145" s="312" t="s">
        <v>1353</v>
      </c>
      <c r="I145" s="329">
        <v>1</v>
      </c>
      <c r="J145" s="312">
        <v>38</v>
      </c>
      <c r="K145" s="330">
        <v>1.7535399999999993E-2</v>
      </c>
      <c r="L145" s="330">
        <v>1.2097E-2</v>
      </c>
      <c r="M145" s="330">
        <f t="shared" si="6"/>
        <v>5.4383999999999925E-3</v>
      </c>
      <c r="N145" s="331">
        <f t="shared" si="7"/>
        <v>0.3101383487117485</v>
      </c>
    </row>
    <row r="146" spans="1:14" x14ac:dyDescent="0.25">
      <c r="A146" s="312">
        <v>4611128</v>
      </c>
      <c r="B146" s="312">
        <v>461112802</v>
      </c>
      <c r="C146" s="312" t="s">
        <v>1213</v>
      </c>
      <c r="D146" s="312" t="s">
        <v>2068</v>
      </c>
      <c r="E146" s="312">
        <v>100</v>
      </c>
      <c r="F146" s="312" t="s">
        <v>1351</v>
      </c>
      <c r="G146" s="312" t="s">
        <v>1352</v>
      </c>
      <c r="H146" s="312" t="s">
        <v>1353</v>
      </c>
      <c r="I146" s="329">
        <v>1</v>
      </c>
      <c r="J146" s="312">
        <v>69</v>
      </c>
      <c r="K146" s="330">
        <v>3.4425839999999999E-2</v>
      </c>
      <c r="L146" s="330">
        <v>2.3802E-2</v>
      </c>
      <c r="M146" s="330">
        <f t="shared" si="6"/>
        <v>1.0623839999999999E-2</v>
      </c>
      <c r="N146" s="331">
        <f t="shared" si="7"/>
        <v>0.30860074873990001</v>
      </c>
    </row>
    <row r="147" spans="1:14" x14ac:dyDescent="0.25">
      <c r="A147" s="312">
        <v>4611112</v>
      </c>
      <c r="B147" s="312">
        <v>461111201</v>
      </c>
      <c r="C147" s="312" t="s">
        <v>1464</v>
      </c>
      <c r="D147" s="312" t="s">
        <v>2069</v>
      </c>
      <c r="E147" s="312">
        <v>100</v>
      </c>
      <c r="F147" s="312" t="s">
        <v>1351</v>
      </c>
      <c r="G147" s="312" t="s">
        <v>1352</v>
      </c>
      <c r="H147" s="312" t="s">
        <v>1353</v>
      </c>
      <c r="I147" s="329">
        <v>1</v>
      </c>
      <c r="J147" s="312">
        <v>34</v>
      </c>
      <c r="K147" s="330">
        <v>4.7825480000000004E-2</v>
      </c>
      <c r="L147" s="330">
        <v>4.1110999999999995E-2</v>
      </c>
      <c r="M147" s="330">
        <f t="shared" si="6"/>
        <v>6.7144800000000088E-3</v>
      </c>
      <c r="N147" s="331">
        <f t="shared" si="7"/>
        <v>0.14039545447322241</v>
      </c>
    </row>
    <row r="148" spans="1:14" x14ac:dyDescent="0.25">
      <c r="A148" s="312">
        <v>4611121</v>
      </c>
      <c r="B148" s="312">
        <v>4611121201</v>
      </c>
      <c r="C148" s="312" t="s">
        <v>1200</v>
      </c>
      <c r="D148" s="312" t="s">
        <v>2070</v>
      </c>
      <c r="E148" s="312">
        <v>100</v>
      </c>
      <c r="F148" s="312" t="s">
        <v>1351</v>
      </c>
      <c r="G148" s="312" t="s">
        <v>1352</v>
      </c>
      <c r="H148" s="312" t="s">
        <v>1353</v>
      </c>
      <c r="I148" s="329">
        <v>1</v>
      </c>
      <c r="J148" s="312">
        <v>153</v>
      </c>
      <c r="K148" s="330">
        <v>9.9562559999999981E-2</v>
      </c>
      <c r="L148" s="330">
        <v>7.6872269999999993E-2</v>
      </c>
      <c r="M148" s="330">
        <f t="shared" si="6"/>
        <v>2.2690289999999988E-2</v>
      </c>
      <c r="N148" s="331">
        <f t="shared" si="7"/>
        <v>0.22789982499445566</v>
      </c>
    </row>
    <row r="149" spans="1:14" x14ac:dyDescent="0.25">
      <c r="A149" s="312">
        <v>4611121</v>
      </c>
      <c r="B149" s="312">
        <v>4611121201</v>
      </c>
      <c r="C149" s="312" t="s">
        <v>1200</v>
      </c>
      <c r="D149" s="312" t="s">
        <v>2071</v>
      </c>
      <c r="E149" s="312">
        <v>100</v>
      </c>
      <c r="F149" s="312" t="s">
        <v>1351</v>
      </c>
      <c r="G149" s="312" t="s">
        <v>1352</v>
      </c>
      <c r="H149" s="312" t="s">
        <v>1353</v>
      </c>
      <c r="I149" s="329">
        <v>1</v>
      </c>
      <c r="J149" s="312">
        <v>107</v>
      </c>
      <c r="K149" s="330">
        <v>6.1153120000000005E-2</v>
      </c>
      <c r="L149" s="330">
        <v>5.7701250000000003E-2</v>
      </c>
      <c r="M149" s="330">
        <f t="shared" si="6"/>
        <v>3.4518700000000027E-3</v>
      </c>
      <c r="N149" s="331">
        <f t="shared" si="7"/>
        <v>5.6446343211924467E-2</v>
      </c>
    </row>
    <row r="150" spans="1:14" x14ac:dyDescent="0.25">
      <c r="A150" s="312">
        <v>4611421</v>
      </c>
      <c r="B150" s="312">
        <v>4611421001</v>
      </c>
      <c r="C150" s="312" t="s">
        <v>1461</v>
      </c>
      <c r="D150" s="312" t="s">
        <v>2072</v>
      </c>
      <c r="E150" s="312">
        <v>100</v>
      </c>
      <c r="F150" s="312" t="s">
        <v>1351</v>
      </c>
      <c r="G150" s="312" t="s">
        <v>1352</v>
      </c>
      <c r="H150" s="312" t="s">
        <v>1353</v>
      </c>
      <c r="I150" s="329">
        <v>1</v>
      </c>
      <c r="J150" s="312">
        <v>56</v>
      </c>
      <c r="K150" s="330">
        <v>3.234896000000001E-2</v>
      </c>
      <c r="L150" s="330">
        <v>2.1531040000000001E-2</v>
      </c>
      <c r="M150" s="330">
        <f t="shared" si="6"/>
        <v>1.0817920000000009E-2</v>
      </c>
      <c r="N150" s="331">
        <f t="shared" si="7"/>
        <v>0.33441322379452093</v>
      </c>
    </row>
    <row r="151" spans="1:14" x14ac:dyDescent="0.25">
      <c r="A151" s="312">
        <v>4611112</v>
      </c>
      <c r="B151" s="312">
        <v>461111205</v>
      </c>
      <c r="C151" s="312" t="s">
        <v>1470</v>
      </c>
      <c r="D151" s="312" t="s">
        <v>2073</v>
      </c>
      <c r="E151" s="312">
        <v>100</v>
      </c>
      <c r="F151" s="312" t="s">
        <v>1351</v>
      </c>
      <c r="G151" s="312" t="s">
        <v>1352</v>
      </c>
      <c r="H151" s="312" t="s">
        <v>1353</v>
      </c>
      <c r="I151" s="329">
        <v>1</v>
      </c>
      <c r="J151" s="312">
        <v>50</v>
      </c>
      <c r="K151" s="330">
        <v>6.3673479999999977E-2</v>
      </c>
      <c r="L151" s="330">
        <v>5.0665420000000003E-2</v>
      </c>
      <c r="M151" s="330">
        <f t="shared" si="6"/>
        <v>1.3008059999999974E-2</v>
      </c>
      <c r="N151" s="331">
        <f t="shared" si="7"/>
        <v>0.20429321595113034</v>
      </c>
    </row>
    <row r="152" spans="1:14" x14ac:dyDescent="0.25">
      <c r="A152" s="312">
        <v>4611411</v>
      </c>
      <c r="B152" s="312">
        <v>461141105</v>
      </c>
      <c r="C152" s="312" t="s">
        <v>1468</v>
      </c>
      <c r="D152" s="312" t="s">
        <v>2074</v>
      </c>
      <c r="E152" s="312">
        <v>100</v>
      </c>
      <c r="F152" s="312" t="s">
        <v>1351</v>
      </c>
      <c r="G152" s="312" t="s">
        <v>1352</v>
      </c>
      <c r="H152" s="312" t="s">
        <v>1353</v>
      </c>
      <c r="I152" s="329">
        <v>1</v>
      </c>
      <c r="J152" s="312">
        <v>109</v>
      </c>
      <c r="K152" s="330">
        <v>4.8412400000000008E-2</v>
      </c>
      <c r="L152" s="330">
        <v>3.7546000000000003E-2</v>
      </c>
      <c r="M152" s="330">
        <f t="shared" si="6"/>
        <v>1.0866400000000005E-2</v>
      </c>
      <c r="N152" s="331">
        <f t="shared" si="7"/>
        <v>0.2244548917219556</v>
      </c>
    </row>
    <row r="153" spans="1:14" x14ac:dyDescent="0.25">
      <c r="A153" s="312">
        <v>4611121</v>
      </c>
      <c r="B153" s="312">
        <v>4611121201</v>
      </c>
      <c r="C153" s="312" t="s">
        <v>1200</v>
      </c>
      <c r="D153" s="312" t="s">
        <v>2075</v>
      </c>
      <c r="E153" s="312">
        <v>100</v>
      </c>
      <c r="F153" s="312" t="s">
        <v>1351</v>
      </c>
      <c r="G153" s="312" t="s">
        <v>1352</v>
      </c>
      <c r="H153" s="312" t="s">
        <v>1353</v>
      </c>
      <c r="I153" s="329">
        <v>1</v>
      </c>
      <c r="J153" s="312">
        <v>86</v>
      </c>
      <c r="K153" s="330">
        <v>5.6168759999999998E-2</v>
      </c>
      <c r="L153" s="330">
        <v>4.5228740000000003E-2</v>
      </c>
      <c r="M153" s="330">
        <f t="shared" si="6"/>
        <v>1.0940019999999995E-2</v>
      </c>
      <c r="N153" s="331">
        <f t="shared" si="7"/>
        <v>0.19477054505030902</v>
      </c>
    </row>
    <row r="154" spans="1:14" x14ac:dyDescent="0.25">
      <c r="A154" s="312">
        <v>4611112</v>
      </c>
      <c r="B154" s="312">
        <v>461111205</v>
      </c>
      <c r="C154" s="312" t="s">
        <v>1470</v>
      </c>
      <c r="D154" s="312" t="s">
        <v>2076</v>
      </c>
      <c r="E154" s="312">
        <v>100</v>
      </c>
      <c r="F154" s="312" t="s">
        <v>1351</v>
      </c>
      <c r="G154" s="312" t="s">
        <v>1352</v>
      </c>
      <c r="H154" s="312" t="s">
        <v>1353</v>
      </c>
      <c r="I154" s="329">
        <v>1</v>
      </c>
      <c r="J154" s="312">
        <v>63</v>
      </c>
      <c r="K154" s="330">
        <v>2.621652E-2</v>
      </c>
      <c r="L154" s="330">
        <v>2.2203000000000001E-2</v>
      </c>
      <c r="M154" s="330">
        <f t="shared" si="6"/>
        <v>4.0135199999999996E-3</v>
      </c>
      <c r="N154" s="331">
        <f t="shared" si="7"/>
        <v>0.15309125696316672</v>
      </c>
    </row>
    <row r="155" spans="1:14" x14ac:dyDescent="0.25">
      <c r="A155" s="312">
        <v>4611128</v>
      </c>
      <c r="B155" s="312">
        <v>461112801</v>
      </c>
      <c r="C155" s="312" t="s">
        <v>1465</v>
      </c>
      <c r="D155" s="312" t="s">
        <v>2077</v>
      </c>
      <c r="E155" s="312">
        <v>100</v>
      </c>
      <c r="F155" s="312" t="s">
        <v>1351</v>
      </c>
      <c r="G155" s="312" t="s">
        <v>1352</v>
      </c>
      <c r="H155" s="312" t="s">
        <v>1353</v>
      </c>
      <c r="I155" s="329">
        <v>1</v>
      </c>
      <c r="J155" s="312">
        <v>53</v>
      </c>
      <c r="K155" s="330">
        <v>4.7542399999999999E-2</v>
      </c>
      <c r="L155" s="330">
        <v>3.3338420000000001E-2</v>
      </c>
      <c r="M155" s="330">
        <f t="shared" si="6"/>
        <v>1.4203979999999998E-2</v>
      </c>
      <c r="N155" s="331">
        <f t="shared" si="7"/>
        <v>0.29876447129299316</v>
      </c>
    </row>
    <row r="156" spans="1:14" x14ac:dyDescent="0.25">
      <c r="A156" s="312">
        <v>4611112</v>
      </c>
      <c r="B156" s="312">
        <v>461111201</v>
      </c>
      <c r="C156" s="312" t="s">
        <v>1464</v>
      </c>
      <c r="D156" s="312" t="s">
        <v>2078</v>
      </c>
      <c r="E156" s="312">
        <v>500</v>
      </c>
      <c r="F156" s="312" t="s">
        <v>1351</v>
      </c>
      <c r="G156" s="312" t="s">
        <v>1352</v>
      </c>
      <c r="H156" s="312" t="s">
        <v>1353</v>
      </c>
      <c r="I156" s="329">
        <v>1</v>
      </c>
      <c r="J156" s="312">
        <v>138</v>
      </c>
      <c r="K156" s="330">
        <v>0.24349456000000005</v>
      </c>
      <c r="L156" s="330">
        <v>0.17818571999999999</v>
      </c>
      <c r="M156" s="330">
        <f t="shared" si="6"/>
        <v>6.5308840000000062E-2</v>
      </c>
      <c r="N156" s="331">
        <f t="shared" si="7"/>
        <v>0.26821478065054122</v>
      </c>
    </row>
    <row r="157" spans="1:14" x14ac:dyDescent="0.25">
      <c r="A157" s="312">
        <v>4611213</v>
      </c>
      <c r="B157" s="312">
        <v>461121301</v>
      </c>
      <c r="C157" s="312" t="s">
        <v>1195</v>
      </c>
      <c r="D157" s="312" t="s">
        <v>2079</v>
      </c>
      <c r="E157" s="312">
        <v>100</v>
      </c>
      <c r="F157" s="312" t="s">
        <v>1351</v>
      </c>
      <c r="G157" s="312" t="s">
        <v>1352</v>
      </c>
      <c r="H157" s="312" t="s">
        <v>1353</v>
      </c>
      <c r="I157" s="329">
        <v>1</v>
      </c>
      <c r="J157" s="312">
        <v>61</v>
      </c>
      <c r="K157" s="330">
        <v>4.1510039999999998E-2</v>
      </c>
      <c r="L157" s="330">
        <v>3.1557490000000001E-2</v>
      </c>
      <c r="M157" s="330">
        <f t="shared" si="6"/>
        <v>9.9525499999999975E-3</v>
      </c>
      <c r="N157" s="331">
        <f t="shared" si="7"/>
        <v>0.2397624767405668</v>
      </c>
    </row>
    <row r="158" spans="1:14" x14ac:dyDescent="0.25">
      <c r="A158" s="312">
        <v>4611112</v>
      </c>
      <c r="B158" s="312">
        <v>461111205</v>
      </c>
      <c r="C158" s="312" t="s">
        <v>1470</v>
      </c>
      <c r="D158" s="312" t="s">
        <v>2080</v>
      </c>
      <c r="E158" s="312">
        <v>100</v>
      </c>
      <c r="F158" s="312" t="s">
        <v>1351</v>
      </c>
      <c r="G158" s="312" t="s">
        <v>1352</v>
      </c>
      <c r="H158" s="312" t="s">
        <v>1353</v>
      </c>
      <c r="I158" s="329">
        <v>1</v>
      </c>
      <c r="J158" s="312">
        <v>27</v>
      </c>
      <c r="K158" s="330">
        <v>2.516212E-2</v>
      </c>
      <c r="L158" s="330">
        <v>1.8069999999999999E-2</v>
      </c>
      <c r="M158" s="330">
        <f t="shared" si="6"/>
        <v>7.0921200000000004E-3</v>
      </c>
      <c r="N158" s="331">
        <f t="shared" si="7"/>
        <v>0.28185701363796056</v>
      </c>
    </row>
    <row r="159" spans="1:14" x14ac:dyDescent="0.25">
      <c r="A159" s="312">
        <v>4611112</v>
      </c>
      <c r="B159" s="312">
        <v>461111205</v>
      </c>
      <c r="C159" s="312" t="s">
        <v>1470</v>
      </c>
      <c r="D159" s="312" t="s">
        <v>2081</v>
      </c>
      <c r="E159" s="312">
        <v>100</v>
      </c>
      <c r="F159" s="312" t="s">
        <v>1351</v>
      </c>
      <c r="G159" s="312" t="s">
        <v>1352</v>
      </c>
      <c r="H159" s="312" t="s">
        <v>1353</v>
      </c>
      <c r="I159" s="329">
        <v>1</v>
      </c>
      <c r="J159" s="312">
        <v>26</v>
      </c>
      <c r="K159" s="330">
        <v>4.5260479999999992E-2</v>
      </c>
      <c r="L159" s="330">
        <v>3.1920000000000004E-2</v>
      </c>
      <c r="M159" s="330">
        <f t="shared" si="6"/>
        <v>1.3340479999999988E-2</v>
      </c>
      <c r="N159" s="331">
        <f t="shared" si="7"/>
        <v>0.29474897305552195</v>
      </c>
    </row>
    <row r="160" spans="1:14" x14ac:dyDescent="0.25">
      <c r="A160" s="312">
        <v>4615324</v>
      </c>
      <c r="B160" s="312">
        <v>461532401</v>
      </c>
      <c r="C160" s="312" t="s">
        <v>1913</v>
      </c>
      <c r="D160" s="312" t="s">
        <v>2082</v>
      </c>
      <c r="E160" s="312">
        <v>100</v>
      </c>
      <c r="F160" s="312" t="s">
        <v>1351</v>
      </c>
      <c r="G160" s="312" t="s">
        <v>1352</v>
      </c>
      <c r="H160" s="312" t="s">
        <v>1353</v>
      </c>
      <c r="I160" s="329">
        <v>1</v>
      </c>
      <c r="J160" s="312">
        <v>149</v>
      </c>
      <c r="K160" s="330">
        <v>9.0877799999999995E-2</v>
      </c>
      <c r="L160" s="330">
        <v>6.5121380000000006E-2</v>
      </c>
      <c r="M160" s="330">
        <f t="shared" si="6"/>
        <v>2.5756419999999988E-2</v>
      </c>
      <c r="N160" s="331">
        <f t="shared" si="7"/>
        <v>0.28341817253498641</v>
      </c>
    </row>
    <row r="161" spans="1:14" x14ac:dyDescent="0.25">
      <c r="A161" s="312">
        <v>4615324</v>
      </c>
      <c r="B161" s="312">
        <v>461532401</v>
      </c>
      <c r="C161" s="312" t="s">
        <v>1913</v>
      </c>
      <c r="D161" s="312" t="s">
        <v>2083</v>
      </c>
      <c r="E161" s="312">
        <v>100</v>
      </c>
      <c r="F161" s="312" t="s">
        <v>1351</v>
      </c>
      <c r="G161" s="312" t="s">
        <v>1352</v>
      </c>
      <c r="H161" s="312" t="s">
        <v>1353</v>
      </c>
      <c r="I161" s="329">
        <v>1</v>
      </c>
      <c r="J161" s="312">
        <v>139</v>
      </c>
      <c r="K161" s="330">
        <v>9.9992319999999968E-2</v>
      </c>
      <c r="L161" s="330">
        <v>6.9263000000000005E-2</v>
      </c>
      <c r="M161" s="330">
        <f t="shared" si="6"/>
        <v>3.0729319999999963E-2</v>
      </c>
      <c r="N161" s="331">
        <f t="shared" si="7"/>
        <v>0.30731680193038796</v>
      </c>
    </row>
    <row r="162" spans="1:14" x14ac:dyDescent="0.25">
      <c r="A162" s="312">
        <v>4615324</v>
      </c>
      <c r="B162" s="312">
        <v>461532401</v>
      </c>
      <c r="C162" s="312" t="s">
        <v>1913</v>
      </c>
      <c r="D162" s="312" t="s">
        <v>2084</v>
      </c>
      <c r="E162" s="312">
        <v>100</v>
      </c>
      <c r="F162" s="312" t="s">
        <v>1351</v>
      </c>
      <c r="G162" s="312" t="s">
        <v>1352</v>
      </c>
      <c r="H162" s="312" t="s">
        <v>1353</v>
      </c>
      <c r="I162" s="329">
        <v>1</v>
      </c>
      <c r="J162" s="312">
        <v>104</v>
      </c>
      <c r="K162" s="330">
        <v>7.4439359999999982E-2</v>
      </c>
      <c r="L162" s="330">
        <v>5.2467E-2</v>
      </c>
      <c r="M162" s="330">
        <f t="shared" si="6"/>
        <v>2.1972359999999982E-2</v>
      </c>
      <c r="N162" s="331">
        <f t="shared" si="7"/>
        <v>0.29517126423440487</v>
      </c>
    </row>
    <row r="163" spans="1:14" x14ac:dyDescent="0.25">
      <c r="A163" s="312">
        <v>4615324</v>
      </c>
      <c r="B163" s="312">
        <v>461532401</v>
      </c>
      <c r="C163" s="312" t="s">
        <v>1913</v>
      </c>
      <c r="D163" s="312" t="s">
        <v>2085</v>
      </c>
      <c r="E163" s="312">
        <v>100</v>
      </c>
      <c r="F163" s="312" t="s">
        <v>1351</v>
      </c>
      <c r="G163" s="312" t="s">
        <v>1352</v>
      </c>
      <c r="H163" s="312" t="s">
        <v>1353</v>
      </c>
      <c r="I163" s="329">
        <v>1</v>
      </c>
      <c r="J163" s="312">
        <v>84</v>
      </c>
      <c r="K163" s="330">
        <v>8.6993799999999982E-2</v>
      </c>
      <c r="L163" s="330">
        <v>5.6979000000000002E-2</v>
      </c>
      <c r="M163" s="330">
        <f t="shared" si="6"/>
        <v>3.001479999999998E-2</v>
      </c>
      <c r="N163" s="331">
        <f t="shared" si="7"/>
        <v>0.34502228894472925</v>
      </c>
    </row>
    <row r="164" spans="1:14" x14ac:dyDescent="0.25">
      <c r="A164" s="312">
        <v>4615324</v>
      </c>
      <c r="B164" s="312">
        <v>461532401</v>
      </c>
      <c r="C164" s="312" t="s">
        <v>1913</v>
      </c>
      <c r="D164" s="312" t="s">
        <v>2086</v>
      </c>
      <c r="E164" s="312">
        <v>63</v>
      </c>
      <c r="F164" s="312" t="s">
        <v>1351</v>
      </c>
      <c r="G164" s="312" t="s">
        <v>1352</v>
      </c>
      <c r="H164" s="312" t="s">
        <v>1353</v>
      </c>
      <c r="I164" s="329">
        <v>1</v>
      </c>
      <c r="J164" s="312">
        <v>58</v>
      </c>
      <c r="K164" s="330">
        <v>1.2747920000000013E-2</v>
      </c>
      <c r="L164" s="330">
        <v>9.6790000000000001E-3</v>
      </c>
      <c r="M164" s="330">
        <f t="shared" si="6"/>
        <v>3.0689200000000132E-3</v>
      </c>
      <c r="N164" s="331">
        <f t="shared" si="7"/>
        <v>0.24073888132338531</v>
      </c>
    </row>
    <row r="165" spans="1:14" x14ac:dyDescent="0.25">
      <c r="A165" s="312">
        <v>4615324</v>
      </c>
      <c r="B165" s="312">
        <v>461532403</v>
      </c>
      <c r="C165" s="312" t="s">
        <v>1567</v>
      </c>
      <c r="D165" s="312" t="s">
        <v>2087</v>
      </c>
      <c r="E165" s="312">
        <v>63</v>
      </c>
      <c r="F165" s="312" t="s">
        <v>1351</v>
      </c>
      <c r="G165" s="312" t="s">
        <v>1352</v>
      </c>
      <c r="H165" s="312" t="s">
        <v>1353</v>
      </c>
      <c r="I165" s="329">
        <v>1</v>
      </c>
      <c r="J165" s="312">
        <v>115</v>
      </c>
      <c r="K165" s="330">
        <v>1.2081359999999985E-2</v>
      </c>
      <c r="L165" s="330">
        <v>1.060154E-2</v>
      </c>
      <c r="M165" s="330">
        <f t="shared" si="6"/>
        <v>1.4798199999999859E-3</v>
      </c>
      <c r="N165" s="331">
        <f t="shared" si="7"/>
        <v>0.12248786560453356</v>
      </c>
    </row>
    <row r="166" spans="1:14" x14ac:dyDescent="0.25">
      <c r="A166" s="312">
        <v>4615324</v>
      </c>
      <c r="B166" s="312">
        <v>461532403</v>
      </c>
      <c r="C166" s="312" t="s">
        <v>1567</v>
      </c>
      <c r="D166" s="312" t="s">
        <v>2088</v>
      </c>
      <c r="E166" s="312">
        <v>100</v>
      </c>
      <c r="F166" s="312" t="s">
        <v>1351</v>
      </c>
      <c r="G166" s="312" t="s">
        <v>1352</v>
      </c>
      <c r="H166" s="312" t="s">
        <v>1353</v>
      </c>
      <c r="I166" s="329">
        <v>1</v>
      </c>
      <c r="J166" s="312">
        <v>76</v>
      </c>
      <c r="K166" s="330">
        <v>4.7423079999999992E-2</v>
      </c>
      <c r="L166" s="330">
        <v>3.1411380000000003E-2</v>
      </c>
      <c r="M166" s="330">
        <f t="shared" si="6"/>
        <v>1.601169999999999E-2</v>
      </c>
      <c r="N166" s="331">
        <f t="shared" si="7"/>
        <v>0.33763517679577099</v>
      </c>
    </row>
    <row r="167" spans="1:14" x14ac:dyDescent="0.25">
      <c r="A167" s="312">
        <v>4615226</v>
      </c>
      <c r="B167" s="312">
        <v>461522601</v>
      </c>
      <c r="C167" s="312" t="s">
        <v>1914</v>
      </c>
      <c r="D167" s="312" t="s">
        <v>2089</v>
      </c>
      <c r="E167" s="312">
        <v>100</v>
      </c>
      <c r="F167" s="312" t="s">
        <v>1351</v>
      </c>
      <c r="G167" s="312" t="s">
        <v>1352</v>
      </c>
      <c r="H167" s="312" t="s">
        <v>1353</v>
      </c>
      <c r="I167" s="329">
        <v>1</v>
      </c>
      <c r="J167" s="312">
        <v>78</v>
      </c>
      <c r="K167" s="330">
        <v>4.0481560000000007E-2</v>
      </c>
      <c r="L167" s="330">
        <v>3.6052000000000001E-2</v>
      </c>
      <c r="M167" s="330">
        <f t="shared" si="6"/>
        <v>4.429560000000006E-3</v>
      </c>
      <c r="N167" s="331">
        <f t="shared" si="7"/>
        <v>0.10942167248495377</v>
      </c>
    </row>
    <row r="168" spans="1:14" x14ac:dyDescent="0.25">
      <c r="A168" s="312">
        <v>4615226</v>
      </c>
      <c r="B168" s="312">
        <v>461522601</v>
      </c>
      <c r="C168" s="312" t="s">
        <v>1914</v>
      </c>
      <c r="D168" s="312" t="s">
        <v>2090</v>
      </c>
      <c r="E168" s="312">
        <v>63</v>
      </c>
      <c r="F168" s="312" t="s">
        <v>1351</v>
      </c>
      <c r="G168" s="312" t="s">
        <v>1352</v>
      </c>
      <c r="H168" s="312" t="s">
        <v>1353</v>
      </c>
      <c r="I168" s="329">
        <v>1</v>
      </c>
      <c r="J168" s="312">
        <v>91</v>
      </c>
      <c r="K168" s="330">
        <v>4.143539999999999E-2</v>
      </c>
      <c r="L168" s="330">
        <v>2.9790999999999998E-2</v>
      </c>
      <c r="M168" s="330">
        <f t="shared" si="6"/>
        <v>1.1644399999999992E-2</v>
      </c>
      <c r="N168" s="331">
        <f t="shared" si="7"/>
        <v>0.28102540339902582</v>
      </c>
    </row>
    <row r="169" spans="1:14" x14ac:dyDescent="0.25">
      <c r="A169" s="312">
        <v>4615226</v>
      </c>
      <c r="B169" s="312">
        <v>461522601</v>
      </c>
      <c r="C169" s="312" t="s">
        <v>1914</v>
      </c>
      <c r="D169" s="312" t="s">
        <v>2091</v>
      </c>
      <c r="E169" s="312">
        <v>100</v>
      </c>
      <c r="F169" s="312" t="s">
        <v>1351</v>
      </c>
      <c r="G169" s="312" t="s">
        <v>1352</v>
      </c>
      <c r="H169" s="312" t="s">
        <v>1353</v>
      </c>
      <c r="I169" s="329">
        <v>1</v>
      </c>
      <c r="J169" s="312">
        <v>72</v>
      </c>
      <c r="K169" s="330">
        <v>4.948335999999999E-2</v>
      </c>
      <c r="L169" s="330">
        <v>3.5888999999999997E-2</v>
      </c>
      <c r="M169" s="330">
        <f t="shared" si="6"/>
        <v>1.3594359999999993E-2</v>
      </c>
      <c r="N169" s="331">
        <f t="shared" si="7"/>
        <v>0.27472588765192979</v>
      </c>
    </row>
    <row r="170" spans="1:14" x14ac:dyDescent="0.25">
      <c r="A170" s="312">
        <v>4615226</v>
      </c>
      <c r="B170" s="312">
        <v>461522601</v>
      </c>
      <c r="C170" s="312" t="s">
        <v>1914</v>
      </c>
      <c r="D170" s="312" t="s">
        <v>2092</v>
      </c>
      <c r="E170" s="312">
        <v>63</v>
      </c>
      <c r="F170" s="312" t="s">
        <v>1351</v>
      </c>
      <c r="G170" s="312" t="s">
        <v>1352</v>
      </c>
      <c r="H170" s="312" t="s">
        <v>1353</v>
      </c>
      <c r="I170" s="329">
        <v>1</v>
      </c>
      <c r="J170" s="312">
        <v>64</v>
      </c>
      <c r="K170" s="330">
        <v>2.9500239999999994E-2</v>
      </c>
      <c r="L170" s="330">
        <v>2.5374000000000001E-2</v>
      </c>
      <c r="M170" s="330">
        <f t="shared" si="6"/>
        <v>4.1262399999999928E-3</v>
      </c>
      <c r="N170" s="331">
        <f t="shared" si="7"/>
        <v>0.13987140443603149</v>
      </c>
    </row>
    <row r="171" spans="1:14" x14ac:dyDescent="0.25">
      <c r="A171" s="312">
        <v>4615324</v>
      </c>
      <c r="B171" s="312">
        <v>461532401</v>
      </c>
      <c r="C171" s="312" t="s">
        <v>1913</v>
      </c>
      <c r="D171" s="312" t="s">
        <v>2093</v>
      </c>
      <c r="E171" s="312">
        <v>100</v>
      </c>
      <c r="F171" s="312" t="s">
        <v>1351</v>
      </c>
      <c r="G171" s="312" t="s">
        <v>1352</v>
      </c>
      <c r="H171" s="312" t="s">
        <v>1353</v>
      </c>
      <c r="I171" s="329">
        <v>1</v>
      </c>
      <c r="J171" s="312">
        <v>59</v>
      </c>
      <c r="K171" s="330">
        <v>7.2631719999999983E-2</v>
      </c>
      <c r="L171" s="330">
        <v>5.0974999999999999E-2</v>
      </c>
      <c r="M171" s="330">
        <f t="shared" si="6"/>
        <v>2.1656719999999983E-2</v>
      </c>
      <c r="N171" s="331">
        <f t="shared" si="7"/>
        <v>0.29817165282606539</v>
      </c>
    </row>
    <row r="172" spans="1:14" x14ac:dyDescent="0.25">
      <c r="A172" s="312">
        <v>4615324</v>
      </c>
      <c r="B172" s="312">
        <v>461532401</v>
      </c>
      <c r="C172" s="312" t="s">
        <v>1913</v>
      </c>
      <c r="D172" s="312" t="s">
        <v>2094</v>
      </c>
      <c r="E172" s="312">
        <v>100</v>
      </c>
      <c r="F172" s="312" t="s">
        <v>1351</v>
      </c>
      <c r="G172" s="312" t="s">
        <v>1352</v>
      </c>
      <c r="H172" s="312" t="s">
        <v>1353</v>
      </c>
      <c r="I172" s="329">
        <v>1</v>
      </c>
      <c r="J172" s="312">
        <v>116</v>
      </c>
      <c r="K172" s="330">
        <v>0.10897428000000001</v>
      </c>
      <c r="L172" s="330">
        <v>7.4976379999999995E-2</v>
      </c>
      <c r="M172" s="330">
        <f t="shared" si="6"/>
        <v>3.3997900000000011E-2</v>
      </c>
      <c r="N172" s="331">
        <f t="shared" si="7"/>
        <v>0.31198095550619842</v>
      </c>
    </row>
    <row r="173" spans="1:14" x14ac:dyDescent="0.25">
      <c r="A173" s="312">
        <v>4615324</v>
      </c>
      <c r="B173" s="312">
        <v>461532401</v>
      </c>
      <c r="C173" s="312" t="s">
        <v>1913</v>
      </c>
      <c r="D173" s="312" t="s">
        <v>2095</v>
      </c>
      <c r="E173" s="312">
        <v>63</v>
      </c>
      <c r="F173" s="312" t="s">
        <v>1351</v>
      </c>
      <c r="G173" s="312" t="s">
        <v>1352</v>
      </c>
      <c r="H173" s="312" t="s">
        <v>1353</v>
      </c>
      <c r="I173" s="329">
        <v>1</v>
      </c>
      <c r="J173" s="312">
        <v>56</v>
      </c>
      <c r="K173" s="330">
        <v>4.6390600000000018E-2</v>
      </c>
      <c r="L173" s="330">
        <v>3.4630000000000001E-2</v>
      </c>
      <c r="M173" s="330">
        <f t="shared" si="6"/>
        <v>1.1760600000000017E-2</v>
      </c>
      <c r="N173" s="331">
        <f t="shared" si="7"/>
        <v>0.25351256504550518</v>
      </c>
    </row>
    <row r="174" spans="1:14" x14ac:dyDescent="0.25">
      <c r="A174" s="312">
        <v>4615113</v>
      </c>
      <c r="B174" s="312">
        <v>461511303</v>
      </c>
      <c r="C174" s="312" t="s">
        <v>1483</v>
      </c>
      <c r="D174" s="312" t="s">
        <v>2096</v>
      </c>
      <c r="E174" s="312">
        <v>63</v>
      </c>
      <c r="F174" s="312" t="s">
        <v>1351</v>
      </c>
      <c r="G174" s="312" t="s">
        <v>1352</v>
      </c>
      <c r="H174" s="312" t="s">
        <v>1353</v>
      </c>
      <c r="I174" s="329">
        <v>1</v>
      </c>
      <c r="J174" s="312">
        <v>88</v>
      </c>
      <c r="K174" s="330">
        <v>6.1086880000000024E-2</v>
      </c>
      <c r="L174" s="330">
        <v>4.1680999999999996E-2</v>
      </c>
      <c r="M174" s="330">
        <f t="shared" si="6"/>
        <v>1.9405880000000028E-2</v>
      </c>
      <c r="N174" s="331">
        <f t="shared" si="7"/>
        <v>0.31767672534593389</v>
      </c>
    </row>
    <row r="175" spans="1:14" x14ac:dyDescent="0.25">
      <c r="A175" s="312">
        <v>4615113</v>
      </c>
      <c r="B175" s="312">
        <v>461511303</v>
      </c>
      <c r="C175" s="312" t="s">
        <v>1483</v>
      </c>
      <c r="D175" s="312" t="s">
        <v>2097</v>
      </c>
      <c r="E175" s="312">
        <v>100</v>
      </c>
      <c r="F175" s="312" t="s">
        <v>1351</v>
      </c>
      <c r="G175" s="312" t="s">
        <v>1352</v>
      </c>
      <c r="H175" s="312" t="s">
        <v>1353</v>
      </c>
      <c r="I175" s="329">
        <v>1</v>
      </c>
      <c r="J175" s="312">
        <v>59</v>
      </c>
      <c r="K175" s="330">
        <v>4.5646159999999998E-2</v>
      </c>
      <c r="L175" s="330">
        <v>3.2209000000000002E-2</v>
      </c>
      <c r="M175" s="330">
        <f t="shared" si="6"/>
        <v>1.3437159999999997E-2</v>
      </c>
      <c r="N175" s="331">
        <f t="shared" si="7"/>
        <v>0.29437656968296999</v>
      </c>
    </row>
    <row r="176" spans="1:14" x14ac:dyDescent="0.25">
      <c r="A176" s="312">
        <v>4615113</v>
      </c>
      <c r="B176" s="312">
        <v>461511302</v>
      </c>
      <c r="C176" s="312" t="s">
        <v>1915</v>
      </c>
      <c r="D176" s="312" t="s">
        <v>2098</v>
      </c>
      <c r="E176" s="312">
        <v>100</v>
      </c>
      <c r="F176" s="312" t="s">
        <v>1351</v>
      </c>
      <c r="G176" s="312" t="s">
        <v>1352</v>
      </c>
      <c r="H176" s="312" t="s">
        <v>1353</v>
      </c>
      <c r="I176" s="329">
        <v>1</v>
      </c>
      <c r="J176" s="312">
        <v>78</v>
      </c>
      <c r="K176" s="330">
        <v>5.7403239999999987E-2</v>
      </c>
      <c r="L176" s="330">
        <v>3.9429900000000004E-2</v>
      </c>
      <c r="M176" s="330">
        <f t="shared" si="6"/>
        <v>1.7973339999999983E-2</v>
      </c>
      <c r="N176" s="331">
        <f t="shared" si="7"/>
        <v>0.31310671662435757</v>
      </c>
    </row>
    <row r="177" spans="1:14" x14ac:dyDescent="0.25">
      <c r="A177" s="312">
        <v>4615113</v>
      </c>
      <c r="B177" s="312">
        <v>461511301</v>
      </c>
      <c r="C177" s="312" t="s">
        <v>1195</v>
      </c>
      <c r="D177" s="312" t="s">
        <v>2099</v>
      </c>
      <c r="E177" s="312">
        <v>100</v>
      </c>
      <c r="F177" s="312" t="s">
        <v>1351</v>
      </c>
      <c r="G177" s="312" t="s">
        <v>1352</v>
      </c>
      <c r="H177" s="312" t="s">
        <v>1353</v>
      </c>
      <c r="I177" s="329">
        <v>1</v>
      </c>
      <c r="J177" s="312">
        <v>78</v>
      </c>
      <c r="K177" s="330">
        <v>4.8342359999999987E-2</v>
      </c>
      <c r="L177" s="330">
        <v>3.4904000000000004E-2</v>
      </c>
      <c r="M177" s="330">
        <f t="shared" si="6"/>
        <v>1.3438359999999983E-2</v>
      </c>
      <c r="N177" s="331">
        <f t="shared" si="7"/>
        <v>0.27798311873892767</v>
      </c>
    </row>
    <row r="178" spans="1:14" x14ac:dyDescent="0.25">
      <c r="A178" s="312">
        <v>4615113</v>
      </c>
      <c r="B178" s="312">
        <v>461511302</v>
      </c>
      <c r="C178" s="312" t="s">
        <v>1915</v>
      </c>
      <c r="D178" s="312" t="s">
        <v>2100</v>
      </c>
      <c r="E178" s="312">
        <v>100</v>
      </c>
      <c r="F178" s="312" t="s">
        <v>1351</v>
      </c>
      <c r="G178" s="312" t="s">
        <v>1352</v>
      </c>
      <c r="H178" s="312" t="s">
        <v>1353</v>
      </c>
      <c r="I178" s="329">
        <v>1</v>
      </c>
      <c r="J178" s="312">
        <v>109</v>
      </c>
      <c r="K178" s="330">
        <v>9.7247039999999979E-2</v>
      </c>
      <c r="L178" s="330">
        <v>7.4807280000000004E-2</v>
      </c>
      <c r="M178" s="330">
        <f t="shared" si="6"/>
        <v>2.2439759999999975E-2</v>
      </c>
      <c r="N178" s="331">
        <f t="shared" si="7"/>
        <v>0.23075005676265292</v>
      </c>
    </row>
    <row r="179" spans="1:14" x14ac:dyDescent="0.25">
      <c r="A179" s="312">
        <v>4615113</v>
      </c>
      <c r="B179" s="312">
        <v>461511302</v>
      </c>
      <c r="C179" s="312" t="s">
        <v>1915</v>
      </c>
      <c r="D179" s="312" t="s">
        <v>2101</v>
      </c>
      <c r="E179" s="312">
        <v>100</v>
      </c>
      <c r="F179" s="312" t="s">
        <v>1351</v>
      </c>
      <c r="G179" s="312" t="s">
        <v>1352</v>
      </c>
      <c r="H179" s="312" t="s">
        <v>1353</v>
      </c>
      <c r="I179" s="329">
        <v>1</v>
      </c>
      <c r="J179" s="312">
        <v>89</v>
      </c>
      <c r="K179" s="330">
        <v>8.007044000000002E-2</v>
      </c>
      <c r="L179" s="330">
        <v>7.1401809999999996E-2</v>
      </c>
      <c r="M179" s="330">
        <f t="shared" si="6"/>
        <v>8.6686300000000244E-3</v>
      </c>
      <c r="N179" s="331">
        <f t="shared" si="7"/>
        <v>0.10826254982487947</v>
      </c>
    </row>
    <row r="180" spans="1:14" x14ac:dyDescent="0.25">
      <c r="A180" s="312">
        <v>4615111</v>
      </c>
      <c r="B180" s="312">
        <v>461511101</v>
      </c>
      <c r="C180" s="312" t="s">
        <v>1916</v>
      </c>
      <c r="D180" s="312" t="s">
        <v>2102</v>
      </c>
      <c r="E180" s="312">
        <v>100</v>
      </c>
      <c r="F180" s="312" t="s">
        <v>1351</v>
      </c>
      <c r="G180" s="312" t="s">
        <v>1352</v>
      </c>
      <c r="H180" s="312" t="s">
        <v>1353</v>
      </c>
      <c r="I180" s="329">
        <v>1</v>
      </c>
      <c r="J180" s="312">
        <v>56</v>
      </c>
      <c r="K180" s="330">
        <v>3.2190679999999992E-2</v>
      </c>
      <c r="L180" s="330">
        <v>2.2817029999999999E-2</v>
      </c>
      <c r="M180" s="330">
        <f t="shared" si="6"/>
        <v>9.3736499999999938E-3</v>
      </c>
      <c r="N180" s="331">
        <f t="shared" si="7"/>
        <v>0.29119142559274908</v>
      </c>
    </row>
    <row r="181" spans="1:14" x14ac:dyDescent="0.25">
      <c r="A181" s="312">
        <v>4615113</v>
      </c>
      <c r="B181" s="312">
        <v>461511303</v>
      </c>
      <c r="C181" s="312" t="s">
        <v>1483</v>
      </c>
      <c r="D181" s="312" t="s">
        <v>2103</v>
      </c>
      <c r="E181" s="312">
        <v>100</v>
      </c>
      <c r="F181" s="312" t="s">
        <v>1351</v>
      </c>
      <c r="G181" s="312" t="s">
        <v>1352</v>
      </c>
      <c r="H181" s="312" t="s">
        <v>1353</v>
      </c>
      <c r="I181" s="329">
        <v>1</v>
      </c>
      <c r="J181" s="312">
        <v>99</v>
      </c>
      <c r="K181" s="330">
        <v>5.4964799999999994E-2</v>
      </c>
      <c r="L181" s="330">
        <v>3.9462999999999998E-2</v>
      </c>
      <c r="M181" s="330">
        <f t="shared" si="6"/>
        <v>1.5501799999999996E-2</v>
      </c>
      <c r="N181" s="331">
        <f t="shared" si="7"/>
        <v>0.28203140919279246</v>
      </c>
    </row>
    <row r="182" spans="1:14" x14ac:dyDescent="0.25">
      <c r="A182" s="312">
        <v>4615124</v>
      </c>
      <c r="B182" s="312">
        <v>461512402</v>
      </c>
      <c r="C182" s="312" t="s">
        <v>1266</v>
      </c>
      <c r="D182" s="312" t="s">
        <v>2104</v>
      </c>
      <c r="E182" s="312">
        <v>100</v>
      </c>
      <c r="F182" s="312" t="s">
        <v>1351</v>
      </c>
      <c r="G182" s="312" t="s">
        <v>1352</v>
      </c>
      <c r="H182" s="312" t="s">
        <v>1353</v>
      </c>
      <c r="I182" s="329">
        <v>1</v>
      </c>
      <c r="J182" s="312">
        <v>114</v>
      </c>
      <c r="K182" s="330">
        <v>6.6997759999999976E-2</v>
      </c>
      <c r="L182" s="330">
        <v>4.4301999999999994E-2</v>
      </c>
      <c r="M182" s="330">
        <f t="shared" si="6"/>
        <v>2.2695759999999982E-2</v>
      </c>
      <c r="N182" s="331">
        <f t="shared" si="7"/>
        <v>0.3387540120744334</v>
      </c>
    </row>
    <row r="183" spans="1:14" x14ac:dyDescent="0.25">
      <c r="A183" s="312">
        <v>4615113</v>
      </c>
      <c r="B183" s="312">
        <v>461511303</v>
      </c>
      <c r="C183" s="312" t="s">
        <v>1483</v>
      </c>
      <c r="D183" s="312" t="s">
        <v>2105</v>
      </c>
      <c r="E183" s="312">
        <v>100</v>
      </c>
      <c r="F183" s="312" t="s">
        <v>1351</v>
      </c>
      <c r="G183" s="312" t="s">
        <v>1352</v>
      </c>
      <c r="H183" s="312" t="s">
        <v>1353</v>
      </c>
      <c r="I183" s="329">
        <v>1</v>
      </c>
      <c r="J183" s="312">
        <v>122</v>
      </c>
      <c r="K183" s="330">
        <v>5.6666200000000014E-2</v>
      </c>
      <c r="L183" s="330">
        <v>4.8685020000000002E-2</v>
      </c>
      <c r="M183" s="330">
        <f t="shared" si="6"/>
        <v>7.9811800000000113E-3</v>
      </c>
      <c r="N183" s="331">
        <f t="shared" si="7"/>
        <v>0.14084551284540006</v>
      </c>
    </row>
    <row r="184" spans="1:14" x14ac:dyDescent="0.25">
      <c r="A184" s="312">
        <v>4615124</v>
      </c>
      <c r="B184" s="312">
        <v>461512403</v>
      </c>
      <c r="C184" s="312" t="s">
        <v>1917</v>
      </c>
      <c r="D184" s="312" t="s">
        <v>2106</v>
      </c>
      <c r="E184" s="312">
        <v>100</v>
      </c>
      <c r="F184" s="312" t="s">
        <v>1351</v>
      </c>
      <c r="G184" s="312" t="s">
        <v>1352</v>
      </c>
      <c r="H184" s="312" t="s">
        <v>1353</v>
      </c>
      <c r="I184" s="329">
        <v>1</v>
      </c>
      <c r="J184" s="312">
        <v>50</v>
      </c>
      <c r="K184" s="330">
        <v>2.375884E-2</v>
      </c>
      <c r="L184" s="330">
        <v>1.8296879999999998E-2</v>
      </c>
      <c r="M184" s="330">
        <f t="shared" si="6"/>
        <v>5.4619600000000018E-3</v>
      </c>
      <c r="N184" s="331">
        <f t="shared" si="7"/>
        <v>0.22989169504908497</v>
      </c>
    </row>
    <row r="185" spans="1:14" x14ac:dyDescent="0.25">
      <c r="A185" s="312">
        <v>4615121</v>
      </c>
      <c r="B185" s="312">
        <v>461512102</v>
      </c>
      <c r="C185" s="312" t="s">
        <v>1487</v>
      </c>
      <c r="D185" s="312" t="s">
        <v>2107</v>
      </c>
      <c r="E185" s="312">
        <v>100</v>
      </c>
      <c r="F185" s="312" t="s">
        <v>1351</v>
      </c>
      <c r="G185" s="312" t="s">
        <v>1352</v>
      </c>
      <c r="H185" s="312" t="s">
        <v>1353</v>
      </c>
      <c r="I185" s="329">
        <v>1</v>
      </c>
      <c r="J185" s="312">
        <v>135</v>
      </c>
      <c r="K185" s="330">
        <v>7.7125840000000029E-2</v>
      </c>
      <c r="L185" s="330">
        <v>6.2441080000000003E-2</v>
      </c>
      <c r="M185" s="330">
        <f t="shared" si="6"/>
        <v>1.4684760000000026E-2</v>
      </c>
      <c r="N185" s="331">
        <f t="shared" si="7"/>
        <v>0.19040000082981295</v>
      </c>
    </row>
    <row r="186" spans="1:14" x14ac:dyDescent="0.25">
      <c r="A186" s="312">
        <v>4615226</v>
      </c>
      <c r="B186" s="312">
        <v>461522602</v>
      </c>
      <c r="C186" s="312" t="s">
        <v>1257</v>
      </c>
      <c r="D186" s="312" t="s">
        <v>2108</v>
      </c>
      <c r="E186" s="312">
        <v>100</v>
      </c>
      <c r="F186" s="312" t="s">
        <v>1351</v>
      </c>
      <c r="G186" s="312" t="s">
        <v>1352</v>
      </c>
      <c r="H186" s="312" t="s">
        <v>1353</v>
      </c>
      <c r="I186" s="329">
        <v>1</v>
      </c>
      <c r="J186" s="312">
        <v>44</v>
      </c>
      <c r="K186" s="330">
        <v>2.1876159999999999E-2</v>
      </c>
      <c r="L186" s="330">
        <v>1.4992E-2</v>
      </c>
      <c r="M186" s="330">
        <f t="shared" si="6"/>
        <v>6.8841599999999985E-3</v>
      </c>
      <c r="N186" s="331">
        <f t="shared" si="7"/>
        <v>0.31468776969998385</v>
      </c>
    </row>
    <row r="187" spans="1:14" x14ac:dyDescent="0.25">
      <c r="A187" s="312">
        <v>4615226</v>
      </c>
      <c r="B187" s="312">
        <v>461522601</v>
      </c>
      <c r="C187" s="312" t="s">
        <v>1914</v>
      </c>
      <c r="D187" s="312" t="s">
        <v>2109</v>
      </c>
      <c r="E187" s="312">
        <v>100</v>
      </c>
      <c r="F187" s="312" t="s">
        <v>1351</v>
      </c>
      <c r="G187" s="312" t="s">
        <v>1352</v>
      </c>
      <c r="H187" s="312" t="s">
        <v>1353</v>
      </c>
      <c r="I187" s="329">
        <v>1</v>
      </c>
      <c r="J187" s="312">
        <v>79</v>
      </c>
      <c r="K187" s="330">
        <v>2.902776E-2</v>
      </c>
      <c r="L187" s="330">
        <v>2.0552340000000002E-2</v>
      </c>
      <c r="M187" s="330">
        <f t="shared" si="6"/>
        <v>8.4754199999999974E-3</v>
      </c>
      <c r="N187" s="331">
        <f t="shared" si="7"/>
        <v>0.29197637020562378</v>
      </c>
    </row>
    <row r="188" spans="1:14" x14ac:dyDescent="0.25">
      <c r="A188" s="312">
        <v>4615121</v>
      </c>
      <c r="B188" s="312">
        <v>461512102</v>
      </c>
      <c r="C188" s="312" t="s">
        <v>1487</v>
      </c>
      <c r="D188" s="312" t="s">
        <v>2110</v>
      </c>
      <c r="E188" s="312">
        <v>100</v>
      </c>
      <c r="F188" s="312" t="s">
        <v>1351</v>
      </c>
      <c r="G188" s="312" t="s">
        <v>1352</v>
      </c>
      <c r="H188" s="312" t="s">
        <v>1353</v>
      </c>
      <c r="I188" s="329">
        <v>1</v>
      </c>
      <c r="J188" s="312">
        <v>133</v>
      </c>
      <c r="K188" s="330">
        <v>6.8943719999999986E-2</v>
      </c>
      <c r="L188" s="330">
        <v>5.1306610000000002E-2</v>
      </c>
      <c r="M188" s="330">
        <f t="shared" si="6"/>
        <v>1.7637109999999984E-2</v>
      </c>
      <c r="N188" s="331">
        <f t="shared" si="7"/>
        <v>0.2558189491370641</v>
      </c>
    </row>
    <row r="189" spans="1:14" x14ac:dyDescent="0.25">
      <c r="A189" s="312">
        <v>4615121</v>
      </c>
      <c r="B189" s="312">
        <v>461512102</v>
      </c>
      <c r="C189" s="312" t="s">
        <v>1487</v>
      </c>
      <c r="D189" s="312" t="s">
        <v>2111</v>
      </c>
      <c r="E189" s="312">
        <v>100</v>
      </c>
      <c r="F189" s="312" t="s">
        <v>1351</v>
      </c>
      <c r="G189" s="312" t="s">
        <v>1352</v>
      </c>
      <c r="H189" s="312" t="s">
        <v>1353</v>
      </c>
      <c r="I189" s="329">
        <v>1</v>
      </c>
      <c r="J189" s="312">
        <v>103</v>
      </c>
      <c r="K189" s="330">
        <v>6.8326399999999995E-2</v>
      </c>
      <c r="L189" s="330">
        <v>5.1263000000000003E-2</v>
      </c>
      <c r="M189" s="330">
        <f t="shared" si="6"/>
        <v>1.7063399999999992E-2</v>
      </c>
      <c r="N189" s="331">
        <f t="shared" si="7"/>
        <v>0.24973363150992872</v>
      </c>
    </row>
    <row r="190" spans="1:14" x14ac:dyDescent="0.25">
      <c r="A190" s="312">
        <v>4615121</v>
      </c>
      <c r="B190" s="312">
        <v>461512102</v>
      </c>
      <c r="C190" s="312" t="s">
        <v>1487</v>
      </c>
      <c r="D190" s="312" t="s">
        <v>2112</v>
      </c>
      <c r="E190" s="312">
        <v>100</v>
      </c>
      <c r="F190" s="312" t="s">
        <v>1351</v>
      </c>
      <c r="G190" s="312" t="s">
        <v>1352</v>
      </c>
      <c r="H190" s="312" t="s">
        <v>1353</v>
      </c>
      <c r="I190" s="329">
        <v>1</v>
      </c>
      <c r="J190" s="312">
        <v>47</v>
      </c>
      <c r="K190" s="330">
        <v>1.9172280000000007E-2</v>
      </c>
      <c r="L190" s="330">
        <v>1.6683999999999997E-2</v>
      </c>
      <c r="M190" s="330">
        <f t="shared" si="6"/>
        <v>2.4882800000000094E-3</v>
      </c>
      <c r="N190" s="331">
        <f t="shared" si="7"/>
        <v>0.12978529418514692</v>
      </c>
    </row>
    <row r="191" spans="1:14" x14ac:dyDescent="0.25">
      <c r="A191" s="312">
        <v>4615121</v>
      </c>
      <c r="B191" s="312">
        <v>461512102</v>
      </c>
      <c r="C191" s="312" t="s">
        <v>1487</v>
      </c>
      <c r="D191" s="312" t="s">
        <v>2113</v>
      </c>
      <c r="E191" s="312">
        <v>100</v>
      </c>
      <c r="F191" s="312" t="s">
        <v>1351</v>
      </c>
      <c r="G191" s="312" t="s">
        <v>1352</v>
      </c>
      <c r="H191" s="312" t="s">
        <v>1353</v>
      </c>
      <c r="I191" s="329">
        <v>1</v>
      </c>
      <c r="J191" s="312">
        <v>51</v>
      </c>
      <c r="K191" s="330">
        <v>3.3659599999999991E-2</v>
      </c>
      <c r="L191" s="330">
        <v>2.5481E-2</v>
      </c>
      <c r="M191" s="330">
        <f t="shared" si="6"/>
        <v>8.1785999999999907E-3</v>
      </c>
      <c r="N191" s="331">
        <f t="shared" si="7"/>
        <v>0.24297971455394576</v>
      </c>
    </row>
    <row r="192" spans="1:14" x14ac:dyDescent="0.25">
      <c r="A192" s="312">
        <v>4615231</v>
      </c>
      <c r="B192" s="312">
        <v>461523101</v>
      </c>
      <c r="C192" s="312" t="s">
        <v>1252</v>
      </c>
      <c r="D192" s="312" t="s">
        <v>2114</v>
      </c>
      <c r="E192" s="312">
        <v>100</v>
      </c>
      <c r="F192" s="312" t="s">
        <v>1351</v>
      </c>
      <c r="G192" s="312" t="s">
        <v>1352</v>
      </c>
      <c r="H192" s="312" t="s">
        <v>1353</v>
      </c>
      <c r="I192" s="329">
        <v>1</v>
      </c>
      <c r="J192" s="312">
        <v>76</v>
      </c>
      <c r="K192" s="330">
        <v>6.3806600000000019E-2</v>
      </c>
      <c r="L192" s="330">
        <v>4.5053660000000002E-2</v>
      </c>
      <c r="M192" s="330">
        <f t="shared" si="6"/>
        <v>1.8752940000000017E-2</v>
      </c>
      <c r="N192" s="331">
        <f t="shared" si="7"/>
        <v>0.29390282509959803</v>
      </c>
    </row>
    <row r="193" spans="1:14" x14ac:dyDescent="0.25">
      <c r="A193" s="312">
        <v>4615231</v>
      </c>
      <c r="B193" s="312">
        <v>461523101</v>
      </c>
      <c r="C193" s="312" t="s">
        <v>1252</v>
      </c>
      <c r="D193" s="312" t="s">
        <v>2115</v>
      </c>
      <c r="E193" s="312">
        <v>100</v>
      </c>
      <c r="F193" s="312" t="s">
        <v>1351</v>
      </c>
      <c r="G193" s="312" t="s">
        <v>1352</v>
      </c>
      <c r="H193" s="312" t="s">
        <v>1353</v>
      </c>
      <c r="I193" s="329">
        <v>1</v>
      </c>
      <c r="J193" s="312">
        <v>66</v>
      </c>
      <c r="K193" s="330">
        <v>3.4833640000000006E-2</v>
      </c>
      <c r="L193" s="330">
        <v>2.6810049999999998E-2</v>
      </c>
      <c r="M193" s="330">
        <f t="shared" si="6"/>
        <v>8.0235900000000075E-3</v>
      </c>
      <c r="N193" s="331">
        <f t="shared" si="7"/>
        <v>0.23034026877466743</v>
      </c>
    </row>
    <row r="194" spans="1:14" x14ac:dyDescent="0.25">
      <c r="A194" s="312">
        <v>4615113</v>
      </c>
      <c r="B194" s="312">
        <v>461511301</v>
      </c>
      <c r="C194" s="312" t="s">
        <v>1195</v>
      </c>
      <c r="D194" s="312" t="s">
        <v>2116</v>
      </c>
      <c r="E194" s="312">
        <v>100</v>
      </c>
      <c r="F194" s="312" t="s">
        <v>1351</v>
      </c>
      <c r="G194" s="312" t="s">
        <v>1352</v>
      </c>
      <c r="H194" s="312" t="s">
        <v>1353</v>
      </c>
      <c r="I194" s="329">
        <v>1</v>
      </c>
      <c r="J194" s="312">
        <v>94</v>
      </c>
      <c r="K194" s="330">
        <v>5.3424279999999998E-2</v>
      </c>
      <c r="L194" s="330">
        <v>4.1396089999999997E-2</v>
      </c>
      <c r="M194" s="330">
        <f t="shared" ref="M194:M254" si="8">K194-L194</f>
        <v>1.2028190000000001E-2</v>
      </c>
      <c r="N194" s="331">
        <f t="shared" ref="N194:N254" si="9">M194/K194</f>
        <v>0.22514463461182821</v>
      </c>
    </row>
    <row r="195" spans="1:14" x14ac:dyDescent="0.25">
      <c r="A195" s="312">
        <v>4615113</v>
      </c>
      <c r="B195" s="312">
        <v>461511301</v>
      </c>
      <c r="C195" s="312" t="s">
        <v>1195</v>
      </c>
      <c r="D195" s="312" t="s">
        <v>2117</v>
      </c>
      <c r="E195" s="312">
        <v>100</v>
      </c>
      <c r="F195" s="312" t="s">
        <v>1351</v>
      </c>
      <c r="G195" s="312" t="s">
        <v>1352</v>
      </c>
      <c r="H195" s="312" t="s">
        <v>1353</v>
      </c>
      <c r="I195" s="329">
        <v>1</v>
      </c>
      <c r="J195" s="312">
        <v>38</v>
      </c>
      <c r="K195" s="330">
        <v>2.8378559999999997E-2</v>
      </c>
      <c r="L195" s="330">
        <v>2.0485000000000003E-2</v>
      </c>
      <c r="M195" s="330">
        <f t="shared" si="8"/>
        <v>7.8935599999999939E-3</v>
      </c>
      <c r="N195" s="331">
        <f t="shared" si="9"/>
        <v>0.27815223887329005</v>
      </c>
    </row>
    <row r="196" spans="1:14" x14ac:dyDescent="0.25">
      <c r="A196" s="312">
        <v>4615113</v>
      </c>
      <c r="B196" s="312">
        <v>461511301</v>
      </c>
      <c r="C196" s="312" t="s">
        <v>1195</v>
      </c>
      <c r="D196" s="312" t="s">
        <v>2118</v>
      </c>
      <c r="E196" s="312">
        <v>100</v>
      </c>
      <c r="F196" s="312" t="s">
        <v>1351</v>
      </c>
      <c r="G196" s="312" t="s">
        <v>1352</v>
      </c>
      <c r="H196" s="312" t="s">
        <v>1353</v>
      </c>
      <c r="I196" s="329">
        <v>1</v>
      </c>
      <c r="J196" s="312">
        <v>47</v>
      </c>
      <c r="K196" s="330">
        <v>2.4410679999999997E-2</v>
      </c>
      <c r="L196" s="330">
        <v>2.0247710000000002E-2</v>
      </c>
      <c r="M196" s="330">
        <f t="shared" si="8"/>
        <v>4.162969999999995E-3</v>
      </c>
      <c r="N196" s="331">
        <f t="shared" si="9"/>
        <v>0.17053887888416036</v>
      </c>
    </row>
    <row r="197" spans="1:14" x14ac:dyDescent="0.25">
      <c r="A197" s="312">
        <v>4615113</v>
      </c>
      <c r="B197" s="312">
        <v>461511301</v>
      </c>
      <c r="C197" s="312" t="s">
        <v>1195</v>
      </c>
      <c r="D197" s="312" t="s">
        <v>2119</v>
      </c>
      <c r="E197" s="312">
        <v>100</v>
      </c>
      <c r="F197" s="312" t="s">
        <v>1351</v>
      </c>
      <c r="G197" s="312" t="s">
        <v>1352</v>
      </c>
      <c r="H197" s="312" t="s">
        <v>1353</v>
      </c>
      <c r="I197" s="329">
        <v>1</v>
      </c>
      <c r="J197" s="312">
        <v>51</v>
      </c>
      <c r="K197" s="330">
        <v>2.4480760000000001E-2</v>
      </c>
      <c r="L197" s="330">
        <v>1.8773000000000001E-2</v>
      </c>
      <c r="M197" s="330">
        <f t="shared" si="8"/>
        <v>5.7077599999999992E-3</v>
      </c>
      <c r="N197" s="331">
        <f t="shared" si="9"/>
        <v>0.23315289231216674</v>
      </c>
    </row>
    <row r="198" spans="1:14" x14ac:dyDescent="0.25">
      <c r="A198" s="312">
        <v>4615113</v>
      </c>
      <c r="B198" s="312">
        <v>461511301</v>
      </c>
      <c r="C198" s="312" t="s">
        <v>1195</v>
      </c>
      <c r="D198" s="312" t="s">
        <v>2120</v>
      </c>
      <c r="E198" s="312">
        <v>100</v>
      </c>
      <c r="F198" s="312" t="s">
        <v>1351</v>
      </c>
      <c r="G198" s="312" t="s">
        <v>1352</v>
      </c>
      <c r="H198" s="312" t="s">
        <v>1353</v>
      </c>
      <c r="I198" s="329">
        <v>1</v>
      </c>
      <c r="J198" s="312">
        <v>54</v>
      </c>
      <c r="K198" s="330">
        <v>3.309728E-2</v>
      </c>
      <c r="L198" s="330">
        <v>2.7845590000000003E-2</v>
      </c>
      <c r="M198" s="330">
        <f t="shared" si="8"/>
        <v>5.2516899999999964E-3</v>
      </c>
      <c r="N198" s="331">
        <f t="shared" si="9"/>
        <v>0.15867436840731311</v>
      </c>
    </row>
    <row r="199" spans="1:14" x14ac:dyDescent="0.25">
      <c r="A199" s="312">
        <v>4615113</v>
      </c>
      <c r="B199" s="312">
        <v>461511301</v>
      </c>
      <c r="C199" s="312" t="s">
        <v>1195</v>
      </c>
      <c r="D199" s="312" t="s">
        <v>2121</v>
      </c>
      <c r="E199" s="312">
        <v>100</v>
      </c>
      <c r="F199" s="312" t="s">
        <v>1351</v>
      </c>
      <c r="G199" s="312" t="s">
        <v>1352</v>
      </c>
      <c r="H199" s="312" t="s">
        <v>1353</v>
      </c>
      <c r="I199" s="329">
        <v>1</v>
      </c>
      <c r="J199" s="312">
        <v>91</v>
      </c>
      <c r="K199" s="330">
        <v>5.1931840000000007E-2</v>
      </c>
      <c r="L199" s="330">
        <v>4.4950999999999998E-2</v>
      </c>
      <c r="M199" s="330">
        <f t="shared" si="8"/>
        <v>6.980840000000009E-3</v>
      </c>
      <c r="N199" s="331">
        <f t="shared" si="9"/>
        <v>0.1344231207675293</v>
      </c>
    </row>
    <row r="200" spans="1:14" x14ac:dyDescent="0.25">
      <c r="A200" s="312">
        <v>4615112</v>
      </c>
      <c r="B200" s="312">
        <v>461511204</v>
      </c>
      <c r="C200" s="312" t="s">
        <v>1261</v>
      </c>
      <c r="D200" s="312" t="s">
        <v>2122</v>
      </c>
      <c r="E200" s="312">
        <v>100</v>
      </c>
      <c r="F200" s="312" t="s">
        <v>1351</v>
      </c>
      <c r="G200" s="312" t="s">
        <v>1352</v>
      </c>
      <c r="H200" s="312" t="s">
        <v>1353</v>
      </c>
      <c r="I200" s="329">
        <v>1</v>
      </c>
      <c r="J200" s="312">
        <v>86</v>
      </c>
      <c r="K200" s="330">
        <v>7.6497560000000006E-2</v>
      </c>
      <c r="L200" s="330">
        <v>5.2665829999999997E-2</v>
      </c>
      <c r="M200" s="330">
        <f t="shared" si="8"/>
        <v>2.3831730000000009E-2</v>
      </c>
      <c r="N200" s="331">
        <f t="shared" si="9"/>
        <v>0.31153581892023757</v>
      </c>
    </row>
    <row r="201" spans="1:14" x14ac:dyDescent="0.25">
      <c r="A201" s="312">
        <v>4615312</v>
      </c>
      <c r="B201" s="312">
        <v>461531203</v>
      </c>
      <c r="C201" s="312" t="s">
        <v>1247</v>
      </c>
      <c r="D201" s="312" t="s">
        <v>2123</v>
      </c>
      <c r="E201" s="312">
        <v>100</v>
      </c>
      <c r="F201" s="312" t="s">
        <v>1351</v>
      </c>
      <c r="G201" s="312" t="s">
        <v>1352</v>
      </c>
      <c r="H201" s="312" t="s">
        <v>1353</v>
      </c>
      <c r="I201" s="329">
        <v>1</v>
      </c>
      <c r="J201" s="312">
        <v>59</v>
      </c>
      <c r="K201" s="330">
        <v>2.9280319999999995E-2</v>
      </c>
      <c r="L201" s="330">
        <v>2.1792270000000002E-2</v>
      </c>
      <c r="M201" s="330">
        <f t="shared" si="8"/>
        <v>7.4880499999999926E-3</v>
      </c>
      <c r="N201" s="331">
        <f t="shared" si="9"/>
        <v>0.25573661763259398</v>
      </c>
    </row>
    <row r="202" spans="1:14" x14ac:dyDescent="0.25">
      <c r="A202" s="312">
        <v>4615112</v>
      </c>
      <c r="B202" s="312">
        <v>461511202</v>
      </c>
      <c r="C202" s="312" t="s">
        <v>1262</v>
      </c>
      <c r="D202" s="312" t="s">
        <v>2124</v>
      </c>
      <c r="E202" s="312">
        <v>100</v>
      </c>
      <c r="F202" s="312" t="s">
        <v>1351</v>
      </c>
      <c r="G202" s="312" t="s">
        <v>1352</v>
      </c>
      <c r="H202" s="312" t="s">
        <v>1353</v>
      </c>
      <c r="I202" s="329">
        <v>1</v>
      </c>
      <c r="J202" s="312">
        <v>37</v>
      </c>
      <c r="K202" s="330">
        <v>3.9475319999999994E-2</v>
      </c>
      <c r="L202" s="330">
        <v>3.0364829999999999E-2</v>
      </c>
      <c r="M202" s="330">
        <f t="shared" si="8"/>
        <v>9.1104899999999954E-3</v>
      </c>
      <c r="N202" s="331">
        <f t="shared" si="9"/>
        <v>0.23078951608245346</v>
      </c>
    </row>
    <row r="203" spans="1:14" x14ac:dyDescent="0.25">
      <c r="A203" s="312">
        <v>4615324</v>
      </c>
      <c r="B203" s="312">
        <v>461532401</v>
      </c>
      <c r="C203" s="312" t="s">
        <v>1913</v>
      </c>
      <c r="D203" s="312" t="s">
        <v>2125</v>
      </c>
      <c r="E203" s="312">
        <v>100</v>
      </c>
      <c r="F203" s="312" t="s">
        <v>1351</v>
      </c>
      <c r="G203" s="312" t="s">
        <v>1352</v>
      </c>
      <c r="H203" s="312" t="s">
        <v>1353</v>
      </c>
      <c r="I203" s="329">
        <v>1</v>
      </c>
      <c r="J203" s="312">
        <v>99</v>
      </c>
      <c r="K203" s="330">
        <v>5.4200600000000015E-2</v>
      </c>
      <c r="L203" s="330">
        <v>4.2112660000000003E-2</v>
      </c>
      <c r="M203" s="330">
        <f t="shared" si="8"/>
        <v>1.2087940000000012E-2</v>
      </c>
      <c r="N203" s="331">
        <f t="shared" si="9"/>
        <v>0.223022254366188</v>
      </c>
    </row>
    <row r="204" spans="1:14" x14ac:dyDescent="0.25">
      <c r="A204" s="312">
        <v>4615324</v>
      </c>
      <c r="B204" s="312">
        <v>461532401</v>
      </c>
      <c r="C204" s="312" t="s">
        <v>1913</v>
      </c>
      <c r="D204" s="312" t="s">
        <v>2126</v>
      </c>
      <c r="E204" s="312">
        <v>100</v>
      </c>
      <c r="F204" s="312" t="s">
        <v>1351</v>
      </c>
      <c r="G204" s="312" t="s">
        <v>1352</v>
      </c>
      <c r="H204" s="312" t="s">
        <v>1353</v>
      </c>
      <c r="I204" s="329">
        <v>1</v>
      </c>
      <c r="J204" s="312">
        <v>47</v>
      </c>
      <c r="K204" s="330">
        <v>2.4122359999999999E-2</v>
      </c>
      <c r="L204" s="330">
        <v>1.6573999999999998E-2</v>
      </c>
      <c r="M204" s="330">
        <f t="shared" si="8"/>
        <v>7.5483600000000005E-3</v>
      </c>
      <c r="N204" s="331">
        <f t="shared" si="9"/>
        <v>0.31291963141251522</v>
      </c>
    </row>
    <row r="205" spans="1:14" x14ac:dyDescent="0.25">
      <c r="A205" s="312">
        <v>4615324</v>
      </c>
      <c r="B205" s="312">
        <v>461532401</v>
      </c>
      <c r="C205" s="312" t="s">
        <v>1913</v>
      </c>
      <c r="D205" s="312" t="s">
        <v>2127</v>
      </c>
      <c r="E205" s="312">
        <v>100</v>
      </c>
      <c r="F205" s="312" t="s">
        <v>1351</v>
      </c>
      <c r="G205" s="312" t="s">
        <v>1352</v>
      </c>
      <c r="H205" s="312" t="s">
        <v>1353</v>
      </c>
      <c r="I205" s="329">
        <v>1</v>
      </c>
      <c r="J205" s="312">
        <v>60</v>
      </c>
      <c r="K205" s="330">
        <v>2.8717920000000001E-2</v>
      </c>
      <c r="L205" s="330">
        <v>1.9876709999999999E-2</v>
      </c>
      <c r="M205" s="330">
        <f t="shared" si="8"/>
        <v>8.8412100000000021E-3</v>
      </c>
      <c r="N205" s="331">
        <f t="shared" si="9"/>
        <v>0.30786387036387042</v>
      </c>
    </row>
    <row r="206" spans="1:14" x14ac:dyDescent="0.25">
      <c r="A206" s="312">
        <v>4615113</v>
      </c>
      <c r="B206" s="312">
        <v>461511302</v>
      </c>
      <c r="C206" s="312" t="s">
        <v>1915</v>
      </c>
      <c r="D206" s="312" t="s">
        <v>2128</v>
      </c>
      <c r="E206" s="312">
        <v>100</v>
      </c>
      <c r="F206" s="312" t="s">
        <v>1351</v>
      </c>
      <c r="G206" s="312" t="s">
        <v>1352</v>
      </c>
      <c r="H206" s="312" t="s">
        <v>1353</v>
      </c>
      <c r="I206" s="329">
        <v>1</v>
      </c>
      <c r="J206" s="312">
        <v>75</v>
      </c>
      <c r="K206" s="330">
        <v>4.1528720000000005E-2</v>
      </c>
      <c r="L206" s="330">
        <v>2.7381990000000002E-2</v>
      </c>
      <c r="M206" s="330">
        <f t="shared" si="8"/>
        <v>1.4146730000000003E-2</v>
      </c>
      <c r="N206" s="331">
        <f t="shared" si="9"/>
        <v>0.3406493144984965</v>
      </c>
    </row>
    <row r="207" spans="1:14" x14ac:dyDescent="0.25">
      <c r="A207" s="312">
        <v>4615113</v>
      </c>
      <c r="B207" s="312">
        <v>461511302</v>
      </c>
      <c r="C207" s="312" t="s">
        <v>1915</v>
      </c>
      <c r="D207" s="312" t="s">
        <v>2129</v>
      </c>
      <c r="E207" s="312">
        <v>100</v>
      </c>
      <c r="F207" s="312" t="s">
        <v>1351</v>
      </c>
      <c r="G207" s="312" t="s">
        <v>1352</v>
      </c>
      <c r="H207" s="312" t="s">
        <v>1353</v>
      </c>
      <c r="I207" s="329">
        <v>1</v>
      </c>
      <c r="J207" s="312">
        <v>93</v>
      </c>
      <c r="K207" s="330">
        <v>7.3627800000000007E-2</v>
      </c>
      <c r="L207" s="330">
        <v>5.4868999999999994E-2</v>
      </c>
      <c r="M207" s="330">
        <f t="shared" si="8"/>
        <v>1.8758800000000013E-2</v>
      </c>
      <c r="N207" s="331">
        <f t="shared" si="9"/>
        <v>0.25477876562928692</v>
      </c>
    </row>
    <row r="208" spans="1:14" x14ac:dyDescent="0.25">
      <c r="A208" s="312">
        <v>4615113</v>
      </c>
      <c r="B208" s="312">
        <v>461511302</v>
      </c>
      <c r="C208" s="312" t="s">
        <v>1915</v>
      </c>
      <c r="D208" s="312" t="s">
        <v>2130</v>
      </c>
      <c r="E208" s="312">
        <v>100</v>
      </c>
      <c r="F208" s="312" t="s">
        <v>1351</v>
      </c>
      <c r="G208" s="312" t="s">
        <v>1352</v>
      </c>
      <c r="H208" s="312" t="s">
        <v>1353</v>
      </c>
      <c r="I208" s="329">
        <v>1</v>
      </c>
      <c r="J208" s="312">
        <v>42</v>
      </c>
      <c r="K208" s="330">
        <v>2.1601280000000007E-2</v>
      </c>
      <c r="L208" s="330">
        <v>1.4509000000000001E-2</v>
      </c>
      <c r="M208" s="330">
        <f t="shared" si="8"/>
        <v>7.0922800000000064E-3</v>
      </c>
      <c r="N208" s="331">
        <f t="shared" si="9"/>
        <v>0.32832683989096961</v>
      </c>
    </row>
    <row r="209" spans="1:14" x14ac:dyDescent="0.25">
      <c r="A209" s="312">
        <v>4615341</v>
      </c>
      <c r="B209" s="312">
        <v>461534101</v>
      </c>
      <c r="C209" s="312" t="s">
        <v>980</v>
      </c>
      <c r="D209" s="312" t="s">
        <v>2131</v>
      </c>
      <c r="E209" s="312">
        <v>100</v>
      </c>
      <c r="F209" s="312" t="s">
        <v>1351</v>
      </c>
      <c r="G209" s="312" t="s">
        <v>1352</v>
      </c>
      <c r="H209" s="312" t="s">
        <v>1353</v>
      </c>
      <c r="I209" s="329">
        <v>1</v>
      </c>
      <c r="J209" s="312">
        <v>71</v>
      </c>
      <c r="K209" s="330">
        <v>2.6876239999999996E-2</v>
      </c>
      <c r="L209" s="330">
        <v>1.7732390000000001E-2</v>
      </c>
      <c r="M209" s="330">
        <f t="shared" si="8"/>
        <v>9.143849999999995E-3</v>
      </c>
      <c r="N209" s="331">
        <f t="shared" si="9"/>
        <v>0.34022058145038131</v>
      </c>
    </row>
    <row r="210" spans="1:14" x14ac:dyDescent="0.25">
      <c r="A210" s="312">
        <v>4615324</v>
      </c>
      <c r="B210" s="312">
        <v>461532401</v>
      </c>
      <c r="C210" s="312" t="s">
        <v>1913</v>
      </c>
      <c r="D210" s="312" t="s">
        <v>2132</v>
      </c>
      <c r="E210" s="312">
        <v>100</v>
      </c>
      <c r="F210" s="312" t="s">
        <v>1351</v>
      </c>
      <c r="G210" s="312" t="s">
        <v>1352</v>
      </c>
      <c r="H210" s="312" t="s">
        <v>1353</v>
      </c>
      <c r="I210" s="329">
        <v>1</v>
      </c>
      <c r="J210" s="312">
        <v>69</v>
      </c>
      <c r="K210" s="330">
        <v>5.4838799999999993E-2</v>
      </c>
      <c r="L210" s="330">
        <v>3.9507545999999998E-2</v>
      </c>
      <c r="M210" s="330">
        <f t="shared" si="8"/>
        <v>1.5331253999999996E-2</v>
      </c>
      <c r="N210" s="331">
        <f t="shared" si="9"/>
        <v>0.27956946541499811</v>
      </c>
    </row>
    <row r="211" spans="1:14" x14ac:dyDescent="0.25">
      <c r="A211" s="312">
        <v>4615324</v>
      </c>
      <c r="B211" s="312">
        <v>461532401</v>
      </c>
      <c r="C211" s="312" t="s">
        <v>1913</v>
      </c>
      <c r="D211" s="312" t="s">
        <v>2133</v>
      </c>
      <c r="E211" s="312">
        <v>100</v>
      </c>
      <c r="F211" s="312" t="s">
        <v>1351</v>
      </c>
      <c r="G211" s="312" t="s">
        <v>1352</v>
      </c>
      <c r="H211" s="312" t="s">
        <v>1353</v>
      </c>
      <c r="I211" s="329">
        <v>1</v>
      </c>
      <c r="J211" s="312">
        <v>119</v>
      </c>
      <c r="K211" s="330">
        <v>3.9772240000000007E-2</v>
      </c>
      <c r="L211" s="330">
        <v>2.6237680000000003E-2</v>
      </c>
      <c r="M211" s="330">
        <f t="shared" si="8"/>
        <v>1.3534560000000005E-2</v>
      </c>
      <c r="N211" s="331">
        <f t="shared" si="9"/>
        <v>0.34030167775312636</v>
      </c>
    </row>
    <row r="212" spans="1:14" x14ac:dyDescent="0.25">
      <c r="A212" s="312">
        <v>4615324</v>
      </c>
      <c r="B212" s="312">
        <v>461532401</v>
      </c>
      <c r="C212" s="312" t="s">
        <v>1913</v>
      </c>
      <c r="D212" s="312" t="s">
        <v>2134</v>
      </c>
      <c r="E212" s="312">
        <v>100</v>
      </c>
      <c r="F212" s="312" t="s">
        <v>1351</v>
      </c>
      <c r="G212" s="312" t="s">
        <v>1352</v>
      </c>
      <c r="H212" s="312" t="s">
        <v>1353</v>
      </c>
      <c r="I212" s="329">
        <v>1</v>
      </c>
      <c r="J212" s="312">
        <v>107</v>
      </c>
      <c r="K212" s="330">
        <v>0.10477672000000002</v>
      </c>
      <c r="L212" s="330">
        <v>7.0837999999999998E-2</v>
      </c>
      <c r="M212" s="330">
        <f t="shared" si="8"/>
        <v>3.3938720000000019E-2</v>
      </c>
      <c r="N212" s="331">
        <f t="shared" si="9"/>
        <v>0.32391470166273589</v>
      </c>
    </row>
    <row r="213" spans="1:14" x14ac:dyDescent="0.25">
      <c r="A213" s="312">
        <v>4615111</v>
      </c>
      <c r="B213" s="312">
        <v>461511101</v>
      </c>
      <c r="C213" s="312" t="s">
        <v>1916</v>
      </c>
      <c r="D213" s="312" t="s">
        <v>2135</v>
      </c>
      <c r="E213" s="312">
        <v>100</v>
      </c>
      <c r="F213" s="312" t="s">
        <v>1351</v>
      </c>
      <c r="G213" s="312" t="s">
        <v>1352</v>
      </c>
      <c r="H213" s="312" t="s">
        <v>1353</v>
      </c>
      <c r="I213" s="329">
        <v>1</v>
      </c>
      <c r="J213" s="312">
        <v>166</v>
      </c>
      <c r="K213" s="330">
        <v>8.1313400000000008E-2</v>
      </c>
      <c r="L213" s="330">
        <v>6.5001989999999996E-2</v>
      </c>
      <c r="M213" s="330">
        <f t="shared" si="8"/>
        <v>1.6311410000000012E-2</v>
      </c>
      <c r="N213" s="331">
        <f t="shared" si="9"/>
        <v>0.20059928621850778</v>
      </c>
    </row>
    <row r="214" spans="1:14" x14ac:dyDescent="0.25">
      <c r="A214" s="312">
        <v>4615124</v>
      </c>
      <c r="B214" s="312">
        <v>461512402</v>
      </c>
      <c r="C214" s="312" t="s">
        <v>1266</v>
      </c>
      <c r="D214" s="312" t="s">
        <v>2136</v>
      </c>
      <c r="E214" s="312">
        <v>100</v>
      </c>
      <c r="F214" s="312" t="s">
        <v>1351</v>
      </c>
      <c r="G214" s="312" t="s">
        <v>1352</v>
      </c>
      <c r="H214" s="312" t="s">
        <v>1353</v>
      </c>
      <c r="I214" s="329">
        <v>1</v>
      </c>
      <c r="J214" s="312">
        <v>78</v>
      </c>
      <c r="K214" s="330">
        <v>5.1989519999999997E-2</v>
      </c>
      <c r="L214" s="330">
        <v>3.4219659999999999E-2</v>
      </c>
      <c r="M214" s="330">
        <f t="shared" si="8"/>
        <v>1.7769859999999998E-2</v>
      </c>
      <c r="N214" s="331">
        <f t="shared" si="9"/>
        <v>0.34179696215698857</v>
      </c>
    </row>
    <row r="215" spans="1:14" x14ac:dyDescent="0.25">
      <c r="A215" s="312">
        <v>4615226</v>
      </c>
      <c r="B215" s="312">
        <v>461522603</v>
      </c>
      <c r="C215" s="312" t="s">
        <v>1918</v>
      </c>
      <c r="D215" s="312" t="s">
        <v>2137</v>
      </c>
      <c r="E215" s="312">
        <v>100</v>
      </c>
      <c r="F215" s="312" t="s">
        <v>1351</v>
      </c>
      <c r="G215" s="312" t="s">
        <v>1352</v>
      </c>
      <c r="H215" s="312" t="s">
        <v>1353</v>
      </c>
      <c r="I215" s="329">
        <v>1</v>
      </c>
      <c r="J215" s="312">
        <v>94</v>
      </c>
      <c r="K215" s="330">
        <v>2.6991840000000003E-2</v>
      </c>
      <c r="L215" s="330">
        <v>2.4131E-2</v>
      </c>
      <c r="M215" s="330">
        <f t="shared" si="8"/>
        <v>2.8608400000000034E-3</v>
      </c>
      <c r="N215" s="331">
        <f t="shared" si="9"/>
        <v>0.10598906928908897</v>
      </c>
    </row>
    <row r="216" spans="1:14" x14ac:dyDescent="0.25">
      <c r="A216" s="312">
        <v>4615124</v>
      </c>
      <c r="B216" s="312">
        <v>461512401</v>
      </c>
      <c r="C216" s="312" t="s">
        <v>1267</v>
      </c>
      <c r="D216" s="312" t="s">
        <v>2138</v>
      </c>
      <c r="E216" s="312">
        <v>100</v>
      </c>
      <c r="F216" s="312" t="s">
        <v>1351</v>
      </c>
      <c r="G216" s="312" t="s">
        <v>1352</v>
      </c>
      <c r="H216" s="312" t="s">
        <v>1353</v>
      </c>
      <c r="I216" s="329">
        <v>1</v>
      </c>
      <c r="J216" s="312">
        <v>57</v>
      </c>
      <c r="K216" s="330">
        <v>4.1296720000000002E-2</v>
      </c>
      <c r="L216" s="330">
        <v>2.9944000000000002E-2</v>
      </c>
      <c r="M216" s="330">
        <f t="shared" si="8"/>
        <v>1.135272E-2</v>
      </c>
      <c r="N216" s="331">
        <f t="shared" si="9"/>
        <v>0.27490609423702417</v>
      </c>
    </row>
    <row r="217" spans="1:14" x14ac:dyDescent="0.25">
      <c r="A217" s="312">
        <v>4615124</v>
      </c>
      <c r="B217" s="312">
        <v>461512401</v>
      </c>
      <c r="C217" s="312" t="s">
        <v>1267</v>
      </c>
      <c r="D217" s="312" t="s">
        <v>2139</v>
      </c>
      <c r="E217" s="312">
        <v>100</v>
      </c>
      <c r="F217" s="312" t="s">
        <v>1351</v>
      </c>
      <c r="G217" s="312" t="s">
        <v>1352</v>
      </c>
      <c r="H217" s="312" t="s">
        <v>1353</v>
      </c>
      <c r="I217" s="329">
        <v>1</v>
      </c>
      <c r="J217" s="312">
        <v>46</v>
      </c>
      <c r="K217" s="330">
        <v>3.5879599999999998E-2</v>
      </c>
      <c r="L217" s="330">
        <v>2.6231999999999998E-2</v>
      </c>
      <c r="M217" s="330">
        <f t="shared" si="8"/>
        <v>9.6475999999999992E-3</v>
      </c>
      <c r="N217" s="331">
        <f t="shared" si="9"/>
        <v>0.26888817043668267</v>
      </c>
    </row>
    <row r="218" spans="1:14" x14ac:dyDescent="0.25">
      <c r="A218" s="312">
        <v>4615124</v>
      </c>
      <c r="B218" s="312">
        <v>461512401</v>
      </c>
      <c r="C218" s="312" t="s">
        <v>1267</v>
      </c>
      <c r="D218" s="312" t="s">
        <v>2140</v>
      </c>
      <c r="E218" s="312">
        <v>100</v>
      </c>
      <c r="F218" s="312" t="s">
        <v>1351</v>
      </c>
      <c r="G218" s="312" t="s">
        <v>1352</v>
      </c>
      <c r="H218" s="312" t="s">
        <v>1353</v>
      </c>
      <c r="I218" s="329">
        <v>1</v>
      </c>
      <c r="J218" s="312">
        <v>48</v>
      </c>
      <c r="K218" s="330">
        <v>2.7829599999999999E-2</v>
      </c>
      <c r="L218" s="330">
        <v>1.8527000000000002E-2</v>
      </c>
      <c r="M218" s="330">
        <f t="shared" si="8"/>
        <v>9.3025999999999977E-3</v>
      </c>
      <c r="N218" s="331">
        <f t="shared" si="9"/>
        <v>0.33426998591427826</v>
      </c>
    </row>
    <row r="219" spans="1:14" x14ac:dyDescent="0.25">
      <c r="A219" s="312">
        <v>4615124</v>
      </c>
      <c r="B219" s="312">
        <v>461512403</v>
      </c>
      <c r="C219" s="312" t="s">
        <v>1917</v>
      </c>
      <c r="D219" s="312" t="s">
        <v>2141</v>
      </c>
      <c r="E219" s="312">
        <v>100</v>
      </c>
      <c r="F219" s="312" t="s">
        <v>1351</v>
      </c>
      <c r="G219" s="312" t="s">
        <v>1352</v>
      </c>
      <c r="H219" s="312" t="s">
        <v>1353</v>
      </c>
      <c r="I219" s="329">
        <v>1</v>
      </c>
      <c r="J219" s="312">
        <v>86</v>
      </c>
      <c r="K219" s="330">
        <v>5.8585440000000003E-2</v>
      </c>
      <c r="L219" s="330">
        <v>4.2650019999999997E-2</v>
      </c>
      <c r="M219" s="330">
        <f t="shared" si="8"/>
        <v>1.5935420000000006E-2</v>
      </c>
      <c r="N219" s="331">
        <f t="shared" si="9"/>
        <v>0.27200307789785322</v>
      </c>
    </row>
    <row r="220" spans="1:14" x14ac:dyDescent="0.25">
      <c r="A220" s="312">
        <v>4615324</v>
      </c>
      <c r="B220" s="312">
        <v>461532401</v>
      </c>
      <c r="C220" s="312" t="s">
        <v>1913</v>
      </c>
      <c r="D220" s="312" t="s">
        <v>2142</v>
      </c>
      <c r="E220" s="312">
        <v>100</v>
      </c>
      <c r="F220" s="312" t="s">
        <v>1351</v>
      </c>
      <c r="G220" s="312" t="s">
        <v>1352</v>
      </c>
      <c r="H220" s="312" t="s">
        <v>1353</v>
      </c>
      <c r="I220" s="329">
        <v>1</v>
      </c>
      <c r="J220" s="312">
        <v>49</v>
      </c>
      <c r="K220" s="330">
        <v>2.39972E-2</v>
      </c>
      <c r="L220" s="330">
        <v>1.7000000000000001E-2</v>
      </c>
      <c r="M220" s="330">
        <f t="shared" si="8"/>
        <v>6.9971999999999986E-3</v>
      </c>
      <c r="N220" s="331">
        <f t="shared" si="9"/>
        <v>0.2915840181354491</v>
      </c>
    </row>
    <row r="221" spans="1:14" x14ac:dyDescent="0.25">
      <c r="A221" s="312">
        <v>4615333</v>
      </c>
      <c r="B221" s="312">
        <v>461533302</v>
      </c>
      <c r="C221" s="312" t="s">
        <v>1486</v>
      </c>
      <c r="D221" s="312" t="s">
        <v>2143</v>
      </c>
      <c r="E221" s="312">
        <v>100</v>
      </c>
      <c r="F221" s="312" t="s">
        <v>1351</v>
      </c>
      <c r="G221" s="312" t="s">
        <v>1352</v>
      </c>
      <c r="H221" s="312" t="s">
        <v>1353</v>
      </c>
      <c r="I221" s="329">
        <v>1</v>
      </c>
      <c r="J221" s="312">
        <v>75</v>
      </c>
      <c r="K221" s="330">
        <v>3.1182879999999996E-2</v>
      </c>
      <c r="L221" s="330">
        <v>2.4426610000000001E-2</v>
      </c>
      <c r="M221" s="330">
        <f t="shared" si="8"/>
        <v>6.7562699999999948E-3</v>
      </c>
      <c r="N221" s="331">
        <f t="shared" si="9"/>
        <v>0.21666600390983756</v>
      </c>
    </row>
    <row r="222" spans="1:14" x14ac:dyDescent="0.25">
      <c r="A222" s="312">
        <v>4615333</v>
      </c>
      <c r="B222" s="312">
        <v>461533302</v>
      </c>
      <c r="C222" s="312" t="s">
        <v>1486</v>
      </c>
      <c r="D222" s="312" t="s">
        <v>2144</v>
      </c>
      <c r="E222" s="312">
        <v>100</v>
      </c>
      <c r="F222" s="312" t="s">
        <v>1351</v>
      </c>
      <c r="G222" s="312" t="s">
        <v>1352</v>
      </c>
      <c r="H222" s="312" t="s">
        <v>1353</v>
      </c>
      <c r="I222" s="329">
        <v>1</v>
      </c>
      <c r="J222" s="312">
        <v>60</v>
      </c>
      <c r="K222" s="330">
        <v>3.4895839999999997E-2</v>
      </c>
      <c r="L222" s="330">
        <v>2.4957E-2</v>
      </c>
      <c r="M222" s="330">
        <f t="shared" si="8"/>
        <v>9.9388399999999974E-3</v>
      </c>
      <c r="N222" s="331">
        <f t="shared" si="9"/>
        <v>0.28481446499066931</v>
      </c>
    </row>
    <row r="223" spans="1:14" x14ac:dyDescent="0.25">
      <c r="A223" s="312">
        <v>4615312</v>
      </c>
      <c r="B223" s="312">
        <v>461531201</v>
      </c>
      <c r="C223" s="312" t="s">
        <v>1246</v>
      </c>
      <c r="D223" s="312" t="s">
        <v>2145</v>
      </c>
      <c r="E223" s="312">
        <v>100</v>
      </c>
      <c r="F223" s="312" t="s">
        <v>1351</v>
      </c>
      <c r="G223" s="312" t="s">
        <v>1352</v>
      </c>
      <c r="H223" s="312" t="s">
        <v>1353</v>
      </c>
      <c r="I223" s="329">
        <v>1</v>
      </c>
      <c r="J223" s="312">
        <v>54</v>
      </c>
      <c r="K223" s="330">
        <v>4.1269439999999991E-2</v>
      </c>
      <c r="L223" s="330">
        <v>2.8895000000000001E-2</v>
      </c>
      <c r="M223" s="330">
        <f t="shared" si="8"/>
        <v>1.237443999999999E-2</v>
      </c>
      <c r="N223" s="331">
        <f t="shared" si="9"/>
        <v>0.29984511541712205</v>
      </c>
    </row>
    <row r="224" spans="1:14" x14ac:dyDescent="0.25">
      <c r="A224" s="312">
        <v>1415720</v>
      </c>
      <c r="B224" s="312">
        <v>14157201</v>
      </c>
      <c r="C224" s="312" t="s">
        <v>1919</v>
      </c>
      <c r="D224" s="312" t="s">
        <v>2146</v>
      </c>
      <c r="E224" s="312">
        <v>100</v>
      </c>
      <c r="F224" s="312" t="s">
        <v>1351</v>
      </c>
      <c r="G224" s="312" t="s">
        <v>1352</v>
      </c>
      <c r="H224" s="312" t="s">
        <v>1353</v>
      </c>
      <c r="I224" s="329">
        <v>1</v>
      </c>
      <c r="J224" s="312">
        <v>53</v>
      </c>
      <c r="K224" s="330">
        <v>2.8467520000000003E-2</v>
      </c>
      <c r="L224" s="330">
        <v>2.1587000000000002E-2</v>
      </c>
      <c r="M224" s="330">
        <f t="shared" si="8"/>
        <v>6.8805200000000011E-3</v>
      </c>
      <c r="N224" s="331">
        <f t="shared" si="9"/>
        <v>0.24169720439293624</v>
      </c>
    </row>
    <row r="225" spans="1:14" x14ac:dyDescent="0.25">
      <c r="A225" s="312">
        <v>1415720</v>
      </c>
      <c r="B225" s="312">
        <v>14157201</v>
      </c>
      <c r="C225" s="312" t="s">
        <v>1919</v>
      </c>
      <c r="D225" s="312" t="s">
        <v>2147</v>
      </c>
      <c r="E225" s="312">
        <v>100</v>
      </c>
      <c r="F225" s="312" t="s">
        <v>1351</v>
      </c>
      <c r="G225" s="312" t="s">
        <v>1352</v>
      </c>
      <c r="H225" s="312" t="s">
        <v>1353</v>
      </c>
      <c r="I225" s="329">
        <v>1</v>
      </c>
      <c r="J225" s="312">
        <v>88</v>
      </c>
      <c r="K225" s="330">
        <v>5.0537639999999995E-2</v>
      </c>
      <c r="L225" s="330">
        <v>3.6668549999999994E-2</v>
      </c>
      <c r="M225" s="330">
        <f t="shared" si="8"/>
        <v>1.3869090000000001E-2</v>
      </c>
      <c r="N225" s="331">
        <f t="shared" si="9"/>
        <v>0.27443089942466647</v>
      </c>
    </row>
    <row r="226" spans="1:14" x14ac:dyDescent="0.25">
      <c r="A226" s="312">
        <v>4615124</v>
      </c>
      <c r="B226" s="312">
        <v>461512401</v>
      </c>
      <c r="C226" s="312" t="s">
        <v>1267</v>
      </c>
      <c r="D226" s="312" t="s">
        <v>2148</v>
      </c>
      <c r="E226" s="312">
        <v>100</v>
      </c>
      <c r="F226" s="312" t="s">
        <v>1351</v>
      </c>
      <c r="G226" s="312" t="s">
        <v>1352</v>
      </c>
      <c r="H226" s="312" t="s">
        <v>1353</v>
      </c>
      <c r="I226" s="329">
        <v>1</v>
      </c>
      <c r="J226" s="312">
        <v>69</v>
      </c>
      <c r="K226" s="330">
        <v>3.8561400000000003E-2</v>
      </c>
      <c r="L226" s="330">
        <v>2.547667E-2</v>
      </c>
      <c r="M226" s="330">
        <f t="shared" si="8"/>
        <v>1.3084730000000003E-2</v>
      </c>
      <c r="N226" s="331">
        <f t="shared" si="9"/>
        <v>0.3393219644514982</v>
      </c>
    </row>
    <row r="227" spans="1:14" x14ac:dyDescent="0.25">
      <c r="A227" s="312">
        <v>4615333</v>
      </c>
      <c r="B227" s="312">
        <v>461533302</v>
      </c>
      <c r="C227" s="312" t="s">
        <v>1486</v>
      </c>
      <c r="D227" s="312" t="s">
        <v>2149</v>
      </c>
      <c r="E227" s="312">
        <v>100</v>
      </c>
      <c r="F227" s="312" t="s">
        <v>1351</v>
      </c>
      <c r="G227" s="312" t="s">
        <v>1352</v>
      </c>
      <c r="H227" s="312" t="s">
        <v>1353</v>
      </c>
      <c r="I227" s="329">
        <v>1</v>
      </c>
      <c r="J227" s="312">
        <v>57</v>
      </c>
      <c r="K227" s="330">
        <v>2.7606079999999998E-2</v>
      </c>
      <c r="L227" s="330">
        <v>1.9147999999999998E-2</v>
      </c>
      <c r="M227" s="330">
        <f t="shared" si="8"/>
        <v>8.4580799999999998E-3</v>
      </c>
      <c r="N227" s="331">
        <f t="shared" si="9"/>
        <v>0.30638468047618495</v>
      </c>
    </row>
    <row r="228" spans="1:14" x14ac:dyDescent="0.25">
      <c r="A228" s="312">
        <v>4615333</v>
      </c>
      <c r="B228" s="312">
        <v>461533302</v>
      </c>
      <c r="C228" s="312" t="s">
        <v>1486</v>
      </c>
      <c r="D228" s="312" t="s">
        <v>2150</v>
      </c>
      <c r="E228" s="312">
        <v>100</v>
      </c>
      <c r="F228" s="312" t="s">
        <v>1351</v>
      </c>
      <c r="G228" s="312" t="s">
        <v>1352</v>
      </c>
      <c r="H228" s="312" t="s">
        <v>1353</v>
      </c>
      <c r="I228" s="329">
        <v>1</v>
      </c>
      <c r="J228" s="312">
        <v>72</v>
      </c>
      <c r="K228" s="330">
        <v>4.6296679999999993E-2</v>
      </c>
      <c r="L228" s="330">
        <v>3.1521060000000004E-2</v>
      </c>
      <c r="M228" s="330">
        <f t="shared" si="8"/>
        <v>1.4775619999999989E-2</v>
      </c>
      <c r="N228" s="331">
        <f t="shared" si="9"/>
        <v>0.31915074687860967</v>
      </c>
    </row>
    <row r="229" spans="1:14" x14ac:dyDescent="0.25">
      <c r="A229" s="312">
        <v>4615333</v>
      </c>
      <c r="B229" s="312">
        <v>461533302</v>
      </c>
      <c r="C229" s="312" t="s">
        <v>1486</v>
      </c>
      <c r="D229" s="312" t="s">
        <v>2151</v>
      </c>
      <c r="E229" s="312">
        <v>100</v>
      </c>
      <c r="F229" s="312" t="s">
        <v>1351</v>
      </c>
      <c r="G229" s="312" t="s">
        <v>1352</v>
      </c>
      <c r="H229" s="312" t="s">
        <v>1353</v>
      </c>
      <c r="I229" s="329">
        <v>1</v>
      </c>
      <c r="J229" s="312">
        <v>84</v>
      </c>
      <c r="K229" s="330">
        <v>3.5814400000000003E-2</v>
      </c>
      <c r="L229" s="330">
        <v>2.4512000000000003E-2</v>
      </c>
      <c r="M229" s="330">
        <f t="shared" si="8"/>
        <v>1.1302400000000001E-2</v>
      </c>
      <c r="N229" s="331">
        <f t="shared" si="9"/>
        <v>0.31558255897069332</v>
      </c>
    </row>
    <row r="230" spans="1:14" x14ac:dyDescent="0.25">
      <c r="A230" s="312">
        <v>4615341</v>
      </c>
      <c r="B230" s="312">
        <v>461534101</v>
      </c>
      <c r="C230" s="312" t="s">
        <v>980</v>
      </c>
      <c r="D230" s="312" t="s">
        <v>2152</v>
      </c>
      <c r="E230" s="312">
        <v>100</v>
      </c>
      <c r="F230" s="312" t="s">
        <v>1351</v>
      </c>
      <c r="G230" s="312" t="s">
        <v>1352</v>
      </c>
      <c r="H230" s="312" t="s">
        <v>1353</v>
      </c>
      <c r="I230" s="329">
        <v>1</v>
      </c>
      <c r="J230" s="312">
        <v>86</v>
      </c>
      <c r="K230" s="330">
        <v>3.8240879999999991E-2</v>
      </c>
      <c r="L230" s="330">
        <v>3.0081000000000004E-2</v>
      </c>
      <c r="M230" s="330">
        <f t="shared" si="8"/>
        <v>8.1598799999999874E-3</v>
      </c>
      <c r="N230" s="331">
        <f t="shared" si="9"/>
        <v>0.21338107282049967</v>
      </c>
    </row>
    <row r="231" spans="1:14" x14ac:dyDescent="0.25">
      <c r="A231" s="312">
        <v>4615341</v>
      </c>
      <c r="B231" s="312">
        <v>461534101</v>
      </c>
      <c r="C231" s="312" t="s">
        <v>980</v>
      </c>
      <c r="D231" s="312" t="s">
        <v>2153</v>
      </c>
      <c r="E231" s="312">
        <v>100</v>
      </c>
      <c r="F231" s="312" t="s">
        <v>1351</v>
      </c>
      <c r="G231" s="312" t="s">
        <v>1352</v>
      </c>
      <c r="H231" s="312" t="s">
        <v>1353</v>
      </c>
      <c r="I231" s="329">
        <v>1</v>
      </c>
      <c r="J231" s="312">
        <v>109</v>
      </c>
      <c r="K231" s="330">
        <v>5.9669439999999997E-2</v>
      </c>
      <c r="L231" s="330">
        <v>4.9090049999999996E-2</v>
      </c>
      <c r="M231" s="330">
        <f t="shared" si="8"/>
        <v>1.0579390000000001E-2</v>
      </c>
      <c r="N231" s="331">
        <f t="shared" si="9"/>
        <v>0.17729997130859618</v>
      </c>
    </row>
    <row r="232" spans="1:14" x14ac:dyDescent="0.25">
      <c r="A232" s="312">
        <v>4615341</v>
      </c>
      <c r="B232" s="312">
        <v>461534101</v>
      </c>
      <c r="C232" s="312" t="s">
        <v>980</v>
      </c>
      <c r="D232" s="312" t="s">
        <v>2154</v>
      </c>
      <c r="E232" s="312">
        <v>100</v>
      </c>
      <c r="F232" s="312" t="s">
        <v>1351</v>
      </c>
      <c r="G232" s="312" t="s">
        <v>1352</v>
      </c>
      <c r="H232" s="312" t="s">
        <v>1353</v>
      </c>
      <c r="I232" s="329">
        <v>1</v>
      </c>
      <c r="J232" s="312">
        <v>96</v>
      </c>
      <c r="K232" s="330">
        <v>6.2670799999999999E-2</v>
      </c>
      <c r="L232" s="330">
        <v>5.1670348000000005E-2</v>
      </c>
      <c r="M232" s="330">
        <f t="shared" si="8"/>
        <v>1.1000451999999994E-2</v>
      </c>
      <c r="N232" s="331">
        <f t="shared" si="9"/>
        <v>0.17552755031051134</v>
      </c>
    </row>
    <row r="233" spans="1:14" x14ac:dyDescent="0.25">
      <c r="A233" s="312">
        <v>4615333</v>
      </c>
      <c r="B233" s="312">
        <v>461533301</v>
      </c>
      <c r="C233" s="312" t="s">
        <v>1249</v>
      </c>
      <c r="D233" s="312" t="s">
        <v>2155</v>
      </c>
      <c r="E233" s="312">
        <v>100</v>
      </c>
      <c r="F233" s="312" t="s">
        <v>1351</v>
      </c>
      <c r="G233" s="312" t="s">
        <v>1352</v>
      </c>
      <c r="H233" s="312" t="s">
        <v>1353</v>
      </c>
      <c r="I233" s="329">
        <v>1</v>
      </c>
      <c r="J233" s="312">
        <v>68</v>
      </c>
      <c r="K233" s="330">
        <v>3.5504679999999997E-2</v>
      </c>
      <c r="L233" s="330">
        <v>2.4062E-2</v>
      </c>
      <c r="M233" s="330">
        <f t="shared" si="8"/>
        <v>1.1442679999999997E-2</v>
      </c>
      <c r="N233" s="331">
        <f t="shared" si="9"/>
        <v>0.32228652673394037</v>
      </c>
    </row>
    <row r="234" spans="1:14" x14ac:dyDescent="0.25">
      <c r="A234" s="312">
        <v>4615341</v>
      </c>
      <c r="B234" s="312">
        <v>461534101</v>
      </c>
      <c r="C234" s="312" t="s">
        <v>980</v>
      </c>
      <c r="D234" s="312" t="s">
        <v>2156</v>
      </c>
      <c r="E234" s="312">
        <v>100</v>
      </c>
      <c r="F234" s="312" t="s">
        <v>1351</v>
      </c>
      <c r="G234" s="312" t="s">
        <v>1352</v>
      </c>
      <c r="H234" s="312" t="s">
        <v>1353</v>
      </c>
      <c r="I234" s="329">
        <v>1</v>
      </c>
      <c r="J234" s="312">
        <v>62</v>
      </c>
      <c r="K234" s="330">
        <v>3.3009880000000005E-2</v>
      </c>
      <c r="L234" s="330">
        <v>2.4976999999999999E-2</v>
      </c>
      <c r="M234" s="330">
        <f t="shared" si="8"/>
        <v>8.0328800000000061E-3</v>
      </c>
      <c r="N234" s="331">
        <f t="shared" si="9"/>
        <v>0.24334774921932478</v>
      </c>
    </row>
    <row r="235" spans="1:14" x14ac:dyDescent="0.25">
      <c r="A235" s="312">
        <v>4615341</v>
      </c>
      <c r="B235" s="312">
        <v>461534101</v>
      </c>
      <c r="C235" s="312" t="s">
        <v>980</v>
      </c>
      <c r="D235" s="312" t="s">
        <v>2157</v>
      </c>
      <c r="E235" s="312">
        <v>100</v>
      </c>
      <c r="F235" s="312" t="s">
        <v>1351</v>
      </c>
      <c r="G235" s="312" t="s">
        <v>1352</v>
      </c>
      <c r="H235" s="312" t="s">
        <v>1353</v>
      </c>
      <c r="I235" s="329">
        <v>1</v>
      </c>
      <c r="J235" s="312">
        <v>53</v>
      </c>
      <c r="K235" s="330">
        <v>3.0629120000000003E-2</v>
      </c>
      <c r="L235" s="330">
        <v>2.0219000000000001E-2</v>
      </c>
      <c r="M235" s="330">
        <f t="shared" si="8"/>
        <v>1.0410120000000002E-2</v>
      </c>
      <c r="N235" s="331">
        <f t="shared" si="9"/>
        <v>0.33987656191232402</v>
      </c>
    </row>
    <row r="236" spans="1:14" x14ac:dyDescent="0.25">
      <c r="A236" s="312">
        <v>4615244</v>
      </c>
      <c r="B236" s="312">
        <v>461524401</v>
      </c>
      <c r="C236" s="312" t="s">
        <v>1256</v>
      </c>
      <c r="D236" s="312" t="s">
        <v>2158</v>
      </c>
      <c r="E236" s="312">
        <v>100</v>
      </c>
      <c r="F236" s="312" t="s">
        <v>1351</v>
      </c>
      <c r="G236" s="312" t="s">
        <v>1352</v>
      </c>
      <c r="H236" s="312" t="s">
        <v>1353</v>
      </c>
      <c r="I236" s="329">
        <v>1</v>
      </c>
      <c r="J236" s="312">
        <v>93</v>
      </c>
      <c r="K236" s="330">
        <v>3.8117880000000007E-2</v>
      </c>
      <c r="L236" s="330">
        <v>3.0384000000000001E-2</v>
      </c>
      <c r="M236" s="330">
        <f t="shared" si="8"/>
        <v>7.7338800000000055E-3</v>
      </c>
      <c r="N236" s="331">
        <f t="shared" si="9"/>
        <v>0.20289376009368842</v>
      </c>
    </row>
    <row r="237" spans="1:14" x14ac:dyDescent="0.25">
      <c r="A237" s="312">
        <v>4615341</v>
      </c>
      <c r="B237" s="312">
        <v>461534101</v>
      </c>
      <c r="C237" s="312" t="s">
        <v>980</v>
      </c>
      <c r="D237" s="312" t="s">
        <v>2159</v>
      </c>
      <c r="E237" s="312">
        <v>100</v>
      </c>
      <c r="F237" s="312" t="s">
        <v>1351</v>
      </c>
      <c r="G237" s="312" t="s">
        <v>1352</v>
      </c>
      <c r="H237" s="312" t="s">
        <v>1353</v>
      </c>
      <c r="I237" s="329">
        <v>1</v>
      </c>
      <c r="J237" s="312">
        <v>48</v>
      </c>
      <c r="K237" s="330">
        <v>2.1611840000000007E-2</v>
      </c>
      <c r="L237" s="330">
        <v>1.4232999999999999E-2</v>
      </c>
      <c r="M237" s="330">
        <f t="shared" si="8"/>
        <v>7.378840000000008E-3</v>
      </c>
      <c r="N237" s="331">
        <f t="shared" si="9"/>
        <v>0.34142581103691338</v>
      </c>
    </row>
    <row r="238" spans="1:14" x14ac:dyDescent="0.25">
      <c r="A238" s="312">
        <v>4615341</v>
      </c>
      <c r="B238" s="312">
        <v>461534101</v>
      </c>
      <c r="C238" s="312" t="s">
        <v>980</v>
      </c>
      <c r="D238" s="312" t="s">
        <v>2160</v>
      </c>
      <c r="E238" s="312">
        <v>100</v>
      </c>
      <c r="F238" s="312" t="s">
        <v>1351</v>
      </c>
      <c r="G238" s="312" t="s">
        <v>1352</v>
      </c>
      <c r="H238" s="312" t="s">
        <v>1353</v>
      </c>
      <c r="I238" s="329">
        <v>1</v>
      </c>
      <c r="J238" s="312">
        <v>84</v>
      </c>
      <c r="K238" s="330">
        <v>3.2873719999999995E-2</v>
      </c>
      <c r="L238" s="330">
        <v>2.9190230000000001E-2</v>
      </c>
      <c r="M238" s="330">
        <f t="shared" si="8"/>
        <v>3.6834899999999941E-3</v>
      </c>
      <c r="N238" s="331">
        <f t="shared" si="9"/>
        <v>0.1120496858889105</v>
      </c>
    </row>
    <row r="239" spans="1:14" x14ac:dyDescent="0.25">
      <c r="A239" s="312">
        <v>4615341</v>
      </c>
      <c r="B239" s="312">
        <v>461534101</v>
      </c>
      <c r="C239" s="312" t="s">
        <v>980</v>
      </c>
      <c r="D239" s="312" t="s">
        <v>2161</v>
      </c>
      <c r="E239" s="312">
        <v>100</v>
      </c>
      <c r="F239" s="312" t="s">
        <v>1351</v>
      </c>
      <c r="G239" s="312" t="s">
        <v>1352</v>
      </c>
      <c r="H239" s="312" t="s">
        <v>1353</v>
      </c>
      <c r="I239" s="329">
        <v>1</v>
      </c>
      <c r="J239" s="312">
        <v>46</v>
      </c>
      <c r="K239" s="330">
        <v>1.4942559999999997E-2</v>
      </c>
      <c r="L239" s="330">
        <v>1.1560540000000001E-2</v>
      </c>
      <c r="M239" s="330">
        <f t="shared" si="8"/>
        <v>3.382019999999996E-3</v>
      </c>
      <c r="N239" s="331">
        <f t="shared" si="9"/>
        <v>0.22633471105352743</v>
      </c>
    </row>
    <row r="240" spans="1:14" x14ac:dyDescent="0.25">
      <c r="A240" s="312">
        <v>4615244</v>
      </c>
      <c r="B240" s="312">
        <v>461524401</v>
      </c>
      <c r="C240" s="312" t="s">
        <v>1256</v>
      </c>
      <c r="D240" s="312" t="s">
        <v>2162</v>
      </c>
      <c r="E240" s="312">
        <v>100</v>
      </c>
      <c r="F240" s="312" t="s">
        <v>1351</v>
      </c>
      <c r="G240" s="312" t="s">
        <v>1352</v>
      </c>
      <c r="H240" s="312" t="s">
        <v>1353</v>
      </c>
      <c r="I240" s="329">
        <v>1</v>
      </c>
      <c r="J240" s="312">
        <v>85</v>
      </c>
      <c r="K240" s="330">
        <v>2.8390760000000008E-2</v>
      </c>
      <c r="L240" s="330">
        <v>2.1635999999999999E-2</v>
      </c>
      <c r="M240" s="330">
        <f t="shared" si="8"/>
        <v>6.754760000000009E-3</v>
      </c>
      <c r="N240" s="331">
        <f t="shared" si="9"/>
        <v>0.23792107009463667</v>
      </c>
    </row>
    <row r="241" spans="1:14" x14ac:dyDescent="0.25">
      <c r="A241" s="312">
        <v>1415720</v>
      </c>
      <c r="B241" s="312">
        <v>14157201</v>
      </c>
      <c r="C241" s="312" t="s">
        <v>1920</v>
      </c>
      <c r="D241" s="312" t="s">
        <v>2163</v>
      </c>
      <c r="E241" s="312">
        <v>100</v>
      </c>
      <c r="F241" s="312" t="s">
        <v>1351</v>
      </c>
      <c r="G241" s="312" t="s">
        <v>1352</v>
      </c>
      <c r="H241" s="312" t="s">
        <v>1353</v>
      </c>
      <c r="I241" s="329">
        <v>1</v>
      </c>
      <c r="J241" s="312">
        <v>56</v>
      </c>
      <c r="K241" s="330">
        <v>2.2857199999999998E-2</v>
      </c>
      <c r="L241" s="330">
        <v>1.8912729999999999E-2</v>
      </c>
      <c r="M241" s="330">
        <f t="shared" si="8"/>
        <v>3.9444699999999985E-3</v>
      </c>
      <c r="N241" s="331">
        <f t="shared" si="9"/>
        <v>0.17257013107467226</v>
      </c>
    </row>
    <row r="242" spans="1:14" x14ac:dyDescent="0.25">
      <c r="A242" s="312">
        <v>4615244</v>
      </c>
      <c r="B242" s="312">
        <v>461524401</v>
      </c>
      <c r="C242" s="312" t="s">
        <v>1256</v>
      </c>
      <c r="D242" s="312" t="s">
        <v>2164</v>
      </c>
      <c r="E242" s="312">
        <v>100</v>
      </c>
      <c r="F242" s="312" t="s">
        <v>1351</v>
      </c>
      <c r="G242" s="312" t="s">
        <v>1352</v>
      </c>
      <c r="H242" s="312" t="s">
        <v>1353</v>
      </c>
      <c r="I242" s="329">
        <v>1</v>
      </c>
      <c r="J242" s="312">
        <v>106</v>
      </c>
      <c r="K242" s="330">
        <v>9.0273159999999991E-2</v>
      </c>
      <c r="L242" s="330">
        <v>6.1172419999999998E-2</v>
      </c>
      <c r="M242" s="330">
        <f t="shared" si="8"/>
        <v>2.9100739999999993E-2</v>
      </c>
      <c r="N242" s="331">
        <f t="shared" si="9"/>
        <v>0.32236314758450901</v>
      </c>
    </row>
    <row r="243" spans="1:14" x14ac:dyDescent="0.25">
      <c r="A243" s="312">
        <v>4615244</v>
      </c>
      <c r="B243" s="312">
        <v>461524401</v>
      </c>
      <c r="C243" s="312" t="s">
        <v>1256</v>
      </c>
      <c r="D243" s="312" t="s">
        <v>2165</v>
      </c>
      <c r="E243" s="312">
        <v>100</v>
      </c>
      <c r="F243" s="312" t="s">
        <v>1351</v>
      </c>
      <c r="G243" s="312" t="s">
        <v>1352</v>
      </c>
      <c r="H243" s="312" t="s">
        <v>1353</v>
      </c>
      <c r="I243" s="329">
        <v>1</v>
      </c>
      <c r="J243" s="312">
        <v>83</v>
      </c>
      <c r="K243" s="330">
        <v>2.9100359999999999E-2</v>
      </c>
      <c r="L243" s="330">
        <v>2.314687E-2</v>
      </c>
      <c r="M243" s="330">
        <f t="shared" si="8"/>
        <v>5.9534899999999988E-3</v>
      </c>
      <c r="N243" s="331">
        <f t="shared" si="9"/>
        <v>0.20458475427795392</v>
      </c>
    </row>
    <row r="244" spans="1:14" x14ac:dyDescent="0.25">
      <c r="A244" s="312">
        <v>4615333</v>
      </c>
      <c r="B244" s="312">
        <v>461533302</v>
      </c>
      <c r="C244" s="312" t="s">
        <v>1486</v>
      </c>
      <c r="D244" s="312" t="s">
        <v>2166</v>
      </c>
      <c r="E244" s="312">
        <v>100</v>
      </c>
      <c r="F244" s="312" t="s">
        <v>1351</v>
      </c>
      <c r="G244" s="312" t="s">
        <v>1352</v>
      </c>
      <c r="H244" s="312" t="s">
        <v>1353</v>
      </c>
      <c r="I244" s="329">
        <v>1</v>
      </c>
      <c r="J244" s="312">
        <v>101</v>
      </c>
      <c r="K244" s="330">
        <v>4.4875680000000001E-2</v>
      </c>
      <c r="L244" s="330">
        <v>2.9614999999999999E-2</v>
      </c>
      <c r="M244" s="330">
        <f t="shared" si="8"/>
        <v>1.5260680000000002E-2</v>
      </c>
      <c r="N244" s="331">
        <f t="shared" si="9"/>
        <v>0.34006571042488942</v>
      </c>
    </row>
    <row r="245" spans="1:14" x14ac:dyDescent="0.25">
      <c r="A245" s="312">
        <v>4615341</v>
      </c>
      <c r="B245" s="312">
        <v>461534101</v>
      </c>
      <c r="C245" s="312" t="s">
        <v>980</v>
      </c>
      <c r="D245" s="312" t="s">
        <v>2167</v>
      </c>
      <c r="E245" s="312">
        <v>100</v>
      </c>
      <c r="F245" s="312" t="s">
        <v>1351</v>
      </c>
      <c r="G245" s="312" t="s">
        <v>1352</v>
      </c>
      <c r="H245" s="312" t="s">
        <v>1353</v>
      </c>
      <c r="I245" s="329">
        <v>1</v>
      </c>
      <c r="J245" s="312">
        <v>85</v>
      </c>
      <c r="K245" s="330">
        <v>4.6209520000000004E-2</v>
      </c>
      <c r="L245" s="330">
        <v>3.5874874000000001E-2</v>
      </c>
      <c r="M245" s="330">
        <f t="shared" si="8"/>
        <v>1.0334646000000003E-2</v>
      </c>
      <c r="N245" s="331">
        <f t="shared" si="9"/>
        <v>0.22364755141364814</v>
      </c>
    </row>
    <row r="246" spans="1:14" x14ac:dyDescent="0.25">
      <c r="A246" s="312">
        <v>4615244</v>
      </c>
      <c r="B246" s="312">
        <v>461524401</v>
      </c>
      <c r="C246" s="312" t="s">
        <v>1256</v>
      </c>
      <c r="D246" s="312" t="s">
        <v>2168</v>
      </c>
      <c r="E246" s="312">
        <v>100</v>
      </c>
      <c r="F246" s="312" t="s">
        <v>1351</v>
      </c>
      <c r="G246" s="312" t="s">
        <v>1352</v>
      </c>
      <c r="H246" s="312" t="s">
        <v>1353</v>
      </c>
      <c r="I246" s="329">
        <v>1</v>
      </c>
      <c r="J246" s="312">
        <v>74</v>
      </c>
      <c r="K246" s="330">
        <v>3.8653760000000009E-2</v>
      </c>
      <c r="L246" s="330">
        <v>3.5660239999999996E-2</v>
      </c>
      <c r="M246" s="330">
        <f t="shared" si="8"/>
        <v>2.9935200000000134E-3</v>
      </c>
      <c r="N246" s="331">
        <f t="shared" si="9"/>
        <v>7.7444471120015554E-2</v>
      </c>
    </row>
    <row r="247" spans="1:14" x14ac:dyDescent="0.25">
      <c r="A247" s="312">
        <v>4615324</v>
      </c>
      <c r="B247" s="312">
        <v>461532403</v>
      </c>
      <c r="C247" s="312" t="s">
        <v>1567</v>
      </c>
      <c r="D247" s="312" t="s">
        <v>2169</v>
      </c>
      <c r="E247" s="312">
        <v>100</v>
      </c>
      <c r="F247" s="312" t="s">
        <v>1351</v>
      </c>
      <c r="G247" s="312" t="s">
        <v>1352</v>
      </c>
      <c r="H247" s="312" t="s">
        <v>1353</v>
      </c>
      <c r="I247" s="329">
        <v>1</v>
      </c>
      <c r="J247" s="312">
        <v>59</v>
      </c>
      <c r="K247" s="330">
        <v>3.6839999999999998E-2</v>
      </c>
      <c r="L247" s="330">
        <v>2.4814705999999999E-2</v>
      </c>
      <c r="M247" s="330">
        <f t="shared" si="8"/>
        <v>1.2025293999999999E-2</v>
      </c>
      <c r="N247" s="331">
        <f t="shared" si="9"/>
        <v>0.32641948968512485</v>
      </c>
    </row>
    <row r="248" spans="1:14" x14ac:dyDescent="0.25">
      <c r="A248" s="312">
        <v>4615333</v>
      </c>
      <c r="B248" s="312">
        <v>461533301</v>
      </c>
      <c r="C248" s="312" t="s">
        <v>1249</v>
      </c>
      <c r="D248" s="312" t="s">
        <v>2170</v>
      </c>
      <c r="E248" s="312">
        <v>100</v>
      </c>
      <c r="F248" s="312" t="s">
        <v>1351</v>
      </c>
      <c r="G248" s="312" t="s">
        <v>1352</v>
      </c>
      <c r="H248" s="312" t="s">
        <v>1353</v>
      </c>
      <c r="I248" s="329">
        <v>1</v>
      </c>
      <c r="J248" s="312">
        <v>87</v>
      </c>
      <c r="K248" s="330">
        <v>4.779796E-2</v>
      </c>
      <c r="L248" s="330">
        <v>3.5345700000000001E-2</v>
      </c>
      <c r="M248" s="330">
        <f t="shared" si="8"/>
        <v>1.245226E-2</v>
      </c>
      <c r="N248" s="331">
        <f t="shared" si="9"/>
        <v>0.26051864974990563</v>
      </c>
    </row>
    <row r="249" spans="1:14" x14ac:dyDescent="0.25">
      <c r="A249" s="312">
        <v>4615333</v>
      </c>
      <c r="B249" s="312">
        <v>461533302</v>
      </c>
      <c r="C249" s="312" t="s">
        <v>1486</v>
      </c>
      <c r="D249" s="312" t="s">
        <v>2171</v>
      </c>
      <c r="E249" s="312">
        <v>100</v>
      </c>
      <c r="F249" s="312" t="s">
        <v>1351</v>
      </c>
      <c r="G249" s="312" t="s">
        <v>1352</v>
      </c>
      <c r="H249" s="312" t="s">
        <v>1353</v>
      </c>
      <c r="I249" s="329">
        <v>1</v>
      </c>
      <c r="J249" s="312">
        <v>85</v>
      </c>
      <c r="K249" s="330">
        <v>3.7161400000000004E-2</v>
      </c>
      <c r="L249" s="330">
        <v>2.8216999999999999E-2</v>
      </c>
      <c r="M249" s="330">
        <f t="shared" si="8"/>
        <v>8.9444000000000051E-3</v>
      </c>
      <c r="N249" s="331">
        <f t="shared" si="9"/>
        <v>0.24069060907285528</v>
      </c>
    </row>
    <row r="250" spans="1:14" x14ac:dyDescent="0.25">
      <c r="A250" s="312">
        <v>4615244</v>
      </c>
      <c r="B250" s="312">
        <v>461524403</v>
      </c>
      <c r="C250" s="312" t="s">
        <v>1481</v>
      </c>
      <c r="D250" s="312" t="s">
        <v>2172</v>
      </c>
      <c r="E250" s="312">
        <v>100</v>
      </c>
      <c r="F250" s="312" t="s">
        <v>1351</v>
      </c>
      <c r="G250" s="312" t="s">
        <v>1352</v>
      </c>
      <c r="H250" s="312" t="s">
        <v>1353</v>
      </c>
      <c r="I250" s="329">
        <v>1</v>
      </c>
      <c r="J250" s="312">
        <v>54</v>
      </c>
      <c r="K250" s="330">
        <v>2.7417399999999995E-2</v>
      </c>
      <c r="L250" s="330">
        <v>1.8481259999999999E-2</v>
      </c>
      <c r="M250" s="330">
        <f t="shared" si="8"/>
        <v>8.9361399999999952E-3</v>
      </c>
      <c r="N250" s="331">
        <f t="shared" si="9"/>
        <v>0.32592951921042829</v>
      </c>
    </row>
    <row r="251" spans="1:14" x14ac:dyDescent="0.25">
      <c r="A251" s="312">
        <v>4615324</v>
      </c>
      <c r="B251" s="312">
        <v>461532403</v>
      </c>
      <c r="C251" s="312" t="s">
        <v>1567</v>
      </c>
      <c r="D251" s="312" t="s">
        <v>2173</v>
      </c>
      <c r="E251" s="312">
        <v>100</v>
      </c>
      <c r="F251" s="312" t="s">
        <v>1351</v>
      </c>
      <c r="G251" s="312" t="s">
        <v>1352</v>
      </c>
      <c r="H251" s="312" t="s">
        <v>1353</v>
      </c>
      <c r="I251" s="329">
        <v>1</v>
      </c>
      <c r="J251" s="312">
        <v>62</v>
      </c>
      <c r="K251" s="330">
        <v>3.3231200000000009E-2</v>
      </c>
      <c r="L251" s="330">
        <v>2.3753639999999999E-2</v>
      </c>
      <c r="M251" s="330">
        <f t="shared" si="8"/>
        <v>9.4775600000000099E-3</v>
      </c>
      <c r="N251" s="331">
        <f t="shared" si="9"/>
        <v>0.28520065480632678</v>
      </c>
    </row>
    <row r="252" spans="1:14" x14ac:dyDescent="0.25">
      <c r="A252" s="312">
        <v>4615333</v>
      </c>
      <c r="B252" s="312">
        <v>461533302</v>
      </c>
      <c r="C252" s="312" t="s">
        <v>1486</v>
      </c>
      <c r="D252" s="312" t="s">
        <v>2174</v>
      </c>
      <c r="E252" s="312">
        <v>100</v>
      </c>
      <c r="F252" s="312" t="s">
        <v>1351</v>
      </c>
      <c r="G252" s="312" t="s">
        <v>1352</v>
      </c>
      <c r="H252" s="312" t="s">
        <v>1353</v>
      </c>
      <c r="I252" s="329">
        <v>1</v>
      </c>
      <c r="J252" s="312">
        <v>62</v>
      </c>
      <c r="K252" s="330">
        <v>2.5951679999999994E-2</v>
      </c>
      <c r="L252" s="330">
        <v>2.063135E-2</v>
      </c>
      <c r="M252" s="330">
        <f t="shared" si="8"/>
        <v>5.3203299999999946E-3</v>
      </c>
      <c r="N252" s="331">
        <f t="shared" si="9"/>
        <v>0.20500907841033783</v>
      </c>
    </row>
    <row r="253" spans="1:14" x14ac:dyDescent="0.25">
      <c r="A253" s="312">
        <v>4615333</v>
      </c>
      <c r="B253" s="312">
        <v>461533302</v>
      </c>
      <c r="C253" s="312" t="s">
        <v>1486</v>
      </c>
      <c r="D253" s="312" t="s">
        <v>2175</v>
      </c>
      <c r="E253" s="312">
        <v>100</v>
      </c>
      <c r="F253" s="312" t="s">
        <v>1351</v>
      </c>
      <c r="G253" s="312" t="s">
        <v>1352</v>
      </c>
      <c r="H253" s="312" t="s">
        <v>1353</v>
      </c>
      <c r="I253" s="329">
        <v>1</v>
      </c>
      <c r="J253" s="312">
        <v>78</v>
      </c>
      <c r="K253" s="330">
        <v>3.2219159999999997E-2</v>
      </c>
      <c r="L253" s="330">
        <v>2.3361449999999999E-2</v>
      </c>
      <c r="M253" s="330">
        <f t="shared" si="8"/>
        <v>8.8577099999999978E-3</v>
      </c>
      <c r="N253" s="331">
        <f t="shared" si="9"/>
        <v>0.27492057521052687</v>
      </c>
    </row>
    <row r="254" spans="1:14" x14ac:dyDescent="0.25">
      <c r="A254" s="312">
        <v>1415720</v>
      </c>
      <c r="B254" s="312">
        <v>14157201</v>
      </c>
      <c r="C254" s="312" t="s">
        <v>1920</v>
      </c>
      <c r="D254" s="312" t="s">
        <v>2176</v>
      </c>
      <c r="E254" s="312">
        <v>100</v>
      </c>
      <c r="F254" s="312" t="s">
        <v>1351</v>
      </c>
      <c r="G254" s="312" t="s">
        <v>1352</v>
      </c>
      <c r="H254" s="312" t="s">
        <v>1353</v>
      </c>
      <c r="I254" s="329">
        <v>1</v>
      </c>
      <c r="J254" s="312">
        <v>69</v>
      </c>
      <c r="K254" s="330">
        <v>4.4116959999999997E-2</v>
      </c>
      <c r="L254" s="330">
        <v>3.0823929999999999E-2</v>
      </c>
      <c r="M254" s="330">
        <f t="shared" si="8"/>
        <v>1.3293029999999997E-2</v>
      </c>
      <c r="N254" s="331">
        <f t="shared" si="9"/>
        <v>0.30131337245358697</v>
      </c>
    </row>
    <row r="255" spans="1:14" x14ac:dyDescent="0.25">
      <c r="A255" s="312">
        <v>4615213</v>
      </c>
      <c r="B255" s="312">
        <v>461521303</v>
      </c>
      <c r="C255" s="312" t="s">
        <v>1482</v>
      </c>
      <c r="D255" s="312" t="s">
        <v>2177</v>
      </c>
      <c r="E255" s="312">
        <v>100</v>
      </c>
      <c r="F255" s="312" t="s">
        <v>1351</v>
      </c>
      <c r="G255" s="312" t="s">
        <v>1352</v>
      </c>
      <c r="H255" s="312" t="s">
        <v>1353</v>
      </c>
      <c r="I255" s="329">
        <v>1</v>
      </c>
      <c r="J255" s="312">
        <v>92</v>
      </c>
      <c r="K255" s="330">
        <v>5.2677919999999996E-2</v>
      </c>
      <c r="L255" s="330">
        <v>3.8462999999999997E-2</v>
      </c>
      <c r="M255" s="330">
        <f t="shared" ref="M255:M315" si="10">K255-L255</f>
        <v>1.4214919999999999E-2</v>
      </c>
      <c r="N255" s="331">
        <f t="shared" ref="N255:N315" si="11">M255/K255</f>
        <v>0.26984588609421178</v>
      </c>
    </row>
    <row r="256" spans="1:14" x14ac:dyDescent="0.25">
      <c r="A256" s="312">
        <v>4615324</v>
      </c>
      <c r="B256" s="312">
        <v>461532403</v>
      </c>
      <c r="C256" s="312" t="s">
        <v>1567</v>
      </c>
      <c r="D256" s="312" t="s">
        <v>2178</v>
      </c>
      <c r="E256" s="312">
        <v>100</v>
      </c>
      <c r="F256" s="312" t="s">
        <v>1351</v>
      </c>
      <c r="G256" s="312" t="s">
        <v>1352</v>
      </c>
      <c r="H256" s="312" t="s">
        <v>1353</v>
      </c>
      <c r="I256" s="329">
        <v>1</v>
      </c>
      <c r="J256" s="312">
        <v>107</v>
      </c>
      <c r="K256" s="330">
        <v>3.8891999999999996E-2</v>
      </c>
      <c r="L256" s="330">
        <v>3.5388950000000002E-2</v>
      </c>
      <c r="M256" s="330">
        <f t="shared" si="10"/>
        <v>3.5030499999999937E-3</v>
      </c>
      <c r="N256" s="331">
        <f t="shared" si="11"/>
        <v>9.0071222873598533E-2</v>
      </c>
    </row>
    <row r="257" spans="1:14" x14ac:dyDescent="0.25">
      <c r="A257" s="312">
        <v>4615324</v>
      </c>
      <c r="B257" s="312">
        <v>461532403</v>
      </c>
      <c r="C257" s="312" t="s">
        <v>1567</v>
      </c>
      <c r="D257" s="312" t="s">
        <v>2179</v>
      </c>
      <c r="E257" s="312">
        <v>100</v>
      </c>
      <c r="F257" s="312" t="s">
        <v>1351</v>
      </c>
      <c r="G257" s="312" t="s">
        <v>1352</v>
      </c>
      <c r="H257" s="312" t="s">
        <v>1353</v>
      </c>
      <c r="I257" s="329">
        <v>1</v>
      </c>
      <c r="J257" s="312">
        <v>120</v>
      </c>
      <c r="K257" s="330">
        <v>6.8866719999999992E-2</v>
      </c>
      <c r="L257" s="330">
        <v>4.8146400000000006E-2</v>
      </c>
      <c r="M257" s="330">
        <f t="shared" si="10"/>
        <v>2.0720319999999987E-2</v>
      </c>
      <c r="N257" s="331">
        <f t="shared" si="11"/>
        <v>0.30087566243898345</v>
      </c>
    </row>
    <row r="258" spans="1:14" x14ac:dyDescent="0.25">
      <c r="A258" s="312">
        <v>4615324</v>
      </c>
      <c r="B258" s="312">
        <v>461532403</v>
      </c>
      <c r="C258" s="312" t="s">
        <v>1567</v>
      </c>
      <c r="D258" s="312" t="s">
        <v>2180</v>
      </c>
      <c r="E258" s="312">
        <v>100</v>
      </c>
      <c r="F258" s="312" t="s">
        <v>1351</v>
      </c>
      <c r="G258" s="312" t="s">
        <v>1352</v>
      </c>
      <c r="H258" s="312" t="s">
        <v>1353</v>
      </c>
      <c r="I258" s="329">
        <v>1</v>
      </c>
      <c r="J258" s="312">
        <v>64</v>
      </c>
      <c r="K258" s="330">
        <v>2.2928640000000007E-2</v>
      </c>
      <c r="L258" s="330">
        <v>2.0523260000000002E-2</v>
      </c>
      <c r="M258" s="330">
        <f t="shared" si="10"/>
        <v>2.4053800000000056E-3</v>
      </c>
      <c r="N258" s="331">
        <f t="shared" si="11"/>
        <v>0.10490722519957593</v>
      </c>
    </row>
    <row r="259" spans="1:14" x14ac:dyDescent="0.25">
      <c r="A259" s="312">
        <v>4615312</v>
      </c>
      <c r="B259" s="312">
        <v>461531203</v>
      </c>
      <c r="C259" s="312" t="s">
        <v>1247</v>
      </c>
      <c r="D259" s="312" t="s">
        <v>2181</v>
      </c>
      <c r="E259" s="312">
        <v>100</v>
      </c>
      <c r="F259" s="312" t="s">
        <v>1351</v>
      </c>
      <c r="G259" s="312" t="s">
        <v>1352</v>
      </c>
      <c r="H259" s="312" t="s">
        <v>1353</v>
      </c>
      <c r="I259" s="329">
        <v>1</v>
      </c>
      <c r="J259" s="312">
        <v>37</v>
      </c>
      <c r="K259" s="330">
        <v>2.524908E-2</v>
      </c>
      <c r="L259" s="330">
        <v>2.0451896000000001E-2</v>
      </c>
      <c r="M259" s="330">
        <f t="shared" si="10"/>
        <v>4.7971839999999995E-3</v>
      </c>
      <c r="N259" s="331">
        <f t="shared" si="11"/>
        <v>0.18999440771703363</v>
      </c>
    </row>
    <row r="260" spans="1:14" x14ac:dyDescent="0.25">
      <c r="A260" s="312">
        <v>4615312</v>
      </c>
      <c r="B260" s="312">
        <v>461531203</v>
      </c>
      <c r="C260" s="312" t="s">
        <v>1247</v>
      </c>
      <c r="D260" s="312" t="s">
        <v>2182</v>
      </c>
      <c r="E260" s="312">
        <v>100</v>
      </c>
      <c r="F260" s="312" t="s">
        <v>1351</v>
      </c>
      <c r="G260" s="312" t="s">
        <v>1352</v>
      </c>
      <c r="H260" s="312" t="s">
        <v>1353</v>
      </c>
      <c r="I260" s="329">
        <v>1</v>
      </c>
      <c r="J260" s="312">
        <v>86</v>
      </c>
      <c r="K260" s="330">
        <v>4.8342879999999991E-2</v>
      </c>
      <c r="L260" s="330">
        <v>3.3234640000000003E-2</v>
      </c>
      <c r="M260" s="330">
        <f t="shared" si="10"/>
        <v>1.5108239999999988E-2</v>
      </c>
      <c r="N260" s="331">
        <f t="shared" si="11"/>
        <v>0.31252254727066303</v>
      </c>
    </row>
    <row r="261" spans="1:14" x14ac:dyDescent="0.25">
      <c r="A261" s="312">
        <v>4615324</v>
      </c>
      <c r="B261" s="312">
        <v>461532402</v>
      </c>
      <c r="C261" s="312" t="s">
        <v>1082</v>
      </c>
      <c r="D261" s="312" t="s">
        <v>2183</v>
      </c>
      <c r="E261" s="312">
        <v>100</v>
      </c>
      <c r="F261" s="312" t="s">
        <v>1351</v>
      </c>
      <c r="G261" s="312" t="s">
        <v>1352</v>
      </c>
      <c r="H261" s="312" t="s">
        <v>1353</v>
      </c>
      <c r="I261" s="329">
        <v>1</v>
      </c>
      <c r="J261" s="312">
        <v>94</v>
      </c>
      <c r="K261" s="330">
        <v>3.7865360000000008E-2</v>
      </c>
      <c r="L261" s="330">
        <v>2.9559909999999998E-2</v>
      </c>
      <c r="M261" s="330">
        <f t="shared" si="10"/>
        <v>8.3054500000000094E-3</v>
      </c>
      <c r="N261" s="331">
        <f t="shared" si="11"/>
        <v>0.21934163573250084</v>
      </c>
    </row>
    <row r="262" spans="1:14" x14ac:dyDescent="0.25">
      <c r="A262" s="312">
        <v>4615324</v>
      </c>
      <c r="B262" s="312">
        <v>461532402</v>
      </c>
      <c r="C262" s="312" t="s">
        <v>1082</v>
      </c>
      <c r="D262" s="312" t="s">
        <v>2184</v>
      </c>
      <c r="E262" s="312">
        <v>100</v>
      </c>
      <c r="F262" s="312" t="s">
        <v>1351</v>
      </c>
      <c r="G262" s="312" t="s">
        <v>1352</v>
      </c>
      <c r="H262" s="312" t="s">
        <v>1353</v>
      </c>
      <c r="I262" s="329">
        <v>1</v>
      </c>
      <c r="J262" s="312">
        <v>98</v>
      </c>
      <c r="K262" s="330">
        <v>8.6243439999999991E-2</v>
      </c>
      <c r="L262" s="330">
        <v>6.3751172999999994E-2</v>
      </c>
      <c r="M262" s="330">
        <f t="shared" si="10"/>
        <v>2.2492266999999996E-2</v>
      </c>
      <c r="N262" s="331">
        <f t="shared" si="11"/>
        <v>0.26079974314568155</v>
      </c>
    </row>
    <row r="263" spans="1:14" x14ac:dyDescent="0.25">
      <c r="A263" s="312">
        <v>4615213</v>
      </c>
      <c r="B263" s="312">
        <v>461521303</v>
      </c>
      <c r="C263" s="312" t="s">
        <v>1482</v>
      </c>
      <c r="D263" s="312" t="s">
        <v>2185</v>
      </c>
      <c r="E263" s="312">
        <v>100</v>
      </c>
      <c r="F263" s="312" t="s">
        <v>1351</v>
      </c>
      <c r="G263" s="312" t="s">
        <v>1352</v>
      </c>
      <c r="H263" s="312" t="s">
        <v>1353</v>
      </c>
      <c r="I263" s="329">
        <v>1</v>
      </c>
      <c r="J263" s="312">
        <v>74</v>
      </c>
      <c r="K263" s="330">
        <v>5.7968240000000004E-2</v>
      </c>
      <c r="L263" s="330">
        <v>4.0884440000000001E-2</v>
      </c>
      <c r="M263" s="330">
        <f t="shared" si="10"/>
        <v>1.7083800000000003E-2</v>
      </c>
      <c r="N263" s="331">
        <f t="shared" si="11"/>
        <v>0.29470965480407896</v>
      </c>
    </row>
    <row r="264" spans="1:14" x14ac:dyDescent="0.25">
      <c r="A264" s="312">
        <v>4615213</v>
      </c>
      <c r="B264" s="312">
        <v>461521303</v>
      </c>
      <c r="C264" s="312" t="s">
        <v>1482</v>
      </c>
      <c r="D264" s="312" t="s">
        <v>2186</v>
      </c>
      <c r="E264" s="312">
        <v>100</v>
      </c>
      <c r="F264" s="312" t="s">
        <v>1351</v>
      </c>
      <c r="G264" s="312" t="s">
        <v>1352</v>
      </c>
      <c r="H264" s="312" t="s">
        <v>1353</v>
      </c>
      <c r="I264" s="329">
        <v>1</v>
      </c>
      <c r="J264" s="312">
        <v>41</v>
      </c>
      <c r="K264" s="330">
        <v>2.6427640000000002E-2</v>
      </c>
      <c r="L264" s="330">
        <v>2.2713000000000001E-2</v>
      </c>
      <c r="M264" s="330">
        <f t="shared" si="10"/>
        <v>3.7146400000000017E-3</v>
      </c>
      <c r="N264" s="331">
        <f t="shared" si="11"/>
        <v>0.14055889969743804</v>
      </c>
    </row>
    <row r="265" spans="1:14" x14ac:dyDescent="0.25">
      <c r="A265" s="312">
        <v>4615213</v>
      </c>
      <c r="B265" s="312">
        <v>461521303</v>
      </c>
      <c r="C265" s="312" t="s">
        <v>1482</v>
      </c>
      <c r="D265" s="312" t="s">
        <v>2187</v>
      </c>
      <c r="E265" s="312">
        <v>100</v>
      </c>
      <c r="F265" s="312" t="s">
        <v>1351</v>
      </c>
      <c r="G265" s="312" t="s">
        <v>1352</v>
      </c>
      <c r="H265" s="312" t="s">
        <v>1353</v>
      </c>
      <c r="I265" s="329">
        <v>1</v>
      </c>
      <c r="J265" s="312">
        <v>93</v>
      </c>
      <c r="K265" s="330">
        <v>4.7590439999999998E-2</v>
      </c>
      <c r="L265" s="330">
        <v>3.1074950000000004E-2</v>
      </c>
      <c r="M265" s="330">
        <f t="shared" si="10"/>
        <v>1.6515489999999994E-2</v>
      </c>
      <c r="N265" s="331">
        <f t="shared" si="11"/>
        <v>0.34703377401007418</v>
      </c>
    </row>
    <row r="266" spans="1:14" x14ac:dyDescent="0.25">
      <c r="A266" s="312">
        <v>4615213</v>
      </c>
      <c r="B266" s="312">
        <v>461521301</v>
      </c>
      <c r="C266" s="312" t="s">
        <v>1921</v>
      </c>
      <c r="D266" s="312" t="s">
        <v>2188</v>
      </c>
      <c r="E266" s="312">
        <v>100</v>
      </c>
      <c r="F266" s="312" t="s">
        <v>1351</v>
      </c>
      <c r="G266" s="312" t="s">
        <v>1352</v>
      </c>
      <c r="H266" s="312" t="s">
        <v>1353</v>
      </c>
      <c r="I266" s="329">
        <v>1</v>
      </c>
      <c r="J266" s="312">
        <v>24</v>
      </c>
      <c r="K266" s="330">
        <v>2.7441719999999999E-2</v>
      </c>
      <c r="L266" s="330">
        <v>1.7863E-2</v>
      </c>
      <c r="M266" s="330">
        <f t="shared" si="10"/>
        <v>9.5787199999999989E-3</v>
      </c>
      <c r="N266" s="331">
        <f t="shared" si="11"/>
        <v>0.34905683754516842</v>
      </c>
    </row>
    <row r="267" spans="1:14" x14ac:dyDescent="0.25">
      <c r="A267" s="312">
        <v>4615244</v>
      </c>
      <c r="B267" s="312">
        <v>461524401</v>
      </c>
      <c r="C267" s="312" t="s">
        <v>1256</v>
      </c>
      <c r="D267" s="312" t="s">
        <v>2189</v>
      </c>
      <c r="E267" s="312">
        <v>100</v>
      </c>
      <c r="F267" s="312" t="s">
        <v>1351</v>
      </c>
      <c r="G267" s="312" t="s">
        <v>1352</v>
      </c>
      <c r="H267" s="312" t="s">
        <v>1353</v>
      </c>
      <c r="I267" s="329">
        <v>1</v>
      </c>
      <c r="J267" s="312">
        <v>29</v>
      </c>
      <c r="K267" s="330">
        <v>1.9306960000000001E-2</v>
      </c>
      <c r="L267" s="330">
        <v>1.3171E-2</v>
      </c>
      <c r="M267" s="330">
        <f t="shared" si="10"/>
        <v>6.1359600000000011E-3</v>
      </c>
      <c r="N267" s="331">
        <f t="shared" si="11"/>
        <v>0.31781077911799688</v>
      </c>
    </row>
    <row r="268" spans="1:14" x14ac:dyDescent="0.25">
      <c r="A268" s="312">
        <v>4615244</v>
      </c>
      <c r="B268" s="312">
        <v>461524401</v>
      </c>
      <c r="C268" s="312" t="s">
        <v>1256</v>
      </c>
      <c r="D268" s="312" t="s">
        <v>2190</v>
      </c>
      <c r="E268" s="312">
        <v>100</v>
      </c>
      <c r="F268" s="312" t="s">
        <v>1351</v>
      </c>
      <c r="G268" s="312" t="s">
        <v>1352</v>
      </c>
      <c r="H268" s="312" t="s">
        <v>1353</v>
      </c>
      <c r="I268" s="329">
        <v>1</v>
      </c>
      <c r="J268" s="312">
        <v>71</v>
      </c>
      <c r="K268" s="330">
        <v>5.9926439999999997E-2</v>
      </c>
      <c r="L268" s="330">
        <v>4.0195000000000002E-2</v>
      </c>
      <c r="M268" s="330">
        <f t="shared" si="10"/>
        <v>1.9731439999999996E-2</v>
      </c>
      <c r="N268" s="331">
        <f t="shared" si="11"/>
        <v>0.32926100732831781</v>
      </c>
    </row>
    <row r="269" spans="1:14" x14ac:dyDescent="0.25">
      <c r="A269" s="312">
        <v>4615312</v>
      </c>
      <c r="B269" s="312">
        <v>461531203</v>
      </c>
      <c r="C269" s="312" t="s">
        <v>1247</v>
      </c>
      <c r="D269" s="312" t="s">
        <v>2191</v>
      </c>
      <c r="E269" s="312">
        <v>100</v>
      </c>
      <c r="F269" s="312" t="s">
        <v>1351</v>
      </c>
      <c r="G269" s="312" t="s">
        <v>1352</v>
      </c>
      <c r="H269" s="312" t="s">
        <v>1353</v>
      </c>
      <c r="I269" s="329">
        <v>1</v>
      </c>
      <c r="J269" s="312">
        <v>50</v>
      </c>
      <c r="K269" s="330">
        <v>1.4554560000000001E-2</v>
      </c>
      <c r="L269" s="330">
        <v>1.1278E-2</v>
      </c>
      <c r="M269" s="330">
        <f t="shared" si="10"/>
        <v>3.2765600000000013E-3</v>
      </c>
      <c r="N269" s="331">
        <f t="shared" si="11"/>
        <v>0.2251225732691336</v>
      </c>
    </row>
    <row r="270" spans="1:14" x14ac:dyDescent="0.25">
      <c r="A270" s="312">
        <v>4615333</v>
      </c>
      <c r="B270" s="312">
        <v>461533302</v>
      </c>
      <c r="C270" s="312" t="s">
        <v>1486</v>
      </c>
      <c r="D270" s="312" t="s">
        <v>2192</v>
      </c>
      <c r="E270" s="312">
        <v>100</v>
      </c>
      <c r="F270" s="312" t="s">
        <v>1351</v>
      </c>
      <c r="G270" s="312" t="s">
        <v>1352</v>
      </c>
      <c r="H270" s="312" t="s">
        <v>1353</v>
      </c>
      <c r="I270" s="329">
        <v>1</v>
      </c>
      <c r="J270" s="312">
        <v>75</v>
      </c>
      <c r="K270" s="330">
        <v>4.7162279999999994E-2</v>
      </c>
      <c r="L270" s="330">
        <v>3.0843999999999996E-2</v>
      </c>
      <c r="M270" s="330">
        <f t="shared" si="10"/>
        <v>1.6318279999999998E-2</v>
      </c>
      <c r="N270" s="331">
        <f t="shared" si="11"/>
        <v>0.34600278018789593</v>
      </c>
    </row>
    <row r="271" spans="1:14" x14ac:dyDescent="0.25">
      <c r="A271" s="312">
        <v>4615213</v>
      </c>
      <c r="B271" s="312">
        <v>461521301</v>
      </c>
      <c r="C271" s="312" t="s">
        <v>1921</v>
      </c>
      <c r="D271" s="312" t="s">
        <v>2193</v>
      </c>
      <c r="E271" s="312">
        <v>100</v>
      </c>
      <c r="F271" s="312" t="s">
        <v>1351</v>
      </c>
      <c r="G271" s="312" t="s">
        <v>1352</v>
      </c>
      <c r="H271" s="312" t="s">
        <v>1353</v>
      </c>
      <c r="I271" s="329">
        <v>1</v>
      </c>
      <c r="J271" s="312">
        <v>58</v>
      </c>
      <c r="K271" s="330">
        <v>6.831891000000001E-2</v>
      </c>
      <c r="L271" s="330">
        <v>5.1847999999999998E-2</v>
      </c>
      <c r="M271" s="330">
        <f t="shared" si="10"/>
        <v>1.6470910000000012E-2</v>
      </c>
      <c r="N271" s="331">
        <f t="shared" si="11"/>
        <v>0.24108859465117358</v>
      </c>
    </row>
    <row r="272" spans="1:14" x14ac:dyDescent="0.25">
      <c r="A272" s="312">
        <v>4615213</v>
      </c>
      <c r="B272" s="312">
        <v>461521301</v>
      </c>
      <c r="C272" s="312" t="s">
        <v>1921</v>
      </c>
      <c r="D272" s="312" t="s">
        <v>2194</v>
      </c>
      <c r="E272" s="312">
        <v>100</v>
      </c>
      <c r="F272" s="312" t="s">
        <v>1351</v>
      </c>
      <c r="G272" s="312" t="s">
        <v>1352</v>
      </c>
      <c r="H272" s="312" t="s">
        <v>1353</v>
      </c>
      <c r="I272" s="329">
        <v>1</v>
      </c>
      <c r="J272" s="312">
        <v>44</v>
      </c>
      <c r="K272" s="330">
        <v>7.7515649999999992E-2</v>
      </c>
      <c r="L272" s="330">
        <v>5.8897920000000006E-2</v>
      </c>
      <c r="M272" s="330">
        <f t="shared" si="10"/>
        <v>1.8617729999999985E-2</v>
      </c>
      <c r="N272" s="331">
        <f t="shared" si="11"/>
        <v>0.24018027327384842</v>
      </c>
    </row>
    <row r="273" spans="1:14" x14ac:dyDescent="0.25">
      <c r="A273" s="312">
        <v>4615213</v>
      </c>
      <c r="B273" s="312">
        <v>461521301</v>
      </c>
      <c r="C273" s="312" t="s">
        <v>1921</v>
      </c>
      <c r="D273" s="312" t="s">
        <v>2195</v>
      </c>
      <c r="E273" s="312">
        <v>100</v>
      </c>
      <c r="F273" s="312" t="s">
        <v>1351</v>
      </c>
      <c r="G273" s="312" t="s">
        <v>1352</v>
      </c>
      <c r="H273" s="312" t="s">
        <v>1353</v>
      </c>
      <c r="I273" s="329">
        <v>1</v>
      </c>
      <c r="J273" s="312">
        <v>36</v>
      </c>
      <c r="K273" s="330">
        <v>8.5371660000000016E-2</v>
      </c>
      <c r="L273" s="330">
        <v>5.7514579999999996E-2</v>
      </c>
      <c r="M273" s="330">
        <f t="shared" si="10"/>
        <v>2.785708000000002E-2</v>
      </c>
      <c r="N273" s="331">
        <f t="shared" si="11"/>
        <v>0.32630360004713527</v>
      </c>
    </row>
    <row r="274" spans="1:14" x14ac:dyDescent="0.25">
      <c r="A274" s="312">
        <v>4615213</v>
      </c>
      <c r="B274" s="312">
        <v>461521303</v>
      </c>
      <c r="C274" s="312" t="s">
        <v>1482</v>
      </c>
      <c r="D274" s="312" t="s">
        <v>2196</v>
      </c>
      <c r="E274" s="312">
        <v>100</v>
      </c>
      <c r="F274" s="312" t="s">
        <v>1351</v>
      </c>
      <c r="G274" s="312" t="s">
        <v>1352</v>
      </c>
      <c r="H274" s="312" t="s">
        <v>1353</v>
      </c>
      <c r="I274" s="329">
        <v>1</v>
      </c>
      <c r="J274" s="312">
        <v>98</v>
      </c>
      <c r="K274" s="330">
        <v>9.2426010000000003E-2</v>
      </c>
      <c r="L274" s="330">
        <v>8.4406540000000002E-2</v>
      </c>
      <c r="M274" s="330">
        <f t="shared" si="10"/>
        <v>8.0194700000000008E-3</v>
      </c>
      <c r="N274" s="331">
        <f t="shared" si="11"/>
        <v>8.6766376694179484E-2</v>
      </c>
    </row>
    <row r="275" spans="1:14" x14ac:dyDescent="0.25">
      <c r="A275" s="312">
        <v>4615213</v>
      </c>
      <c r="B275" s="312">
        <v>461521302</v>
      </c>
      <c r="C275" s="312" t="s">
        <v>1922</v>
      </c>
      <c r="D275" s="312" t="s">
        <v>2197</v>
      </c>
      <c r="E275" s="312">
        <v>100</v>
      </c>
      <c r="F275" s="312" t="s">
        <v>1351</v>
      </c>
      <c r="G275" s="312" t="s">
        <v>1352</v>
      </c>
      <c r="H275" s="312" t="s">
        <v>1353</v>
      </c>
      <c r="I275" s="329">
        <v>1</v>
      </c>
      <c r="J275" s="312">
        <v>44</v>
      </c>
      <c r="K275" s="330">
        <v>6.946716E-2</v>
      </c>
      <c r="L275" s="330">
        <v>4.5315999999999995E-2</v>
      </c>
      <c r="M275" s="330">
        <f t="shared" si="10"/>
        <v>2.4151160000000005E-2</v>
      </c>
      <c r="N275" s="331">
        <f t="shared" si="11"/>
        <v>0.34766298204792029</v>
      </c>
    </row>
    <row r="276" spans="1:14" x14ac:dyDescent="0.25">
      <c r="A276" s="312">
        <v>4615312</v>
      </c>
      <c r="B276" s="312">
        <v>461531203</v>
      </c>
      <c r="C276" s="312" t="s">
        <v>1247</v>
      </c>
      <c r="D276" s="312" t="s">
        <v>2198</v>
      </c>
      <c r="E276" s="312">
        <v>100</v>
      </c>
      <c r="F276" s="312" t="s">
        <v>1351</v>
      </c>
      <c r="G276" s="312" t="s">
        <v>1352</v>
      </c>
      <c r="H276" s="312" t="s">
        <v>1353</v>
      </c>
      <c r="I276" s="329">
        <v>1</v>
      </c>
      <c r="J276" s="312">
        <v>21</v>
      </c>
      <c r="K276" s="330">
        <v>7.2565199999999998E-3</v>
      </c>
      <c r="L276" s="330">
        <v>5.3579999999999999E-3</v>
      </c>
      <c r="M276" s="330">
        <f t="shared" si="10"/>
        <v>1.8985199999999999E-3</v>
      </c>
      <c r="N276" s="331">
        <f t="shared" si="11"/>
        <v>0.26162954143308365</v>
      </c>
    </row>
    <row r="277" spans="1:14" x14ac:dyDescent="0.25">
      <c r="A277" s="312">
        <v>4615113</v>
      </c>
      <c r="B277" s="312">
        <v>461511302</v>
      </c>
      <c r="C277" s="312" t="s">
        <v>1915</v>
      </c>
      <c r="D277" s="312" t="s">
        <v>2199</v>
      </c>
      <c r="E277" s="312">
        <v>250</v>
      </c>
      <c r="F277" s="312" t="s">
        <v>1351</v>
      </c>
      <c r="G277" s="312" t="s">
        <v>1352</v>
      </c>
      <c r="H277" s="312" t="s">
        <v>1353</v>
      </c>
      <c r="I277" s="329">
        <v>1</v>
      </c>
      <c r="J277" s="312">
        <v>48</v>
      </c>
      <c r="K277" s="330">
        <v>4.0134000000000003E-2</v>
      </c>
      <c r="L277" s="330">
        <v>2.6098239999999998E-2</v>
      </c>
      <c r="M277" s="330">
        <f t="shared" si="10"/>
        <v>1.4035760000000005E-2</v>
      </c>
      <c r="N277" s="331">
        <f t="shared" si="11"/>
        <v>0.34972242985996921</v>
      </c>
    </row>
    <row r="278" spans="1:14" x14ac:dyDescent="0.25">
      <c r="A278" s="312">
        <v>4615312</v>
      </c>
      <c r="B278" s="312">
        <v>461531202</v>
      </c>
      <c r="C278" s="312" t="s">
        <v>1248</v>
      </c>
      <c r="D278" s="312" t="s">
        <v>2200</v>
      </c>
      <c r="E278" s="312">
        <v>100</v>
      </c>
      <c r="F278" s="312" t="s">
        <v>1351</v>
      </c>
      <c r="G278" s="312" t="s">
        <v>1352</v>
      </c>
      <c r="H278" s="312" t="s">
        <v>1353</v>
      </c>
      <c r="I278" s="329">
        <v>1</v>
      </c>
      <c r="J278" s="312">
        <v>142</v>
      </c>
      <c r="K278" s="330">
        <v>7.358300000000001E-2</v>
      </c>
      <c r="L278" s="330">
        <v>4.9589140000000004E-2</v>
      </c>
      <c r="M278" s="330">
        <f t="shared" si="10"/>
        <v>2.3993860000000006E-2</v>
      </c>
      <c r="N278" s="331">
        <f t="shared" si="11"/>
        <v>0.32607884973431367</v>
      </c>
    </row>
    <row r="279" spans="1:14" x14ac:dyDescent="0.25">
      <c r="A279" s="312">
        <v>4612412</v>
      </c>
      <c r="B279" s="312">
        <v>461241201</v>
      </c>
      <c r="C279" s="312" t="s">
        <v>1225</v>
      </c>
      <c r="D279" s="312" t="s">
        <v>2201</v>
      </c>
      <c r="E279" s="312">
        <v>100</v>
      </c>
      <c r="F279" s="312" t="s">
        <v>1351</v>
      </c>
      <c r="G279" s="312" t="s">
        <v>1352</v>
      </c>
      <c r="H279" s="312" t="s">
        <v>1353</v>
      </c>
      <c r="I279" s="329">
        <v>1</v>
      </c>
      <c r="J279" s="312">
        <v>49</v>
      </c>
      <c r="K279" s="330">
        <v>2.5318239999999995E-2</v>
      </c>
      <c r="L279" s="330">
        <v>1.993346E-2</v>
      </c>
      <c r="M279" s="330">
        <f t="shared" si="10"/>
        <v>5.3847799999999953E-3</v>
      </c>
      <c r="N279" s="331">
        <f t="shared" si="11"/>
        <v>0.21268382004436312</v>
      </c>
    </row>
    <row r="280" spans="1:14" x14ac:dyDescent="0.25">
      <c r="A280" s="312">
        <v>4612214</v>
      </c>
      <c r="B280" s="312">
        <v>461221402</v>
      </c>
      <c r="C280" s="312" t="s">
        <v>1477</v>
      </c>
      <c r="D280" s="312" t="s">
        <v>2202</v>
      </c>
      <c r="E280" s="312">
        <v>100</v>
      </c>
      <c r="F280" s="312" t="s">
        <v>1351</v>
      </c>
      <c r="G280" s="312" t="s">
        <v>1352</v>
      </c>
      <c r="H280" s="312" t="s">
        <v>1353</v>
      </c>
      <c r="I280" s="329">
        <v>1</v>
      </c>
      <c r="J280" s="312">
        <v>45</v>
      </c>
      <c r="K280" s="330">
        <v>2.0485480000000004E-2</v>
      </c>
      <c r="L280" s="330">
        <v>1.7988000000000001E-2</v>
      </c>
      <c r="M280" s="330">
        <f t="shared" si="10"/>
        <v>2.4974800000000033E-3</v>
      </c>
      <c r="N280" s="331">
        <f t="shared" si="11"/>
        <v>0.12191464393316646</v>
      </c>
    </row>
    <row r="281" spans="1:14" x14ac:dyDescent="0.25">
      <c r="A281" s="312">
        <v>4612232</v>
      </c>
      <c r="B281" s="312">
        <v>461223202</v>
      </c>
      <c r="C281" s="312" t="s">
        <v>1923</v>
      </c>
      <c r="D281" s="312" t="s">
        <v>2203</v>
      </c>
      <c r="E281" s="312">
        <v>100</v>
      </c>
      <c r="F281" s="312" t="s">
        <v>1351</v>
      </c>
      <c r="G281" s="312" t="s">
        <v>1352</v>
      </c>
      <c r="H281" s="312" t="s">
        <v>1353</v>
      </c>
      <c r="I281" s="329">
        <v>1</v>
      </c>
      <c r="J281" s="312">
        <v>79</v>
      </c>
      <c r="K281" s="330">
        <v>2.1544199999999999E-2</v>
      </c>
      <c r="L281" s="330">
        <v>1.6580000000000001E-2</v>
      </c>
      <c r="M281" s="330">
        <f t="shared" si="10"/>
        <v>4.9641999999999985E-3</v>
      </c>
      <c r="N281" s="331">
        <f t="shared" si="11"/>
        <v>0.23041932399439286</v>
      </c>
    </row>
    <row r="282" spans="1:14" x14ac:dyDescent="0.25">
      <c r="A282" s="312">
        <v>4612232</v>
      </c>
      <c r="B282" s="312">
        <v>461223202</v>
      </c>
      <c r="C282" s="312" t="s">
        <v>1233</v>
      </c>
      <c r="D282" s="312" t="s">
        <v>2204</v>
      </c>
      <c r="E282" s="312">
        <v>100</v>
      </c>
      <c r="F282" s="312" t="s">
        <v>1351</v>
      </c>
      <c r="G282" s="312" t="s">
        <v>1352</v>
      </c>
      <c r="H282" s="312" t="s">
        <v>1353</v>
      </c>
      <c r="I282" s="329">
        <v>1</v>
      </c>
      <c r="J282" s="312">
        <v>42</v>
      </c>
      <c r="K282" s="330">
        <v>1.4192840000000002E-2</v>
      </c>
      <c r="L282" s="330">
        <v>1.1681190000000001E-2</v>
      </c>
      <c r="M282" s="330">
        <f t="shared" si="10"/>
        <v>2.5116500000000007E-3</v>
      </c>
      <c r="N282" s="331">
        <f t="shared" si="11"/>
        <v>0.17696599130265686</v>
      </c>
    </row>
    <row r="283" spans="1:14" x14ac:dyDescent="0.25">
      <c r="A283" s="312">
        <v>4612421</v>
      </c>
      <c r="B283" s="312">
        <v>461242104</v>
      </c>
      <c r="C283" s="312" t="s">
        <v>1924</v>
      </c>
      <c r="D283" s="312" t="s">
        <v>2205</v>
      </c>
      <c r="E283" s="312">
        <v>100</v>
      </c>
      <c r="F283" s="312" t="s">
        <v>1351</v>
      </c>
      <c r="G283" s="312" t="s">
        <v>1352</v>
      </c>
      <c r="H283" s="312" t="s">
        <v>1353</v>
      </c>
      <c r="I283" s="329">
        <v>1</v>
      </c>
      <c r="J283" s="312">
        <v>62</v>
      </c>
      <c r="K283" s="330">
        <v>4.1686520000000005E-2</v>
      </c>
      <c r="L283" s="330">
        <v>2.77308E-2</v>
      </c>
      <c r="M283" s="330">
        <f t="shared" si="10"/>
        <v>1.3955720000000005E-2</v>
      </c>
      <c r="N283" s="331">
        <f t="shared" si="11"/>
        <v>0.33477776509048979</v>
      </c>
    </row>
    <row r="284" spans="1:14" x14ac:dyDescent="0.25">
      <c r="A284" s="312">
        <v>4612291</v>
      </c>
      <c r="B284" s="312">
        <v>461229101</v>
      </c>
      <c r="C284" s="312" t="s">
        <v>1925</v>
      </c>
      <c r="D284" s="312" t="s">
        <v>2206</v>
      </c>
      <c r="E284" s="312">
        <v>100</v>
      </c>
      <c r="F284" s="312" t="s">
        <v>1351</v>
      </c>
      <c r="G284" s="312" t="s">
        <v>1352</v>
      </c>
      <c r="H284" s="312" t="s">
        <v>1353</v>
      </c>
      <c r="I284" s="329">
        <v>1</v>
      </c>
      <c r="J284" s="312">
        <v>59</v>
      </c>
      <c r="K284" s="330">
        <v>3.7029559999999996E-2</v>
      </c>
      <c r="L284" s="330">
        <v>2.714548E-2</v>
      </c>
      <c r="M284" s="330">
        <f t="shared" si="10"/>
        <v>9.8840799999999965E-3</v>
      </c>
      <c r="N284" s="331">
        <f t="shared" si="11"/>
        <v>0.26692404662653291</v>
      </c>
    </row>
    <row r="285" spans="1:14" x14ac:dyDescent="0.25">
      <c r="A285" s="312">
        <v>4612291</v>
      </c>
      <c r="B285" s="312">
        <v>461229101</v>
      </c>
      <c r="C285" s="312" t="s">
        <v>1925</v>
      </c>
      <c r="D285" s="312" t="s">
        <v>2207</v>
      </c>
      <c r="E285" s="312">
        <v>100</v>
      </c>
      <c r="F285" s="312" t="s">
        <v>1351</v>
      </c>
      <c r="G285" s="312" t="s">
        <v>1352</v>
      </c>
      <c r="H285" s="312" t="s">
        <v>1353</v>
      </c>
      <c r="I285" s="329">
        <v>1</v>
      </c>
      <c r="J285" s="312">
        <v>76</v>
      </c>
      <c r="K285" s="330">
        <v>4.1070799999999998E-2</v>
      </c>
      <c r="L285" s="330">
        <v>2.8656920000000002E-2</v>
      </c>
      <c r="M285" s="330">
        <f t="shared" si="10"/>
        <v>1.2413879999999995E-2</v>
      </c>
      <c r="N285" s="331">
        <f t="shared" si="11"/>
        <v>0.30225561712944465</v>
      </c>
    </row>
    <row r="286" spans="1:14" x14ac:dyDescent="0.25">
      <c r="A286" s="312">
        <v>4612421</v>
      </c>
      <c r="B286" s="312">
        <v>461242106</v>
      </c>
      <c r="C286" s="312" t="s">
        <v>1479</v>
      </c>
      <c r="D286" s="312" t="s">
        <v>2208</v>
      </c>
      <c r="E286" s="312">
        <v>100</v>
      </c>
      <c r="F286" s="312" t="s">
        <v>1351</v>
      </c>
      <c r="G286" s="312" t="s">
        <v>1352</v>
      </c>
      <c r="H286" s="312" t="s">
        <v>1353</v>
      </c>
      <c r="I286" s="329">
        <v>1</v>
      </c>
      <c r="J286" s="312">
        <v>54</v>
      </c>
      <c r="K286" s="330">
        <v>2.6396479999999993E-2</v>
      </c>
      <c r="L286" s="330">
        <v>1.9880999999999999E-2</v>
      </c>
      <c r="M286" s="330">
        <f t="shared" si="10"/>
        <v>6.5154799999999936E-3</v>
      </c>
      <c r="N286" s="331">
        <f t="shared" si="11"/>
        <v>0.24683139570124485</v>
      </c>
    </row>
    <row r="287" spans="1:14" x14ac:dyDescent="0.25">
      <c r="A287" s="312">
        <v>4612122</v>
      </c>
      <c r="B287" s="312">
        <v>461212203</v>
      </c>
      <c r="C287" s="312" t="s">
        <v>1926</v>
      </c>
      <c r="D287" s="312" t="s">
        <v>2209</v>
      </c>
      <c r="E287" s="312">
        <v>400</v>
      </c>
      <c r="F287" s="312" t="s">
        <v>1351</v>
      </c>
      <c r="G287" s="312" t="s">
        <v>1352</v>
      </c>
      <c r="H287" s="312" t="s">
        <v>1353</v>
      </c>
      <c r="I287" s="329">
        <v>1</v>
      </c>
      <c r="J287" s="312">
        <v>111</v>
      </c>
      <c r="K287" s="330">
        <v>0.11843728000000001</v>
      </c>
      <c r="L287" s="330">
        <v>9.0833830000000004E-2</v>
      </c>
      <c r="M287" s="330">
        <f t="shared" si="10"/>
        <v>2.7603450000000002E-2</v>
      </c>
      <c r="N287" s="331">
        <f t="shared" si="11"/>
        <v>0.23306386299989329</v>
      </c>
    </row>
    <row r="288" spans="1:14" x14ac:dyDescent="0.25">
      <c r="A288" s="312">
        <v>4612232</v>
      </c>
      <c r="B288" s="312">
        <v>461223201</v>
      </c>
      <c r="C288" s="312" t="s">
        <v>1232</v>
      </c>
      <c r="D288" s="312" t="s">
        <v>2210</v>
      </c>
      <c r="E288" s="312">
        <v>100</v>
      </c>
      <c r="F288" s="312" t="s">
        <v>1351</v>
      </c>
      <c r="G288" s="312" t="s">
        <v>1352</v>
      </c>
      <c r="H288" s="312" t="s">
        <v>1353</v>
      </c>
      <c r="I288" s="329">
        <v>1</v>
      </c>
      <c r="J288" s="312">
        <v>102</v>
      </c>
      <c r="K288" s="330">
        <v>4.9480559999999986E-2</v>
      </c>
      <c r="L288" s="330">
        <v>4.2639219999999999E-2</v>
      </c>
      <c r="M288" s="330">
        <f t="shared" si="10"/>
        <v>6.8413399999999874E-3</v>
      </c>
      <c r="N288" s="331">
        <f t="shared" si="11"/>
        <v>0.13826318861387157</v>
      </c>
    </row>
    <row r="289" spans="1:14" x14ac:dyDescent="0.25">
      <c r="A289" s="312">
        <v>4612441</v>
      </c>
      <c r="B289" s="312">
        <v>461244105</v>
      </c>
      <c r="C289" s="312" t="s">
        <v>1230</v>
      </c>
      <c r="D289" s="312" t="s">
        <v>2211</v>
      </c>
      <c r="E289" s="312">
        <v>100</v>
      </c>
      <c r="F289" s="312" t="s">
        <v>1351</v>
      </c>
      <c r="G289" s="312" t="s">
        <v>1352</v>
      </c>
      <c r="H289" s="312" t="s">
        <v>1353</v>
      </c>
      <c r="I289" s="329">
        <v>1</v>
      </c>
      <c r="J289" s="312">
        <v>109</v>
      </c>
      <c r="K289" s="330">
        <v>5.0659600000000006E-2</v>
      </c>
      <c r="L289" s="330">
        <v>3.9251229999999998E-2</v>
      </c>
      <c r="M289" s="330">
        <f t="shared" si="10"/>
        <v>1.1408370000000008E-2</v>
      </c>
      <c r="N289" s="331">
        <f t="shared" si="11"/>
        <v>0.22519660636878314</v>
      </c>
    </row>
    <row r="290" spans="1:14" x14ac:dyDescent="0.25">
      <c r="A290" s="312">
        <v>4612441</v>
      </c>
      <c r="B290" s="312">
        <v>461244105</v>
      </c>
      <c r="C290" s="312" t="s">
        <v>1230</v>
      </c>
      <c r="D290" s="312" t="s">
        <v>2212</v>
      </c>
      <c r="E290" s="312">
        <v>100</v>
      </c>
      <c r="F290" s="312" t="s">
        <v>1351</v>
      </c>
      <c r="G290" s="312" t="s">
        <v>1352</v>
      </c>
      <c r="H290" s="312" t="s">
        <v>1353</v>
      </c>
      <c r="I290" s="329">
        <v>1</v>
      </c>
      <c r="J290" s="312">
        <v>77</v>
      </c>
      <c r="K290" s="330">
        <v>3.2253199999999996E-2</v>
      </c>
      <c r="L290" s="330">
        <v>2.6996440000000003E-2</v>
      </c>
      <c r="M290" s="330">
        <f t="shared" si="10"/>
        <v>5.2567599999999923E-3</v>
      </c>
      <c r="N290" s="331">
        <f t="shared" si="11"/>
        <v>0.1629841380080114</v>
      </c>
    </row>
    <row r="291" spans="1:14" x14ac:dyDescent="0.25">
      <c r="A291" s="312">
        <v>4612441</v>
      </c>
      <c r="B291" s="312">
        <v>461244105</v>
      </c>
      <c r="C291" s="312" t="s">
        <v>1230</v>
      </c>
      <c r="D291" s="312" t="s">
        <v>2213</v>
      </c>
      <c r="E291" s="312">
        <v>100</v>
      </c>
      <c r="F291" s="312" t="s">
        <v>1351</v>
      </c>
      <c r="G291" s="312" t="s">
        <v>1352</v>
      </c>
      <c r="H291" s="312" t="s">
        <v>1353</v>
      </c>
      <c r="I291" s="329">
        <v>1</v>
      </c>
      <c r="J291" s="312">
        <v>126</v>
      </c>
      <c r="K291" s="330">
        <v>5.6247000000000005E-2</v>
      </c>
      <c r="L291" s="330">
        <v>4.4964699999999996E-2</v>
      </c>
      <c r="M291" s="330">
        <f t="shared" si="10"/>
        <v>1.1282300000000009E-2</v>
      </c>
      <c r="N291" s="331">
        <f t="shared" si="11"/>
        <v>0.20058492008462689</v>
      </c>
    </row>
    <row r="292" spans="1:14" x14ac:dyDescent="0.25">
      <c r="A292" s="312">
        <v>4612421</v>
      </c>
      <c r="B292" s="312">
        <v>461242104</v>
      </c>
      <c r="C292" s="312" t="s">
        <v>1927</v>
      </c>
      <c r="D292" s="312" t="s">
        <v>2214</v>
      </c>
      <c r="E292" s="312">
        <v>100</v>
      </c>
      <c r="F292" s="312" t="s">
        <v>1351</v>
      </c>
      <c r="G292" s="312" t="s">
        <v>1352</v>
      </c>
      <c r="H292" s="312" t="s">
        <v>1353</v>
      </c>
      <c r="I292" s="329">
        <v>1</v>
      </c>
      <c r="J292" s="312">
        <v>79</v>
      </c>
      <c r="K292" s="330">
        <v>5.0237360000000009E-2</v>
      </c>
      <c r="L292" s="330">
        <v>3.5489473999999993E-2</v>
      </c>
      <c r="M292" s="330">
        <f t="shared" si="10"/>
        <v>1.4747886000000016E-2</v>
      </c>
      <c r="N292" s="331">
        <f t="shared" si="11"/>
        <v>0.29356411244539948</v>
      </c>
    </row>
    <row r="293" spans="1:14" x14ac:dyDescent="0.25">
      <c r="A293" s="312">
        <v>4612421</v>
      </c>
      <c r="B293" s="312">
        <v>461242104</v>
      </c>
      <c r="C293" s="312" t="s">
        <v>1927</v>
      </c>
      <c r="D293" s="312" t="s">
        <v>2215</v>
      </c>
      <c r="E293" s="312">
        <v>100</v>
      </c>
      <c r="F293" s="312" t="s">
        <v>1351</v>
      </c>
      <c r="G293" s="312" t="s">
        <v>1352</v>
      </c>
      <c r="H293" s="312" t="s">
        <v>1353</v>
      </c>
      <c r="I293" s="329">
        <v>1</v>
      </c>
      <c r="J293" s="312">
        <v>77</v>
      </c>
      <c r="K293" s="330">
        <v>5.4745519999999992E-2</v>
      </c>
      <c r="L293" s="330">
        <v>3.6602539999999996E-2</v>
      </c>
      <c r="M293" s="330">
        <f t="shared" si="10"/>
        <v>1.8142979999999996E-2</v>
      </c>
      <c r="N293" s="331">
        <f t="shared" si="11"/>
        <v>0.3314057479041207</v>
      </c>
    </row>
    <row r="294" spans="1:14" x14ac:dyDescent="0.25">
      <c r="A294" s="312">
        <v>4612232</v>
      </c>
      <c r="B294" s="312">
        <v>461223202</v>
      </c>
      <c r="C294" s="312" t="s">
        <v>1233</v>
      </c>
      <c r="D294" s="312" t="s">
        <v>2216</v>
      </c>
      <c r="E294" s="312">
        <v>100</v>
      </c>
      <c r="F294" s="312" t="s">
        <v>1351</v>
      </c>
      <c r="G294" s="312" t="s">
        <v>1352</v>
      </c>
      <c r="H294" s="312" t="s">
        <v>1353</v>
      </c>
      <c r="I294" s="329">
        <v>1</v>
      </c>
      <c r="J294" s="312">
        <v>68</v>
      </c>
      <c r="K294" s="330">
        <v>3.2058560000000007E-2</v>
      </c>
      <c r="L294" s="330">
        <v>2.304782E-2</v>
      </c>
      <c r="M294" s="330">
        <f t="shared" si="10"/>
        <v>9.0107400000000067E-3</v>
      </c>
      <c r="N294" s="331">
        <f t="shared" si="11"/>
        <v>0.28107126458580811</v>
      </c>
    </row>
    <row r="295" spans="1:14" x14ac:dyDescent="0.25">
      <c r="A295" s="312">
        <v>4612232</v>
      </c>
      <c r="B295" s="312">
        <v>461223202</v>
      </c>
      <c r="C295" s="312" t="s">
        <v>1233</v>
      </c>
      <c r="D295" s="312" t="s">
        <v>2217</v>
      </c>
      <c r="E295" s="312">
        <v>100</v>
      </c>
      <c r="F295" s="312" t="s">
        <v>1351</v>
      </c>
      <c r="G295" s="312" t="s">
        <v>1352</v>
      </c>
      <c r="H295" s="312" t="s">
        <v>1353</v>
      </c>
      <c r="I295" s="329">
        <v>1</v>
      </c>
      <c r="J295" s="312">
        <v>21</v>
      </c>
      <c r="K295" s="330">
        <v>9.5981199999999964E-3</v>
      </c>
      <c r="L295" s="330">
        <v>7.4760600000000005E-3</v>
      </c>
      <c r="M295" s="330">
        <f t="shared" si="10"/>
        <v>2.1220599999999959E-3</v>
      </c>
      <c r="N295" s="331">
        <f t="shared" si="11"/>
        <v>0.22109121369601512</v>
      </c>
    </row>
    <row r="296" spans="1:14" x14ac:dyDescent="0.25">
      <c r="A296" s="312">
        <v>4612411</v>
      </c>
      <c r="B296" s="312">
        <v>461241101</v>
      </c>
      <c r="C296" s="312" t="s">
        <v>1228</v>
      </c>
      <c r="D296" s="312" t="s">
        <v>2218</v>
      </c>
      <c r="E296" s="312">
        <v>100</v>
      </c>
      <c r="F296" s="312" t="s">
        <v>1351</v>
      </c>
      <c r="G296" s="312" t="s">
        <v>1352</v>
      </c>
      <c r="H296" s="312" t="s">
        <v>1353</v>
      </c>
      <c r="I296" s="329">
        <v>1</v>
      </c>
      <c r="J296" s="312">
        <v>18</v>
      </c>
      <c r="K296" s="330">
        <v>1.4138400000000002E-2</v>
      </c>
      <c r="L296" s="330">
        <v>9.3200000000000002E-3</v>
      </c>
      <c r="M296" s="330">
        <f t="shared" si="10"/>
        <v>4.8184000000000022E-3</v>
      </c>
      <c r="N296" s="331">
        <f t="shared" si="11"/>
        <v>0.3408023538731399</v>
      </c>
    </row>
    <row r="297" spans="1:14" x14ac:dyDescent="0.25">
      <c r="A297" s="312">
        <v>4612224</v>
      </c>
      <c r="B297" s="312">
        <v>461222401</v>
      </c>
      <c r="C297" s="312" t="s">
        <v>1237</v>
      </c>
      <c r="D297" s="312" t="s">
        <v>2219</v>
      </c>
      <c r="E297" s="312">
        <v>100</v>
      </c>
      <c r="F297" s="312" t="s">
        <v>1351</v>
      </c>
      <c r="G297" s="312" t="s">
        <v>1352</v>
      </c>
      <c r="H297" s="312" t="s">
        <v>1353</v>
      </c>
      <c r="I297" s="329">
        <v>1</v>
      </c>
      <c r="J297" s="312">
        <v>75</v>
      </c>
      <c r="K297" s="330">
        <v>3.8333599999999995E-2</v>
      </c>
      <c r="L297" s="330">
        <v>2.987389E-2</v>
      </c>
      <c r="M297" s="330">
        <f t="shared" si="10"/>
        <v>8.4597099999999953E-3</v>
      </c>
      <c r="N297" s="331">
        <f t="shared" si="11"/>
        <v>0.22068655174572688</v>
      </c>
    </row>
    <row r="298" spans="1:14" x14ac:dyDescent="0.25">
      <c r="A298" s="312">
        <v>4612421</v>
      </c>
      <c r="B298" s="312">
        <v>461242104</v>
      </c>
      <c r="C298" s="312" t="s">
        <v>1924</v>
      </c>
      <c r="D298" s="312" t="s">
        <v>2220</v>
      </c>
      <c r="E298" s="312">
        <v>100</v>
      </c>
      <c r="F298" s="312" t="s">
        <v>1351</v>
      </c>
      <c r="G298" s="312" t="s">
        <v>1352</v>
      </c>
      <c r="H298" s="312" t="s">
        <v>1353</v>
      </c>
      <c r="I298" s="329">
        <v>1</v>
      </c>
      <c r="J298" s="312">
        <v>70</v>
      </c>
      <c r="K298" s="330">
        <v>3.2729600000000005E-2</v>
      </c>
      <c r="L298" s="330">
        <v>2.4430030000000002E-2</v>
      </c>
      <c r="M298" s="330">
        <f t="shared" si="10"/>
        <v>8.2995700000000026E-3</v>
      </c>
      <c r="N298" s="331">
        <f t="shared" si="11"/>
        <v>0.25357993987094257</v>
      </c>
    </row>
    <row r="299" spans="1:14" x14ac:dyDescent="0.25">
      <c r="A299" s="312">
        <v>4612441</v>
      </c>
      <c r="B299" s="312">
        <v>461244105</v>
      </c>
      <c r="C299" s="312" t="s">
        <v>1230</v>
      </c>
      <c r="D299" s="312" t="s">
        <v>2221</v>
      </c>
      <c r="E299" s="312">
        <v>100</v>
      </c>
      <c r="F299" s="312" t="s">
        <v>1351</v>
      </c>
      <c r="G299" s="312" t="s">
        <v>1352</v>
      </c>
      <c r="H299" s="312" t="s">
        <v>1353</v>
      </c>
      <c r="I299" s="329">
        <v>1</v>
      </c>
      <c r="J299" s="312">
        <v>93</v>
      </c>
      <c r="K299" s="330">
        <v>4.3035320000000002E-2</v>
      </c>
      <c r="L299" s="330">
        <v>3.0803279999999999E-2</v>
      </c>
      <c r="M299" s="330">
        <f t="shared" si="10"/>
        <v>1.2232040000000003E-2</v>
      </c>
      <c r="N299" s="331">
        <f t="shared" si="11"/>
        <v>0.28423257919309075</v>
      </c>
    </row>
    <row r="300" spans="1:14" x14ac:dyDescent="0.25">
      <c r="A300" s="312">
        <v>4612224</v>
      </c>
      <c r="B300" s="312">
        <v>461222404</v>
      </c>
      <c r="C300" s="312" t="s">
        <v>1476</v>
      </c>
      <c r="D300" s="312" t="s">
        <v>2222</v>
      </c>
      <c r="E300" s="312">
        <v>100</v>
      </c>
      <c r="F300" s="312" t="s">
        <v>1351</v>
      </c>
      <c r="G300" s="312" t="s">
        <v>1352</v>
      </c>
      <c r="H300" s="312" t="s">
        <v>1353</v>
      </c>
      <c r="I300" s="329">
        <v>1</v>
      </c>
      <c r="J300" s="312">
        <v>63</v>
      </c>
      <c r="K300" s="330">
        <v>4.4416559999999994E-2</v>
      </c>
      <c r="L300" s="330">
        <v>3.2148490000000002E-2</v>
      </c>
      <c r="M300" s="330">
        <f t="shared" si="10"/>
        <v>1.2268069999999992E-2</v>
      </c>
      <c r="N300" s="331">
        <f t="shared" si="11"/>
        <v>0.27620486593288618</v>
      </c>
    </row>
    <row r="301" spans="1:14" x14ac:dyDescent="0.25">
      <c r="A301" s="312">
        <v>4612421</v>
      </c>
      <c r="B301" s="312">
        <v>461242104</v>
      </c>
      <c r="C301" s="312" t="s">
        <v>1924</v>
      </c>
      <c r="D301" s="312" t="s">
        <v>2223</v>
      </c>
      <c r="E301" s="312">
        <v>100</v>
      </c>
      <c r="F301" s="312" t="s">
        <v>1351</v>
      </c>
      <c r="G301" s="312" t="s">
        <v>1352</v>
      </c>
      <c r="H301" s="312" t="s">
        <v>1353</v>
      </c>
      <c r="I301" s="329">
        <v>1</v>
      </c>
      <c r="J301" s="312">
        <v>73</v>
      </c>
      <c r="K301" s="330">
        <v>4.3590240000000002E-2</v>
      </c>
      <c r="L301" s="330">
        <v>2.8433050000000001E-2</v>
      </c>
      <c r="M301" s="330">
        <f t="shared" si="10"/>
        <v>1.5157190000000001E-2</v>
      </c>
      <c r="N301" s="331">
        <f t="shared" si="11"/>
        <v>0.34771981067321495</v>
      </c>
    </row>
    <row r="302" spans="1:14" x14ac:dyDescent="0.25">
      <c r="A302" s="312">
        <v>4612122</v>
      </c>
      <c r="B302" s="312">
        <v>461212202</v>
      </c>
      <c r="C302" s="312" t="s">
        <v>1928</v>
      </c>
      <c r="D302" s="312" t="s">
        <v>2224</v>
      </c>
      <c r="E302" s="312">
        <v>100</v>
      </c>
      <c r="F302" s="312" t="s">
        <v>1351</v>
      </c>
      <c r="G302" s="312" t="s">
        <v>1352</v>
      </c>
      <c r="H302" s="312" t="s">
        <v>1353</v>
      </c>
      <c r="I302" s="329">
        <v>1</v>
      </c>
      <c r="J302" s="312">
        <v>43</v>
      </c>
      <c r="K302" s="330">
        <v>3.5072519999999996E-2</v>
      </c>
      <c r="L302" s="330">
        <v>2.9754999999999997E-2</v>
      </c>
      <c r="M302" s="330">
        <f t="shared" si="10"/>
        <v>5.3175199999999992E-3</v>
      </c>
      <c r="N302" s="331">
        <f t="shared" si="11"/>
        <v>0.15161499658422034</v>
      </c>
    </row>
    <row r="303" spans="1:14" x14ac:dyDescent="0.25">
      <c r="A303" s="312">
        <v>4612122</v>
      </c>
      <c r="B303" s="312">
        <v>461212202</v>
      </c>
      <c r="C303" s="312" t="s">
        <v>1928</v>
      </c>
      <c r="D303" s="312" t="s">
        <v>2225</v>
      </c>
      <c r="E303" s="312">
        <v>100</v>
      </c>
      <c r="F303" s="312" t="s">
        <v>1351</v>
      </c>
      <c r="G303" s="312" t="s">
        <v>1352</v>
      </c>
      <c r="H303" s="312" t="s">
        <v>1353</v>
      </c>
      <c r="I303" s="329">
        <v>1</v>
      </c>
      <c r="J303" s="312">
        <v>73</v>
      </c>
      <c r="K303" s="330">
        <v>4.6717200000000014E-2</v>
      </c>
      <c r="L303" s="330">
        <v>4.1227680000000003E-2</v>
      </c>
      <c r="M303" s="330">
        <f t="shared" si="10"/>
        <v>5.4895200000000116E-3</v>
      </c>
      <c r="N303" s="331">
        <f t="shared" si="11"/>
        <v>0.11750532994271938</v>
      </c>
    </row>
    <row r="304" spans="1:14" x14ac:dyDescent="0.25">
      <c r="A304" s="312">
        <v>4612421</v>
      </c>
      <c r="B304" s="312">
        <v>461242104</v>
      </c>
      <c r="C304" s="312" t="s">
        <v>1927</v>
      </c>
      <c r="D304" s="312" t="s">
        <v>2226</v>
      </c>
      <c r="E304" s="312">
        <v>100</v>
      </c>
      <c r="F304" s="312" t="s">
        <v>1351</v>
      </c>
      <c r="G304" s="312" t="s">
        <v>1352</v>
      </c>
      <c r="H304" s="312" t="s">
        <v>1353</v>
      </c>
      <c r="I304" s="329">
        <v>1</v>
      </c>
      <c r="J304" s="312">
        <v>91</v>
      </c>
      <c r="K304" s="330">
        <v>5.1351279999999985E-2</v>
      </c>
      <c r="L304" s="330">
        <v>3.3898010000000006E-2</v>
      </c>
      <c r="M304" s="330">
        <f t="shared" si="10"/>
        <v>1.7453269999999979E-2</v>
      </c>
      <c r="N304" s="331">
        <f t="shared" si="11"/>
        <v>0.33987994067528571</v>
      </c>
    </row>
    <row r="305" spans="1:14" x14ac:dyDescent="0.25">
      <c r="A305" s="312">
        <v>4612441</v>
      </c>
      <c r="B305" s="312">
        <v>461244105</v>
      </c>
      <c r="C305" s="312" t="s">
        <v>1230</v>
      </c>
      <c r="D305" s="312" t="s">
        <v>2227</v>
      </c>
      <c r="E305" s="312">
        <v>100</v>
      </c>
      <c r="F305" s="312" t="s">
        <v>1351</v>
      </c>
      <c r="G305" s="312" t="s">
        <v>1352</v>
      </c>
      <c r="H305" s="312" t="s">
        <v>1353</v>
      </c>
      <c r="I305" s="329">
        <v>1</v>
      </c>
      <c r="J305" s="312">
        <v>46</v>
      </c>
      <c r="K305" s="330">
        <v>2.5428840000000008E-2</v>
      </c>
      <c r="L305" s="330">
        <v>2.2138999999999999E-2</v>
      </c>
      <c r="M305" s="330">
        <f t="shared" si="10"/>
        <v>3.2898400000000091E-3</v>
      </c>
      <c r="N305" s="331">
        <f t="shared" si="11"/>
        <v>0.12937436391121293</v>
      </c>
    </row>
    <row r="306" spans="1:14" x14ac:dyDescent="0.25">
      <c r="A306" s="312">
        <v>4612441</v>
      </c>
      <c r="B306" s="312">
        <v>461244105</v>
      </c>
      <c r="C306" s="312" t="s">
        <v>1230</v>
      </c>
      <c r="D306" s="312" t="s">
        <v>2228</v>
      </c>
      <c r="E306" s="312">
        <v>100</v>
      </c>
      <c r="F306" s="312" t="s">
        <v>1351</v>
      </c>
      <c r="G306" s="312" t="s">
        <v>1352</v>
      </c>
      <c r="H306" s="312" t="s">
        <v>1353</v>
      </c>
      <c r="I306" s="329">
        <v>1</v>
      </c>
      <c r="J306" s="312">
        <v>21</v>
      </c>
      <c r="K306" s="330">
        <v>1.4763880000000004E-2</v>
      </c>
      <c r="L306" s="330">
        <v>9.9789500000000003E-3</v>
      </c>
      <c r="M306" s="330">
        <f t="shared" si="10"/>
        <v>4.7849300000000032E-3</v>
      </c>
      <c r="N306" s="331">
        <f t="shared" si="11"/>
        <v>0.32409705307818826</v>
      </c>
    </row>
    <row r="307" spans="1:14" x14ac:dyDescent="0.25">
      <c r="A307" s="312">
        <v>4612441</v>
      </c>
      <c r="B307" s="312">
        <v>461244105</v>
      </c>
      <c r="C307" s="312" t="s">
        <v>1230</v>
      </c>
      <c r="D307" s="312" t="s">
        <v>2229</v>
      </c>
      <c r="E307" s="312">
        <v>100</v>
      </c>
      <c r="F307" s="312" t="s">
        <v>1351</v>
      </c>
      <c r="G307" s="312" t="s">
        <v>1352</v>
      </c>
      <c r="H307" s="312" t="s">
        <v>1353</v>
      </c>
      <c r="I307" s="329">
        <v>1</v>
      </c>
      <c r="J307" s="312">
        <v>69</v>
      </c>
      <c r="K307" s="330">
        <v>3.1835839999999997E-2</v>
      </c>
      <c r="L307" s="330">
        <v>2.6098999999999997E-2</v>
      </c>
      <c r="M307" s="330">
        <f t="shared" si="10"/>
        <v>5.73684E-3</v>
      </c>
      <c r="N307" s="331">
        <f t="shared" si="11"/>
        <v>0.18020067948576196</v>
      </c>
    </row>
    <row r="308" spans="1:14" x14ac:dyDescent="0.25">
      <c r="A308" s="312">
        <v>4612441</v>
      </c>
      <c r="B308" s="312">
        <v>461244105</v>
      </c>
      <c r="C308" s="312" t="s">
        <v>1230</v>
      </c>
      <c r="D308" s="312" t="s">
        <v>2230</v>
      </c>
      <c r="E308" s="312">
        <v>100</v>
      </c>
      <c r="F308" s="312" t="s">
        <v>1351</v>
      </c>
      <c r="G308" s="312" t="s">
        <v>1352</v>
      </c>
      <c r="H308" s="312" t="s">
        <v>1353</v>
      </c>
      <c r="I308" s="329">
        <v>1</v>
      </c>
      <c r="J308" s="312">
        <v>79</v>
      </c>
      <c r="K308" s="330">
        <v>2.8965799999999996E-2</v>
      </c>
      <c r="L308" s="330">
        <v>2.4964E-2</v>
      </c>
      <c r="M308" s="330">
        <f t="shared" si="10"/>
        <v>4.0017999999999963E-3</v>
      </c>
      <c r="N308" s="331">
        <f t="shared" si="11"/>
        <v>0.13815603228635137</v>
      </c>
    </row>
    <row r="309" spans="1:14" x14ac:dyDescent="0.25">
      <c r="A309" s="312">
        <v>4612224</v>
      </c>
      <c r="B309" s="312">
        <v>461222404</v>
      </c>
      <c r="C309" s="312" t="s">
        <v>1476</v>
      </c>
      <c r="D309" s="312" t="s">
        <v>2231</v>
      </c>
      <c r="E309" s="312">
        <v>100</v>
      </c>
      <c r="F309" s="312" t="s">
        <v>1351</v>
      </c>
      <c r="G309" s="312" t="s">
        <v>1352</v>
      </c>
      <c r="H309" s="312" t="s">
        <v>1353</v>
      </c>
      <c r="I309" s="329">
        <v>1</v>
      </c>
      <c r="J309" s="312">
        <v>43</v>
      </c>
      <c r="K309" s="330">
        <v>3.4383879999999999E-2</v>
      </c>
      <c r="L309" s="330">
        <v>2.240466E-2</v>
      </c>
      <c r="M309" s="330">
        <f t="shared" si="10"/>
        <v>1.1979219999999999E-2</v>
      </c>
      <c r="N309" s="331">
        <f t="shared" si="11"/>
        <v>0.34839639970823533</v>
      </c>
    </row>
    <row r="310" spans="1:14" x14ac:dyDescent="0.25">
      <c r="A310" s="312">
        <v>4612224</v>
      </c>
      <c r="B310" s="312">
        <v>461222404</v>
      </c>
      <c r="C310" s="312" t="s">
        <v>1476</v>
      </c>
      <c r="D310" s="312" t="s">
        <v>2232</v>
      </c>
      <c r="E310" s="312">
        <v>100</v>
      </c>
      <c r="F310" s="312" t="s">
        <v>1351</v>
      </c>
      <c r="G310" s="312" t="s">
        <v>1352</v>
      </c>
      <c r="H310" s="312" t="s">
        <v>1353</v>
      </c>
      <c r="I310" s="329">
        <v>1</v>
      </c>
      <c r="J310" s="312">
        <v>43</v>
      </c>
      <c r="K310" s="330">
        <v>2.2604160000000002E-2</v>
      </c>
      <c r="L310" s="330">
        <v>1.983507E-2</v>
      </c>
      <c r="M310" s="330">
        <f t="shared" si="10"/>
        <v>2.7690900000000018E-3</v>
      </c>
      <c r="N310" s="331">
        <f t="shared" si="11"/>
        <v>0.12250355686740855</v>
      </c>
    </row>
    <row r="311" spans="1:14" x14ac:dyDescent="0.25">
      <c r="A311" s="312">
        <v>4612421</v>
      </c>
      <c r="B311" s="312">
        <v>461242104</v>
      </c>
      <c r="C311" s="312" t="s">
        <v>1924</v>
      </c>
      <c r="D311" s="312" t="s">
        <v>2233</v>
      </c>
      <c r="E311" s="312">
        <v>100</v>
      </c>
      <c r="F311" s="312" t="s">
        <v>1351</v>
      </c>
      <c r="G311" s="312" t="s">
        <v>1352</v>
      </c>
      <c r="H311" s="312" t="s">
        <v>1353</v>
      </c>
      <c r="I311" s="329">
        <v>1</v>
      </c>
      <c r="J311" s="312">
        <v>30</v>
      </c>
      <c r="K311" s="330">
        <v>1.2872680000000001E-2</v>
      </c>
      <c r="L311" s="330">
        <v>1.0621040000000002E-2</v>
      </c>
      <c r="M311" s="330">
        <f t="shared" si="10"/>
        <v>2.2516399999999992E-3</v>
      </c>
      <c r="N311" s="331">
        <f t="shared" si="11"/>
        <v>0.17491617907071402</v>
      </c>
    </row>
    <row r="312" spans="1:14" x14ac:dyDescent="0.25">
      <c r="A312" s="312">
        <v>4612232</v>
      </c>
      <c r="B312" s="312">
        <v>461223201</v>
      </c>
      <c r="C312" s="312" t="s">
        <v>1232</v>
      </c>
      <c r="D312" s="312" t="s">
        <v>2234</v>
      </c>
      <c r="E312" s="312">
        <v>100</v>
      </c>
      <c r="F312" s="312" t="s">
        <v>1351</v>
      </c>
      <c r="G312" s="312" t="s">
        <v>1352</v>
      </c>
      <c r="H312" s="312" t="s">
        <v>1353</v>
      </c>
      <c r="I312" s="329">
        <v>1</v>
      </c>
      <c r="J312" s="312">
        <v>50</v>
      </c>
      <c r="K312" s="330">
        <v>2.3048079999999999E-2</v>
      </c>
      <c r="L312" s="330">
        <v>1.5426E-2</v>
      </c>
      <c r="M312" s="330">
        <f t="shared" si="10"/>
        <v>7.6220799999999981E-3</v>
      </c>
      <c r="N312" s="331">
        <f t="shared" si="11"/>
        <v>0.33070346857525651</v>
      </c>
    </row>
    <row r="313" spans="1:14" x14ac:dyDescent="0.25">
      <c r="A313" s="312">
        <v>4612122</v>
      </c>
      <c r="B313" s="312">
        <v>461212202</v>
      </c>
      <c r="C313" s="312" t="s">
        <v>1928</v>
      </c>
      <c r="D313" s="312" t="s">
        <v>2235</v>
      </c>
      <c r="E313" s="312">
        <v>100</v>
      </c>
      <c r="F313" s="312" t="s">
        <v>1351</v>
      </c>
      <c r="G313" s="312" t="s">
        <v>1352</v>
      </c>
      <c r="H313" s="312" t="s">
        <v>1353</v>
      </c>
      <c r="I313" s="329">
        <v>1</v>
      </c>
      <c r="J313" s="312">
        <v>48</v>
      </c>
      <c r="K313" s="330">
        <v>4.4776639999999993E-2</v>
      </c>
      <c r="L313" s="330">
        <v>3.116E-2</v>
      </c>
      <c r="M313" s="330">
        <f t="shared" si="10"/>
        <v>1.3616639999999992E-2</v>
      </c>
      <c r="N313" s="331">
        <f t="shared" si="11"/>
        <v>0.30410142431410653</v>
      </c>
    </row>
    <row r="314" spans="1:14" x14ac:dyDescent="0.25">
      <c r="A314" s="312">
        <v>4612214</v>
      </c>
      <c r="B314" s="312">
        <v>461221402</v>
      </c>
      <c r="C314" s="312" t="s">
        <v>1477</v>
      </c>
      <c r="D314" s="312" t="s">
        <v>2236</v>
      </c>
      <c r="E314" s="312">
        <v>100</v>
      </c>
      <c r="F314" s="312" t="s">
        <v>1351</v>
      </c>
      <c r="G314" s="312" t="s">
        <v>1352</v>
      </c>
      <c r="H314" s="312" t="s">
        <v>1353</v>
      </c>
      <c r="I314" s="329">
        <v>1</v>
      </c>
      <c r="J314" s="312">
        <v>83</v>
      </c>
      <c r="K314" s="330">
        <v>2.7163439999999997E-2</v>
      </c>
      <c r="L314" s="330">
        <v>2.008391E-2</v>
      </c>
      <c r="M314" s="330">
        <f t="shared" si="10"/>
        <v>7.0795299999999971E-3</v>
      </c>
      <c r="N314" s="331">
        <f t="shared" si="11"/>
        <v>0.26062715178931672</v>
      </c>
    </row>
    <row r="315" spans="1:14" x14ac:dyDescent="0.25">
      <c r="A315" s="312">
        <v>4612232</v>
      </c>
      <c r="B315" s="312">
        <v>461223202</v>
      </c>
      <c r="C315" s="312" t="s">
        <v>1233</v>
      </c>
      <c r="D315" s="312" t="s">
        <v>2237</v>
      </c>
      <c r="E315" s="312">
        <v>100</v>
      </c>
      <c r="F315" s="312" t="s">
        <v>1351</v>
      </c>
      <c r="G315" s="312" t="s">
        <v>1352</v>
      </c>
      <c r="H315" s="312" t="s">
        <v>1353</v>
      </c>
      <c r="I315" s="329">
        <v>1</v>
      </c>
      <c r="J315" s="312">
        <v>34</v>
      </c>
      <c r="K315" s="330">
        <v>1.1006199999999999E-2</v>
      </c>
      <c r="L315" s="330">
        <v>9.3070700000000006E-3</v>
      </c>
      <c r="M315" s="330">
        <f t="shared" si="10"/>
        <v>1.6991299999999983E-3</v>
      </c>
      <c r="N315" s="331">
        <f t="shared" si="11"/>
        <v>0.15437934982100984</v>
      </c>
    </row>
    <row r="316" spans="1:14" x14ac:dyDescent="0.25">
      <c r="A316" s="312">
        <v>4612411</v>
      </c>
      <c r="B316" s="312">
        <v>461241101</v>
      </c>
      <c r="C316" s="312" t="s">
        <v>1929</v>
      </c>
      <c r="D316" s="312" t="s">
        <v>2238</v>
      </c>
      <c r="E316" s="312">
        <v>100</v>
      </c>
      <c r="F316" s="312" t="s">
        <v>1351</v>
      </c>
      <c r="G316" s="312" t="s">
        <v>1352</v>
      </c>
      <c r="H316" s="312" t="s">
        <v>1353</v>
      </c>
      <c r="I316" s="329">
        <v>1</v>
      </c>
      <c r="J316" s="312">
        <v>46</v>
      </c>
      <c r="K316" s="330">
        <v>3.1477399999999996E-2</v>
      </c>
      <c r="L316" s="330">
        <v>2.3145690000000003E-2</v>
      </c>
      <c r="M316" s="330">
        <f t="shared" ref="M316:M379" si="12">K316-L316</f>
        <v>8.3317099999999922E-3</v>
      </c>
      <c r="N316" s="331">
        <f t="shared" ref="N316:N379" si="13">M316/K316</f>
        <v>0.26468863374992829</v>
      </c>
    </row>
    <row r="317" spans="1:14" x14ac:dyDescent="0.25">
      <c r="A317" s="312">
        <v>4612122</v>
      </c>
      <c r="B317" s="312">
        <v>461212202</v>
      </c>
      <c r="C317" s="312" t="s">
        <v>1632</v>
      </c>
      <c r="D317" s="312" t="s">
        <v>2239</v>
      </c>
      <c r="E317" s="312">
        <v>100</v>
      </c>
      <c r="F317" s="312" t="s">
        <v>1351</v>
      </c>
      <c r="G317" s="312" t="s">
        <v>1352</v>
      </c>
      <c r="H317" s="312" t="s">
        <v>1353</v>
      </c>
      <c r="I317" s="329">
        <v>1</v>
      </c>
      <c r="J317" s="312">
        <v>55</v>
      </c>
      <c r="K317" s="330">
        <v>3.9200959999999993E-2</v>
      </c>
      <c r="L317" s="330">
        <v>3.4874000000000002E-2</v>
      </c>
      <c r="M317" s="330">
        <f t="shared" si="12"/>
        <v>4.3269599999999908E-3</v>
      </c>
      <c r="N317" s="331">
        <f t="shared" si="13"/>
        <v>0.11037892949560398</v>
      </c>
    </row>
    <row r="318" spans="1:14" x14ac:dyDescent="0.25">
      <c r="A318" s="312">
        <v>4612211</v>
      </c>
      <c r="B318" s="312">
        <v>461221103</v>
      </c>
      <c r="C318" s="312" t="s">
        <v>1930</v>
      </c>
      <c r="D318" s="312" t="s">
        <v>2240</v>
      </c>
      <c r="E318" s="312">
        <v>100</v>
      </c>
      <c r="F318" s="312" t="s">
        <v>1351</v>
      </c>
      <c r="G318" s="312" t="s">
        <v>1352</v>
      </c>
      <c r="H318" s="312" t="s">
        <v>1353</v>
      </c>
      <c r="I318" s="329">
        <v>1</v>
      </c>
      <c r="J318" s="312">
        <v>49</v>
      </c>
      <c r="K318" s="330">
        <v>2.3488879999999997E-2</v>
      </c>
      <c r="L318" s="330">
        <v>2.0317999999999999E-2</v>
      </c>
      <c r="M318" s="330">
        <f t="shared" si="12"/>
        <v>3.1708799999999975E-3</v>
      </c>
      <c r="N318" s="331">
        <f t="shared" si="13"/>
        <v>0.13499494228758449</v>
      </c>
    </row>
    <row r="319" spans="1:14" x14ac:dyDescent="0.25">
      <c r="A319" s="312">
        <v>4612412</v>
      </c>
      <c r="B319" s="312">
        <v>461241201</v>
      </c>
      <c r="C319" s="312" t="s">
        <v>1225</v>
      </c>
      <c r="D319" s="312" t="s">
        <v>2241</v>
      </c>
      <c r="E319" s="312">
        <v>100</v>
      </c>
      <c r="F319" s="312" t="s">
        <v>1351</v>
      </c>
      <c r="G319" s="312" t="s">
        <v>1352</v>
      </c>
      <c r="H319" s="312" t="s">
        <v>1353</v>
      </c>
      <c r="I319" s="329">
        <v>1</v>
      </c>
      <c r="J319" s="312">
        <v>76</v>
      </c>
      <c r="K319" s="330">
        <v>2.2943439999999999E-2</v>
      </c>
      <c r="L319" s="330">
        <v>1.5814689999999999E-2</v>
      </c>
      <c r="M319" s="330">
        <f t="shared" si="12"/>
        <v>7.1287499999999997E-3</v>
      </c>
      <c r="N319" s="331">
        <f t="shared" si="13"/>
        <v>0.31070972792222962</v>
      </c>
    </row>
    <row r="320" spans="1:14" x14ac:dyDescent="0.25">
      <c r="A320" s="312">
        <v>4612421</v>
      </c>
      <c r="B320" s="312">
        <v>461242104</v>
      </c>
      <c r="C320" s="312" t="s">
        <v>1927</v>
      </c>
      <c r="D320" s="312" t="s">
        <v>2242</v>
      </c>
      <c r="E320" s="312">
        <v>100</v>
      </c>
      <c r="F320" s="312" t="s">
        <v>1351</v>
      </c>
      <c r="G320" s="312" t="s">
        <v>1352</v>
      </c>
      <c r="H320" s="312" t="s">
        <v>1353</v>
      </c>
      <c r="I320" s="329">
        <v>1</v>
      </c>
      <c r="J320" s="312">
        <v>107</v>
      </c>
      <c r="K320" s="330">
        <v>5.4087160000000002E-2</v>
      </c>
      <c r="L320" s="330">
        <v>3.8747979999999994E-2</v>
      </c>
      <c r="M320" s="330">
        <f t="shared" si="12"/>
        <v>1.5339180000000008E-2</v>
      </c>
      <c r="N320" s="331">
        <f t="shared" si="13"/>
        <v>0.2836011356484609</v>
      </c>
    </row>
    <row r="321" spans="1:14" x14ac:dyDescent="0.25">
      <c r="A321" s="312">
        <v>4612421</v>
      </c>
      <c r="B321" s="312">
        <v>461242106</v>
      </c>
      <c r="C321" s="312" t="s">
        <v>1479</v>
      </c>
      <c r="D321" s="312" t="s">
        <v>2243</v>
      </c>
      <c r="E321" s="312">
        <v>100</v>
      </c>
      <c r="F321" s="312" t="s">
        <v>1351</v>
      </c>
      <c r="G321" s="312" t="s">
        <v>1352</v>
      </c>
      <c r="H321" s="312" t="s">
        <v>1353</v>
      </c>
      <c r="I321" s="329">
        <v>1</v>
      </c>
      <c r="J321" s="312">
        <v>62</v>
      </c>
      <c r="K321" s="330">
        <v>3.2350879999999999E-2</v>
      </c>
      <c r="L321" s="330">
        <v>2.4127000000000003E-2</v>
      </c>
      <c r="M321" s="330">
        <f t="shared" si="12"/>
        <v>8.2238799999999959E-3</v>
      </c>
      <c r="N321" s="331">
        <f t="shared" si="13"/>
        <v>0.25420884996018644</v>
      </c>
    </row>
    <row r="322" spans="1:14" x14ac:dyDescent="0.25">
      <c r="A322" s="312">
        <v>4612421</v>
      </c>
      <c r="B322" s="312">
        <v>461242106</v>
      </c>
      <c r="C322" s="312" t="s">
        <v>1479</v>
      </c>
      <c r="D322" s="312" t="s">
        <v>2244</v>
      </c>
      <c r="E322" s="312">
        <v>100</v>
      </c>
      <c r="F322" s="312" t="s">
        <v>1351</v>
      </c>
      <c r="G322" s="312" t="s">
        <v>1352</v>
      </c>
      <c r="H322" s="312" t="s">
        <v>1353</v>
      </c>
      <c r="I322" s="329">
        <v>1</v>
      </c>
      <c r="J322" s="312">
        <v>93</v>
      </c>
      <c r="K322" s="330">
        <v>5.2741200000000002E-2</v>
      </c>
      <c r="L322" s="330">
        <v>4.0347830000000001E-2</v>
      </c>
      <c r="M322" s="330">
        <f t="shared" si="12"/>
        <v>1.2393370000000001E-2</v>
      </c>
      <c r="N322" s="331">
        <f t="shared" si="13"/>
        <v>0.23498460406664998</v>
      </c>
    </row>
    <row r="323" spans="1:14" x14ac:dyDescent="0.25">
      <c r="A323" s="312">
        <v>4612411</v>
      </c>
      <c r="B323" s="312">
        <v>461241101</v>
      </c>
      <c r="C323" s="312" t="s">
        <v>1228</v>
      </c>
      <c r="D323" s="312" t="s">
        <v>2245</v>
      </c>
      <c r="E323" s="312">
        <v>100</v>
      </c>
      <c r="F323" s="312" t="s">
        <v>1351</v>
      </c>
      <c r="G323" s="312" t="s">
        <v>1352</v>
      </c>
      <c r="H323" s="312" t="s">
        <v>1353</v>
      </c>
      <c r="I323" s="329">
        <v>1</v>
      </c>
      <c r="J323" s="312">
        <v>29</v>
      </c>
      <c r="K323" s="330">
        <v>2.3425679999999997E-2</v>
      </c>
      <c r="L323" s="330">
        <v>1.650424E-2</v>
      </c>
      <c r="M323" s="330">
        <f t="shared" si="12"/>
        <v>6.9214399999999975E-3</v>
      </c>
      <c r="N323" s="331">
        <f t="shared" si="13"/>
        <v>0.29546378162768372</v>
      </c>
    </row>
    <row r="324" spans="1:14" x14ac:dyDescent="0.25">
      <c r="A324" s="312">
        <v>4612232</v>
      </c>
      <c r="B324" s="312">
        <v>461223202</v>
      </c>
      <c r="C324" s="312" t="s">
        <v>1233</v>
      </c>
      <c r="D324" s="312" t="s">
        <v>2246</v>
      </c>
      <c r="E324" s="312">
        <v>100</v>
      </c>
      <c r="F324" s="312" t="s">
        <v>1351</v>
      </c>
      <c r="G324" s="312" t="s">
        <v>1352</v>
      </c>
      <c r="H324" s="312" t="s">
        <v>1353</v>
      </c>
      <c r="I324" s="329">
        <v>1</v>
      </c>
      <c r="J324" s="312">
        <v>61</v>
      </c>
      <c r="K324" s="330">
        <v>2.2608920000000005E-2</v>
      </c>
      <c r="L324" s="330">
        <v>1.9144000000000001E-2</v>
      </c>
      <c r="M324" s="330">
        <f t="shared" si="12"/>
        <v>3.4649200000000033E-3</v>
      </c>
      <c r="N324" s="331">
        <f t="shared" si="13"/>
        <v>0.15325455616632738</v>
      </c>
    </row>
    <row r="325" spans="1:14" x14ac:dyDescent="0.25">
      <c r="A325" s="312">
        <v>4612293</v>
      </c>
      <c r="B325" s="312">
        <v>461229301</v>
      </c>
      <c r="C325" s="312" t="s">
        <v>1475</v>
      </c>
      <c r="D325" s="312" t="s">
        <v>2247</v>
      </c>
      <c r="E325" s="312">
        <v>100</v>
      </c>
      <c r="F325" s="312" t="s">
        <v>1351</v>
      </c>
      <c r="G325" s="312" t="s">
        <v>1352</v>
      </c>
      <c r="H325" s="312" t="s">
        <v>1353</v>
      </c>
      <c r="I325" s="329">
        <v>1</v>
      </c>
      <c r="J325" s="312">
        <v>57</v>
      </c>
      <c r="K325" s="330">
        <v>3.8629200000000002E-2</v>
      </c>
      <c r="L325" s="330">
        <v>2.6116960000000002E-2</v>
      </c>
      <c r="M325" s="330">
        <f t="shared" si="12"/>
        <v>1.2512240000000001E-2</v>
      </c>
      <c r="N325" s="331">
        <f t="shared" si="13"/>
        <v>0.32390626779741749</v>
      </c>
    </row>
    <row r="326" spans="1:14" x14ac:dyDescent="0.25">
      <c r="A326" s="312">
        <v>4612122</v>
      </c>
      <c r="B326" s="312">
        <v>461212203</v>
      </c>
      <c r="C326" s="312" t="s">
        <v>1931</v>
      </c>
      <c r="D326" s="312" t="s">
        <v>2248</v>
      </c>
      <c r="E326" s="312">
        <v>100</v>
      </c>
      <c r="F326" s="312" t="s">
        <v>1351</v>
      </c>
      <c r="G326" s="312" t="s">
        <v>1352</v>
      </c>
      <c r="H326" s="312" t="s">
        <v>1353</v>
      </c>
      <c r="I326" s="329">
        <v>1</v>
      </c>
      <c r="J326" s="312">
        <v>44</v>
      </c>
      <c r="K326" s="330">
        <v>2.9129639999999998E-2</v>
      </c>
      <c r="L326" s="330">
        <v>2.6587E-2</v>
      </c>
      <c r="M326" s="330">
        <f t="shared" si="12"/>
        <v>2.5426399999999988E-3</v>
      </c>
      <c r="N326" s="331">
        <f t="shared" si="13"/>
        <v>8.7287038219490493E-2</v>
      </c>
    </row>
    <row r="327" spans="1:14" x14ac:dyDescent="0.25">
      <c r="A327" s="312">
        <v>4612122</v>
      </c>
      <c r="B327" s="312">
        <v>461212203</v>
      </c>
      <c r="C327" s="312" t="s">
        <v>1932</v>
      </c>
      <c r="D327" s="312" t="s">
        <v>2249</v>
      </c>
      <c r="E327" s="312">
        <v>100</v>
      </c>
      <c r="F327" s="312" t="s">
        <v>1351</v>
      </c>
      <c r="G327" s="312" t="s">
        <v>1352</v>
      </c>
      <c r="H327" s="312" t="s">
        <v>1353</v>
      </c>
      <c r="I327" s="329">
        <v>1</v>
      </c>
      <c r="J327" s="312">
        <v>108</v>
      </c>
      <c r="K327" s="330">
        <v>8.6595959999999972E-2</v>
      </c>
      <c r="L327" s="330">
        <v>7.693933E-2</v>
      </c>
      <c r="M327" s="330">
        <f t="shared" si="12"/>
        <v>9.6566299999999716E-3</v>
      </c>
      <c r="N327" s="331">
        <f t="shared" si="13"/>
        <v>0.11151363181377023</v>
      </c>
    </row>
    <row r="328" spans="1:14" x14ac:dyDescent="0.25">
      <c r="A328" s="312">
        <v>4612291</v>
      </c>
      <c r="B328" s="312">
        <v>461229101</v>
      </c>
      <c r="C328" s="312" t="s">
        <v>1925</v>
      </c>
      <c r="D328" s="312" t="s">
        <v>2250</v>
      </c>
      <c r="E328" s="312">
        <v>100</v>
      </c>
      <c r="F328" s="312" t="s">
        <v>1351</v>
      </c>
      <c r="G328" s="312" t="s">
        <v>1352</v>
      </c>
      <c r="H328" s="312" t="s">
        <v>1353</v>
      </c>
      <c r="I328" s="329">
        <v>1</v>
      </c>
      <c r="J328" s="312">
        <v>71</v>
      </c>
      <c r="K328" s="330">
        <v>9.4734280000000004E-2</v>
      </c>
      <c r="L328" s="330">
        <v>6.3947089999999998E-2</v>
      </c>
      <c r="M328" s="330">
        <f t="shared" si="12"/>
        <v>3.0787190000000006E-2</v>
      </c>
      <c r="N328" s="331">
        <f t="shared" si="13"/>
        <v>0.32498468347466203</v>
      </c>
    </row>
    <row r="329" spans="1:14" x14ac:dyDescent="0.25">
      <c r="A329" s="312">
        <v>4612291</v>
      </c>
      <c r="B329" s="312">
        <v>461229101</v>
      </c>
      <c r="C329" s="312" t="s">
        <v>1925</v>
      </c>
      <c r="D329" s="312" t="s">
        <v>2251</v>
      </c>
      <c r="E329" s="312">
        <v>100</v>
      </c>
      <c r="F329" s="312" t="s">
        <v>1351</v>
      </c>
      <c r="G329" s="312" t="s">
        <v>1352</v>
      </c>
      <c r="H329" s="312" t="s">
        <v>1353</v>
      </c>
      <c r="I329" s="329">
        <v>1</v>
      </c>
      <c r="J329" s="312">
        <v>59</v>
      </c>
      <c r="K329" s="330">
        <v>3.4390720000000014E-2</v>
      </c>
      <c r="L329" s="330">
        <v>2.8885710000000002E-2</v>
      </c>
      <c r="M329" s="330">
        <f t="shared" si="12"/>
        <v>5.5050100000000116E-3</v>
      </c>
      <c r="N329" s="331">
        <f t="shared" si="13"/>
        <v>0.1600725428255067</v>
      </c>
    </row>
    <row r="330" spans="1:14" x14ac:dyDescent="0.25">
      <c r="A330" s="312">
        <v>4612421</v>
      </c>
      <c r="B330" s="312">
        <v>461242104</v>
      </c>
      <c r="C330" s="312" t="s">
        <v>1927</v>
      </c>
      <c r="D330" s="312" t="s">
        <v>2252</v>
      </c>
      <c r="E330" s="312">
        <v>100</v>
      </c>
      <c r="F330" s="312" t="s">
        <v>1351</v>
      </c>
      <c r="G330" s="312" t="s">
        <v>1352</v>
      </c>
      <c r="H330" s="312" t="s">
        <v>1353</v>
      </c>
      <c r="I330" s="329">
        <v>1</v>
      </c>
      <c r="J330" s="312">
        <v>62</v>
      </c>
      <c r="K330" s="330">
        <v>3.3606839999999992E-2</v>
      </c>
      <c r="L330" s="330">
        <v>2.6700330000000001E-2</v>
      </c>
      <c r="M330" s="330">
        <f t="shared" si="12"/>
        <v>6.9065099999999907E-3</v>
      </c>
      <c r="N330" s="331">
        <f t="shared" si="13"/>
        <v>0.20550905708480752</v>
      </c>
    </row>
    <row r="331" spans="1:14" x14ac:dyDescent="0.25">
      <c r="A331" s="312">
        <v>4612291</v>
      </c>
      <c r="B331" s="312">
        <v>461229101</v>
      </c>
      <c r="C331" s="312" t="s">
        <v>1925</v>
      </c>
      <c r="D331" s="312" t="s">
        <v>2253</v>
      </c>
      <c r="E331" s="312">
        <v>100</v>
      </c>
      <c r="F331" s="312" t="s">
        <v>1351</v>
      </c>
      <c r="G331" s="312" t="s">
        <v>1352</v>
      </c>
      <c r="H331" s="312" t="s">
        <v>1353</v>
      </c>
      <c r="I331" s="329">
        <v>1</v>
      </c>
      <c r="J331" s="312">
        <v>69</v>
      </c>
      <c r="K331" s="330">
        <v>3.9825679999999995E-2</v>
      </c>
      <c r="L331" s="330">
        <v>2.8952132999999998E-2</v>
      </c>
      <c r="M331" s="330">
        <f t="shared" si="12"/>
        <v>1.0873546999999997E-2</v>
      </c>
      <c r="N331" s="331">
        <f t="shared" si="13"/>
        <v>0.27302853334833199</v>
      </c>
    </row>
    <row r="332" spans="1:14" x14ac:dyDescent="0.25">
      <c r="A332" s="312">
        <v>4612421</v>
      </c>
      <c r="B332" s="312">
        <v>461242106</v>
      </c>
      <c r="C332" s="312" t="s">
        <v>1479</v>
      </c>
      <c r="D332" s="312" t="s">
        <v>2254</v>
      </c>
      <c r="E332" s="312">
        <v>100</v>
      </c>
      <c r="F332" s="312" t="s">
        <v>1351</v>
      </c>
      <c r="G332" s="312" t="s">
        <v>1352</v>
      </c>
      <c r="H332" s="312" t="s">
        <v>1353</v>
      </c>
      <c r="I332" s="329">
        <v>1</v>
      </c>
      <c r="J332" s="312">
        <v>141</v>
      </c>
      <c r="K332" s="330">
        <v>6.5598719999999999E-2</v>
      </c>
      <c r="L332" s="330">
        <v>5.8799999999999998E-2</v>
      </c>
      <c r="M332" s="330">
        <f t="shared" si="12"/>
        <v>6.7987200000000012E-3</v>
      </c>
      <c r="N332" s="331">
        <f t="shared" si="13"/>
        <v>0.10364104665456889</v>
      </c>
    </row>
    <row r="333" spans="1:14" x14ac:dyDescent="0.25">
      <c r="A333" s="312">
        <v>4612291</v>
      </c>
      <c r="B333" s="312">
        <v>461229102</v>
      </c>
      <c r="C333" s="312" t="s">
        <v>1933</v>
      </c>
      <c r="D333" s="312" t="s">
        <v>2255</v>
      </c>
      <c r="E333" s="312">
        <v>100</v>
      </c>
      <c r="F333" s="312" t="s">
        <v>1351</v>
      </c>
      <c r="G333" s="312" t="s">
        <v>1352</v>
      </c>
      <c r="H333" s="312" t="s">
        <v>1353</v>
      </c>
      <c r="I333" s="329">
        <v>1</v>
      </c>
      <c r="J333" s="312">
        <v>62</v>
      </c>
      <c r="K333" s="330">
        <v>3.5487439999999995E-2</v>
      </c>
      <c r="L333" s="330">
        <v>2.3330759999999999E-2</v>
      </c>
      <c r="M333" s="330">
        <f t="shared" si="12"/>
        <v>1.2156679999999996E-2</v>
      </c>
      <c r="N333" s="331">
        <f t="shared" si="13"/>
        <v>0.34256288985624206</v>
      </c>
    </row>
    <row r="334" spans="1:14" x14ac:dyDescent="0.25">
      <c r="A334" s="312">
        <v>4612433</v>
      </c>
      <c r="B334" s="312">
        <v>461243302</v>
      </c>
      <c r="C334" s="312" t="s">
        <v>1223</v>
      </c>
      <c r="D334" s="312" t="s">
        <v>2256</v>
      </c>
      <c r="E334" s="312">
        <v>100</v>
      </c>
      <c r="F334" s="312" t="s">
        <v>1351</v>
      </c>
      <c r="G334" s="312" t="s">
        <v>1352</v>
      </c>
      <c r="H334" s="312" t="s">
        <v>1353</v>
      </c>
      <c r="I334" s="329">
        <v>1</v>
      </c>
      <c r="J334" s="312">
        <v>69</v>
      </c>
      <c r="K334" s="330">
        <v>3.2571800000000005E-2</v>
      </c>
      <c r="L334" s="330">
        <v>2.6126260000000002E-2</v>
      </c>
      <c r="M334" s="330">
        <f t="shared" si="12"/>
        <v>6.4455400000000031E-3</v>
      </c>
      <c r="N334" s="331">
        <f t="shared" si="13"/>
        <v>0.19788712935729685</v>
      </c>
    </row>
    <row r="335" spans="1:14" x14ac:dyDescent="0.25">
      <c r="A335" s="312">
        <v>4612211</v>
      </c>
      <c r="B335" s="312">
        <v>461221104</v>
      </c>
      <c r="C335" s="312" t="s">
        <v>1934</v>
      </c>
      <c r="D335" s="312" t="s">
        <v>2257</v>
      </c>
      <c r="E335" s="312">
        <v>100</v>
      </c>
      <c r="F335" s="312" t="s">
        <v>1351</v>
      </c>
      <c r="G335" s="312" t="s">
        <v>1352</v>
      </c>
      <c r="H335" s="312" t="s">
        <v>1353</v>
      </c>
      <c r="I335" s="329">
        <v>1</v>
      </c>
      <c r="J335" s="312">
        <v>59</v>
      </c>
      <c r="K335" s="330">
        <v>3.3427120000000005E-2</v>
      </c>
      <c r="L335" s="330">
        <v>2.4971E-2</v>
      </c>
      <c r="M335" s="330">
        <f t="shared" si="12"/>
        <v>8.4561200000000045E-3</v>
      </c>
      <c r="N335" s="331">
        <f t="shared" si="13"/>
        <v>0.25297183843537829</v>
      </c>
    </row>
    <row r="336" spans="1:14" x14ac:dyDescent="0.25">
      <c r="A336" s="312">
        <v>4612433</v>
      </c>
      <c r="B336" s="312">
        <v>461243302</v>
      </c>
      <c r="C336" s="312" t="s">
        <v>1223</v>
      </c>
      <c r="D336" s="312" t="s">
        <v>2258</v>
      </c>
      <c r="E336" s="312">
        <v>250</v>
      </c>
      <c r="F336" s="312" t="s">
        <v>1351</v>
      </c>
      <c r="G336" s="312" t="s">
        <v>1352</v>
      </c>
      <c r="H336" s="312" t="s">
        <v>1353</v>
      </c>
      <c r="I336" s="329">
        <v>1</v>
      </c>
      <c r="J336" s="312">
        <v>120</v>
      </c>
      <c r="K336" s="330">
        <v>5.4226320000000008E-2</v>
      </c>
      <c r="L336" s="330">
        <v>3.7940120000000001E-2</v>
      </c>
      <c r="M336" s="330">
        <f t="shared" si="12"/>
        <v>1.6286200000000008E-2</v>
      </c>
      <c r="N336" s="331">
        <f t="shared" si="13"/>
        <v>0.30033754826069714</v>
      </c>
    </row>
    <row r="337" spans="1:14" x14ac:dyDescent="0.25">
      <c r="A337" s="312">
        <v>4612433</v>
      </c>
      <c r="B337" s="312">
        <v>461243302</v>
      </c>
      <c r="C337" s="312" t="s">
        <v>1223</v>
      </c>
      <c r="D337" s="312" t="s">
        <v>2259</v>
      </c>
      <c r="E337" s="312">
        <v>100</v>
      </c>
      <c r="F337" s="312" t="s">
        <v>1351</v>
      </c>
      <c r="G337" s="312" t="s">
        <v>1352</v>
      </c>
      <c r="H337" s="312" t="s">
        <v>1353</v>
      </c>
      <c r="I337" s="329">
        <v>1</v>
      </c>
      <c r="J337" s="312">
        <v>43</v>
      </c>
      <c r="K337" s="330">
        <v>1.8937719999999998E-2</v>
      </c>
      <c r="L337" s="330">
        <v>1.5701604000000001E-2</v>
      </c>
      <c r="M337" s="330">
        <f t="shared" si="12"/>
        <v>3.2361159999999972E-3</v>
      </c>
      <c r="N337" s="331">
        <f t="shared" si="13"/>
        <v>0.1708820280371659</v>
      </c>
    </row>
    <row r="338" spans="1:14" x14ac:dyDescent="0.25">
      <c r="A338" s="312">
        <v>4612433</v>
      </c>
      <c r="B338" s="312">
        <v>461243301</v>
      </c>
      <c r="C338" s="312" t="s">
        <v>1935</v>
      </c>
      <c r="D338" s="312" t="s">
        <v>2260</v>
      </c>
      <c r="E338" s="312">
        <v>100</v>
      </c>
      <c r="F338" s="312" t="s">
        <v>1351</v>
      </c>
      <c r="G338" s="312" t="s">
        <v>1352</v>
      </c>
      <c r="H338" s="312" t="s">
        <v>1353</v>
      </c>
      <c r="I338" s="329">
        <v>1</v>
      </c>
      <c r="J338" s="312">
        <v>32</v>
      </c>
      <c r="K338" s="330">
        <v>1.887896E-2</v>
      </c>
      <c r="L338" s="330">
        <v>1.275776E-2</v>
      </c>
      <c r="M338" s="330">
        <f t="shared" si="12"/>
        <v>6.1212000000000003E-3</v>
      </c>
      <c r="N338" s="331">
        <f t="shared" si="13"/>
        <v>0.32423396204028188</v>
      </c>
    </row>
    <row r="339" spans="1:14" x14ac:dyDescent="0.25">
      <c r="A339" s="312">
        <v>4612433</v>
      </c>
      <c r="B339" s="312">
        <v>461243301</v>
      </c>
      <c r="C339" s="312" t="s">
        <v>1935</v>
      </c>
      <c r="D339" s="312" t="s">
        <v>2261</v>
      </c>
      <c r="E339" s="312">
        <v>100</v>
      </c>
      <c r="F339" s="312" t="s">
        <v>1351</v>
      </c>
      <c r="G339" s="312" t="s">
        <v>1352</v>
      </c>
      <c r="H339" s="312" t="s">
        <v>1353</v>
      </c>
      <c r="I339" s="329">
        <v>1</v>
      </c>
      <c r="J339" s="312">
        <v>68</v>
      </c>
      <c r="K339" s="330">
        <v>2.3535000000000004E-2</v>
      </c>
      <c r="L339" s="330">
        <v>2.0297000000000003E-2</v>
      </c>
      <c r="M339" s="330">
        <f t="shared" si="12"/>
        <v>3.2380000000000013E-3</v>
      </c>
      <c r="N339" s="331">
        <f t="shared" si="13"/>
        <v>0.13758232419800301</v>
      </c>
    </row>
    <row r="340" spans="1:14" x14ac:dyDescent="0.25">
      <c r="A340" s="312">
        <v>4612122</v>
      </c>
      <c r="B340" s="312">
        <v>461212202</v>
      </c>
      <c r="C340" s="312" t="s">
        <v>1936</v>
      </c>
      <c r="D340" s="312" t="s">
        <v>2262</v>
      </c>
      <c r="E340" s="312">
        <v>100</v>
      </c>
      <c r="F340" s="312" t="s">
        <v>1351</v>
      </c>
      <c r="G340" s="312" t="s">
        <v>1352</v>
      </c>
      <c r="H340" s="312" t="s">
        <v>1353</v>
      </c>
      <c r="I340" s="329">
        <v>1</v>
      </c>
      <c r="J340" s="312">
        <v>71</v>
      </c>
      <c r="K340" s="330">
        <v>5.9958999999999998E-2</v>
      </c>
      <c r="L340" s="330">
        <v>5.5175070000000007E-2</v>
      </c>
      <c r="M340" s="330">
        <f t="shared" si="12"/>
        <v>4.7839299999999918E-3</v>
      </c>
      <c r="N340" s="331">
        <f t="shared" si="13"/>
        <v>7.9786687569839254E-2</v>
      </c>
    </row>
    <row r="341" spans="1:14" x14ac:dyDescent="0.25">
      <c r="A341" s="312">
        <v>4612433</v>
      </c>
      <c r="B341" s="312">
        <v>461243302</v>
      </c>
      <c r="C341" s="312" t="s">
        <v>1223</v>
      </c>
      <c r="D341" s="312" t="s">
        <v>2263</v>
      </c>
      <c r="E341" s="312">
        <v>100</v>
      </c>
      <c r="F341" s="312" t="s">
        <v>1351</v>
      </c>
      <c r="G341" s="312" t="s">
        <v>1352</v>
      </c>
      <c r="H341" s="312" t="s">
        <v>1353</v>
      </c>
      <c r="I341" s="329">
        <v>1</v>
      </c>
      <c r="J341" s="312">
        <v>31</v>
      </c>
      <c r="K341" s="330">
        <v>2.3307319999999999E-2</v>
      </c>
      <c r="L341" s="330">
        <v>1.8151999999999998E-2</v>
      </c>
      <c r="M341" s="330">
        <f t="shared" si="12"/>
        <v>5.1553200000000014E-3</v>
      </c>
      <c r="N341" s="331">
        <f t="shared" si="13"/>
        <v>0.22118887971675857</v>
      </c>
    </row>
    <row r="342" spans="1:14" x14ac:dyDescent="0.25">
      <c r="A342" s="312">
        <v>4612433</v>
      </c>
      <c r="B342" s="312">
        <v>461243302</v>
      </c>
      <c r="C342" s="312" t="s">
        <v>1223</v>
      </c>
      <c r="D342" s="312" t="s">
        <v>2264</v>
      </c>
      <c r="E342" s="312">
        <v>100</v>
      </c>
      <c r="F342" s="312" t="s">
        <v>1351</v>
      </c>
      <c r="G342" s="312" t="s">
        <v>1352</v>
      </c>
      <c r="H342" s="312" t="s">
        <v>1353</v>
      </c>
      <c r="I342" s="329">
        <v>1</v>
      </c>
      <c r="J342" s="312">
        <v>27</v>
      </c>
      <c r="K342" s="330">
        <v>1.1901160000000001E-2</v>
      </c>
      <c r="L342" s="330">
        <v>9.3790000000000002E-3</v>
      </c>
      <c r="M342" s="330">
        <f t="shared" si="12"/>
        <v>2.5221600000000007E-3</v>
      </c>
      <c r="N342" s="331">
        <f t="shared" si="13"/>
        <v>0.2119255601974934</v>
      </c>
    </row>
    <row r="343" spans="1:14" x14ac:dyDescent="0.25">
      <c r="A343" s="312">
        <v>4612433</v>
      </c>
      <c r="B343" s="312">
        <v>461243302</v>
      </c>
      <c r="C343" s="312" t="s">
        <v>1223</v>
      </c>
      <c r="D343" s="312" t="s">
        <v>2265</v>
      </c>
      <c r="E343" s="312">
        <v>100</v>
      </c>
      <c r="F343" s="312" t="s">
        <v>1351</v>
      </c>
      <c r="G343" s="312" t="s">
        <v>1352</v>
      </c>
      <c r="H343" s="312" t="s">
        <v>1353</v>
      </c>
      <c r="I343" s="329">
        <v>1</v>
      </c>
      <c r="J343" s="312">
        <v>60</v>
      </c>
      <c r="K343" s="330">
        <v>3.4370240000000003E-2</v>
      </c>
      <c r="L343" s="330">
        <v>2.5999999999999999E-2</v>
      </c>
      <c r="M343" s="330">
        <f t="shared" si="12"/>
        <v>8.3702400000000045E-3</v>
      </c>
      <c r="N343" s="331">
        <f t="shared" si="13"/>
        <v>0.24353161339577506</v>
      </c>
    </row>
    <row r="344" spans="1:14" x14ac:dyDescent="0.25">
      <c r="A344" s="312">
        <v>4612433</v>
      </c>
      <c r="B344" s="312">
        <v>461243302</v>
      </c>
      <c r="C344" s="312" t="s">
        <v>1223</v>
      </c>
      <c r="D344" s="312" t="s">
        <v>2266</v>
      </c>
      <c r="E344" s="312">
        <v>100</v>
      </c>
      <c r="F344" s="312" t="s">
        <v>1351</v>
      </c>
      <c r="G344" s="312" t="s">
        <v>1352</v>
      </c>
      <c r="H344" s="312" t="s">
        <v>1353</v>
      </c>
      <c r="I344" s="329">
        <v>1</v>
      </c>
      <c r="J344" s="312">
        <v>56</v>
      </c>
      <c r="K344" s="330">
        <v>1.4814440000000002E-2</v>
      </c>
      <c r="L344" s="330">
        <v>1.2149E-2</v>
      </c>
      <c r="M344" s="330">
        <f t="shared" si="12"/>
        <v>2.6654400000000016E-3</v>
      </c>
      <c r="N344" s="331">
        <f t="shared" si="13"/>
        <v>0.1799217520203262</v>
      </c>
    </row>
    <row r="345" spans="1:14" x14ac:dyDescent="0.25">
      <c r="A345" s="312">
        <v>4612433</v>
      </c>
      <c r="B345" s="312">
        <v>461243301</v>
      </c>
      <c r="C345" s="312" t="s">
        <v>1935</v>
      </c>
      <c r="D345" s="312" t="s">
        <v>2267</v>
      </c>
      <c r="E345" s="312">
        <v>100</v>
      </c>
      <c r="F345" s="312" t="s">
        <v>1351</v>
      </c>
      <c r="G345" s="312" t="s">
        <v>1352</v>
      </c>
      <c r="H345" s="312" t="s">
        <v>1353</v>
      </c>
      <c r="I345" s="329">
        <v>1</v>
      </c>
      <c r="J345" s="312">
        <v>70</v>
      </c>
      <c r="K345" s="330">
        <v>2.6476039999999999E-2</v>
      </c>
      <c r="L345" s="330">
        <v>2.2443030000000003E-2</v>
      </c>
      <c r="M345" s="330">
        <f t="shared" si="12"/>
        <v>4.0330099999999966E-3</v>
      </c>
      <c r="N345" s="331">
        <f t="shared" si="13"/>
        <v>0.15232678300833496</v>
      </c>
    </row>
    <row r="346" spans="1:14" x14ac:dyDescent="0.25">
      <c r="A346" s="312">
        <v>4612433</v>
      </c>
      <c r="B346" s="312">
        <v>461243301</v>
      </c>
      <c r="C346" s="312" t="s">
        <v>1935</v>
      </c>
      <c r="D346" s="312" t="s">
        <v>2268</v>
      </c>
      <c r="E346" s="312">
        <v>100</v>
      </c>
      <c r="F346" s="312" t="s">
        <v>1351</v>
      </c>
      <c r="G346" s="312" t="s">
        <v>1352</v>
      </c>
      <c r="H346" s="312" t="s">
        <v>1353</v>
      </c>
      <c r="I346" s="329">
        <v>1</v>
      </c>
      <c r="J346" s="312">
        <v>22</v>
      </c>
      <c r="K346" s="330">
        <v>6.3055999999999997E-3</v>
      </c>
      <c r="L346" s="330">
        <v>5.3935700000000003E-3</v>
      </c>
      <c r="M346" s="330">
        <f t="shared" si="12"/>
        <v>9.1202999999999944E-4</v>
      </c>
      <c r="N346" s="331">
        <f t="shared" si="13"/>
        <v>0.14463809946714024</v>
      </c>
    </row>
    <row r="347" spans="1:14" x14ac:dyDescent="0.25">
      <c r="A347" s="312">
        <v>4612433</v>
      </c>
      <c r="B347" s="312">
        <v>461243301</v>
      </c>
      <c r="C347" s="312" t="s">
        <v>1935</v>
      </c>
      <c r="D347" s="312" t="s">
        <v>2269</v>
      </c>
      <c r="E347" s="312">
        <v>100</v>
      </c>
      <c r="F347" s="312" t="s">
        <v>1351</v>
      </c>
      <c r="G347" s="312" t="s">
        <v>1352</v>
      </c>
      <c r="H347" s="312" t="s">
        <v>1353</v>
      </c>
      <c r="I347" s="329">
        <v>1</v>
      </c>
      <c r="J347" s="312">
        <v>53</v>
      </c>
      <c r="K347" s="330">
        <v>2.8096520000000007E-2</v>
      </c>
      <c r="L347" s="330">
        <v>2.125407E-2</v>
      </c>
      <c r="M347" s="330">
        <f t="shared" si="12"/>
        <v>6.8424500000000069E-3</v>
      </c>
      <c r="N347" s="331">
        <f t="shared" si="13"/>
        <v>0.24353371876659477</v>
      </c>
    </row>
    <row r="348" spans="1:14" x14ac:dyDescent="0.25">
      <c r="A348" s="312">
        <v>4612211</v>
      </c>
      <c r="B348" s="312">
        <v>461221104</v>
      </c>
      <c r="C348" s="312" t="s">
        <v>1934</v>
      </c>
      <c r="D348" s="312" t="s">
        <v>2270</v>
      </c>
      <c r="E348" s="312">
        <v>100</v>
      </c>
      <c r="F348" s="312" t="s">
        <v>1351</v>
      </c>
      <c r="G348" s="312" t="s">
        <v>1352</v>
      </c>
      <c r="H348" s="312" t="s">
        <v>1353</v>
      </c>
      <c r="I348" s="329">
        <v>1</v>
      </c>
      <c r="J348" s="312">
        <v>55</v>
      </c>
      <c r="K348" s="330">
        <v>2.9974399999999995E-2</v>
      </c>
      <c r="L348" s="330">
        <v>2.0726000000000001E-2</v>
      </c>
      <c r="M348" s="330">
        <f t="shared" si="12"/>
        <v>9.2483999999999934E-3</v>
      </c>
      <c r="N348" s="331">
        <f t="shared" si="13"/>
        <v>0.30854329027436728</v>
      </c>
    </row>
    <row r="349" spans="1:14" x14ac:dyDescent="0.25">
      <c r="A349" s="312">
        <v>4612211</v>
      </c>
      <c r="B349" s="312">
        <v>461221104</v>
      </c>
      <c r="C349" s="312" t="s">
        <v>1934</v>
      </c>
      <c r="D349" s="312" t="s">
        <v>2271</v>
      </c>
      <c r="E349" s="312">
        <v>100</v>
      </c>
      <c r="F349" s="312" t="s">
        <v>1351</v>
      </c>
      <c r="G349" s="312" t="s">
        <v>1352</v>
      </c>
      <c r="H349" s="312" t="s">
        <v>1353</v>
      </c>
      <c r="I349" s="329">
        <v>1</v>
      </c>
      <c r="J349" s="312">
        <v>68</v>
      </c>
      <c r="K349" s="330">
        <v>2.4837440000000002E-2</v>
      </c>
      <c r="L349" s="330">
        <v>2.038046E-2</v>
      </c>
      <c r="M349" s="330">
        <f t="shared" si="12"/>
        <v>4.4569800000000027E-3</v>
      </c>
      <c r="N349" s="331">
        <f t="shared" si="13"/>
        <v>0.17944602986459163</v>
      </c>
    </row>
    <row r="350" spans="1:14" x14ac:dyDescent="0.25">
      <c r="A350" s="312">
        <v>4612122</v>
      </c>
      <c r="B350" s="312">
        <v>461212203</v>
      </c>
      <c r="C350" s="312" t="s">
        <v>1932</v>
      </c>
      <c r="D350" s="312" t="s">
        <v>2272</v>
      </c>
      <c r="E350" s="312">
        <v>100</v>
      </c>
      <c r="F350" s="312" t="s">
        <v>1351</v>
      </c>
      <c r="G350" s="312" t="s">
        <v>1352</v>
      </c>
      <c r="H350" s="312" t="s">
        <v>1353</v>
      </c>
      <c r="I350" s="329">
        <v>1</v>
      </c>
      <c r="J350" s="312">
        <v>28</v>
      </c>
      <c r="K350" s="330">
        <v>4.2344239999999991E-2</v>
      </c>
      <c r="L350" s="330">
        <v>3.0472329999999999E-2</v>
      </c>
      <c r="M350" s="330">
        <f t="shared" si="12"/>
        <v>1.1871909999999992E-2</v>
      </c>
      <c r="N350" s="331">
        <f t="shared" si="13"/>
        <v>0.28036658586858554</v>
      </c>
    </row>
    <row r="351" spans="1:14" x14ac:dyDescent="0.25">
      <c r="A351" s="312">
        <v>4612291</v>
      </c>
      <c r="B351" s="312">
        <v>461229102</v>
      </c>
      <c r="C351" s="312" t="s">
        <v>1937</v>
      </c>
      <c r="D351" s="312" t="s">
        <v>2273</v>
      </c>
      <c r="E351" s="312">
        <v>100</v>
      </c>
      <c r="F351" s="312" t="s">
        <v>1351</v>
      </c>
      <c r="G351" s="312" t="s">
        <v>1352</v>
      </c>
      <c r="H351" s="312" t="s">
        <v>1353</v>
      </c>
      <c r="I351" s="329">
        <v>1</v>
      </c>
      <c r="J351" s="312">
        <v>85</v>
      </c>
      <c r="K351" s="330">
        <v>4.3088040000000008E-2</v>
      </c>
      <c r="L351" s="330">
        <v>3.258867E-2</v>
      </c>
      <c r="M351" s="330">
        <f t="shared" si="12"/>
        <v>1.0499370000000008E-2</v>
      </c>
      <c r="N351" s="331">
        <f t="shared" si="13"/>
        <v>0.24367249009237843</v>
      </c>
    </row>
    <row r="352" spans="1:14" x14ac:dyDescent="0.25">
      <c r="A352" s="312">
        <v>4612433</v>
      </c>
      <c r="B352" s="312">
        <v>461243301</v>
      </c>
      <c r="C352" s="312" t="s">
        <v>1935</v>
      </c>
      <c r="D352" s="312" t="s">
        <v>2274</v>
      </c>
      <c r="E352" s="312">
        <v>100</v>
      </c>
      <c r="F352" s="312" t="s">
        <v>1351</v>
      </c>
      <c r="G352" s="312" t="s">
        <v>1352</v>
      </c>
      <c r="H352" s="312" t="s">
        <v>1353</v>
      </c>
      <c r="I352" s="329">
        <v>1</v>
      </c>
      <c r="J352" s="312">
        <v>43</v>
      </c>
      <c r="K352" s="330">
        <v>2.671888E-2</v>
      </c>
      <c r="L352" s="330">
        <v>2.0273029999999997E-2</v>
      </c>
      <c r="M352" s="330">
        <f t="shared" si="12"/>
        <v>6.445850000000003E-3</v>
      </c>
      <c r="N352" s="331">
        <f t="shared" si="13"/>
        <v>0.241247013347865</v>
      </c>
    </row>
    <row r="353" spans="1:14" x14ac:dyDescent="0.25">
      <c r="A353" s="312">
        <v>4612224</v>
      </c>
      <c r="B353" s="312">
        <v>461222403</v>
      </c>
      <c r="C353" s="312" t="s">
        <v>1938</v>
      </c>
      <c r="D353" s="312" t="s">
        <v>2275</v>
      </c>
      <c r="E353" s="312">
        <v>100</v>
      </c>
      <c r="F353" s="312" t="s">
        <v>1351</v>
      </c>
      <c r="G353" s="312" t="s">
        <v>1352</v>
      </c>
      <c r="H353" s="312" t="s">
        <v>1353</v>
      </c>
      <c r="I353" s="329">
        <v>1</v>
      </c>
      <c r="J353" s="312">
        <v>137</v>
      </c>
      <c r="K353" s="330">
        <v>7.8476839999999992E-2</v>
      </c>
      <c r="L353" s="330">
        <v>6.6842719999999994E-2</v>
      </c>
      <c r="M353" s="330">
        <f t="shared" si="12"/>
        <v>1.1634119999999998E-2</v>
      </c>
      <c r="N353" s="331">
        <f t="shared" si="13"/>
        <v>0.14824908852089355</v>
      </c>
    </row>
    <row r="354" spans="1:14" x14ac:dyDescent="0.25">
      <c r="A354" s="312">
        <v>4612213</v>
      </c>
      <c r="B354" s="312">
        <v>461221303</v>
      </c>
      <c r="C354" s="312" t="s">
        <v>1478</v>
      </c>
      <c r="D354" s="312" t="s">
        <v>2276</v>
      </c>
      <c r="E354" s="312">
        <v>100</v>
      </c>
      <c r="F354" s="312" t="s">
        <v>1351</v>
      </c>
      <c r="G354" s="312" t="s">
        <v>1352</v>
      </c>
      <c r="H354" s="312" t="s">
        <v>1353</v>
      </c>
      <c r="I354" s="329">
        <v>1</v>
      </c>
      <c r="J354" s="312">
        <v>39</v>
      </c>
      <c r="K354" s="330">
        <v>2.1725639999999997E-2</v>
      </c>
      <c r="L354" s="330">
        <v>1.8076000000000002E-2</v>
      </c>
      <c r="M354" s="330">
        <f t="shared" si="12"/>
        <v>3.6496399999999957E-3</v>
      </c>
      <c r="N354" s="331">
        <f t="shared" si="13"/>
        <v>0.16798768643869622</v>
      </c>
    </row>
    <row r="355" spans="1:14" x14ac:dyDescent="0.25">
      <c r="A355" s="312">
        <v>4612213</v>
      </c>
      <c r="B355" s="312">
        <v>461221303</v>
      </c>
      <c r="C355" s="312" t="s">
        <v>1478</v>
      </c>
      <c r="D355" s="312" t="s">
        <v>2277</v>
      </c>
      <c r="E355" s="312">
        <v>100</v>
      </c>
      <c r="F355" s="312" t="s">
        <v>1351</v>
      </c>
      <c r="G355" s="312" t="s">
        <v>1352</v>
      </c>
      <c r="H355" s="312" t="s">
        <v>1353</v>
      </c>
      <c r="I355" s="329">
        <v>1</v>
      </c>
      <c r="J355" s="312">
        <v>46</v>
      </c>
      <c r="K355" s="330">
        <v>2.5240839999999997E-2</v>
      </c>
      <c r="L355" s="330">
        <v>2.2178719999999999E-2</v>
      </c>
      <c r="M355" s="330">
        <f t="shared" si="12"/>
        <v>3.062119999999998E-3</v>
      </c>
      <c r="N355" s="331">
        <f t="shared" si="13"/>
        <v>0.1213160893219084</v>
      </c>
    </row>
    <row r="356" spans="1:14" x14ac:dyDescent="0.25">
      <c r="A356" s="312">
        <v>4612213</v>
      </c>
      <c r="B356" s="312">
        <v>461221303</v>
      </c>
      <c r="C356" s="312" t="s">
        <v>1478</v>
      </c>
      <c r="D356" s="312" t="s">
        <v>2278</v>
      </c>
      <c r="E356" s="312">
        <v>100</v>
      </c>
      <c r="F356" s="312" t="s">
        <v>1351</v>
      </c>
      <c r="G356" s="312" t="s">
        <v>1352</v>
      </c>
      <c r="H356" s="312" t="s">
        <v>1353</v>
      </c>
      <c r="I356" s="329">
        <v>1</v>
      </c>
      <c r="J356" s="312">
        <v>85</v>
      </c>
      <c r="K356" s="330">
        <v>4.3557319999999997E-2</v>
      </c>
      <c r="L356" s="330">
        <v>3.7532320000000001E-2</v>
      </c>
      <c r="M356" s="330">
        <f t="shared" si="12"/>
        <v>6.0249999999999956E-3</v>
      </c>
      <c r="N356" s="331">
        <f t="shared" si="13"/>
        <v>0.13832347812032503</v>
      </c>
    </row>
    <row r="357" spans="1:14" x14ac:dyDescent="0.25">
      <c r="A357" s="312">
        <v>4612224</v>
      </c>
      <c r="B357" s="312">
        <v>461222403</v>
      </c>
      <c r="C357" s="312" t="s">
        <v>1938</v>
      </c>
      <c r="D357" s="312" t="s">
        <v>2279</v>
      </c>
      <c r="E357" s="312">
        <v>100</v>
      </c>
      <c r="F357" s="312" t="s">
        <v>1351</v>
      </c>
      <c r="G357" s="312" t="s">
        <v>1352</v>
      </c>
      <c r="H357" s="312" t="s">
        <v>1353</v>
      </c>
      <c r="I357" s="329">
        <v>1</v>
      </c>
      <c r="J357" s="312">
        <v>81</v>
      </c>
      <c r="K357" s="330">
        <v>5.7169040000000004E-2</v>
      </c>
      <c r="L357" s="330">
        <v>3.9217960000000003E-2</v>
      </c>
      <c r="M357" s="330">
        <f t="shared" si="12"/>
        <v>1.7951080000000001E-2</v>
      </c>
      <c r="N357" s="331">
        <f t="shared" si="13"/>
        <v>0.31400002518845865</v>
      </c>
    </row>
    <row r="358" spans="1:14" x14ac:dyDescent="0.25">
      <c r="A358" s="312">
        <v>4612211</v>
      </c>
      <c r="B358" s="312">
        <v>461221103</v>
      </c>
      <c r="C358" s="312" t="s">
        <v>1930</v>
      </c>
      <c r="D358" s="312" t="s">
        <v>2280</v>
      </c>
      <c r="E358" s="312">
        <v>100</v>
      </c>
      <c r="F358" s="312" t="s">
        <v>1351</v>
      </c>
      <c r="G358" s="312" t="s">
        <v>1352</v>
      </c>
      <c r="H358" s="312" t="s">
        <v>1353</v>
      </c>
      <c r="I358" s="329">
        <v>1</v>
      </c>
      <c r="J358" s="312">
        <v>99</v>
      </c>
      <c r="K358" s="330">
        <v>5.8263999999999996E-2</v>
      </c>
      <c r="L358" s="330">
        <v>4.0600049999999999E-2</v>
      </c>
      <c r="M358" s="330">
        <f t="shared" si="12"/>
        <v>1.7663949999999998E-2</v>
      </c>
      <c r="N358" s="331">
        <f t="shared" si="13"/>
        <v>0.3031709117122065</v>
      </c>
    </row>
    <row r="359" spans="1:14" x14ac:dyDescent="0.25">
      <c r="A359" s="312">
        <v>4612224</v>
      </c>
      <c r="B359" s="312">
        <v>461222402</v>
      </c>
      <c r="C359" s="312" t="s">
        <v>1624</v>
      </c>
      <c r="D359" s="312" t="s">
        <v>2281</v>
      </c>
      <c r="E359" s="312">
        <v>100</v>
      </c>
      <c r="F359" s="312" t="s">
        <v>1351</v>
      </c>
      <c r="G359" s="312" t="s">
        <v>1352</v>
      </c>
      <c r="H359" s="312" t="s">
        <v>1353</v>
      </c>
      <c r="I359" s="329">
        <v>1</v>
      </c>
      <c r="J359" s="312">
        <v>42</v>
      </c>
      <c r="K359" s="330">
        <v>2.0838559999999999E-2</v>
      </c>
      <c r="L359" s="330">
        <v>1.6508000000000002E-2</v>
      </c>
      <c r="M359" s="330">
        <f t="shared" si="12"/>
        <v>4.3305599999999972E-3</v>
      </c>
      <c r="N359" s="331">
        <f t="shared" si="13"/>
        <v>0.20781474343716635</v>
      </c>
    </row>
    <row r="360" spans="1:14" x14ac:dyDescent="0.25">
      <c r="A360" s="312">
        <v>4612211</v>
      </c>
      <c r="B360" s="312">
        <v>461221103</v>
      </c>
      <c r="C360" s="312" t="s">
        <v>1930</v>
      </c>
      <c r="D360" s="312" t="s">
        <v>2282</v>
      </c>
      <c r="E360" s="312">
        <v>100</v>
      </c>
      <c r="F360" s="312" t="s">
        <v>1351</v>
      </c>
      <c r="G360" s="312" t="s">
        <v>1352</v>
      </c>
      <c r="H360" s="312" t="s">
        <v>1353</v>
      </c>
      <c r="I360" s="329">
        <v>1</v>
      </c>
      <c r="J360" s="312">
        <v>52</v>
      </c>
      <c r="K360" s="330">
        <v>3.1094920000000005E-2</v>
      </c>
      <c r="L360" s="330">
        <v>2.598172E-2</v>
      </c>
      <c r="M360" s="330">
        <f t="shared" si="12"/>
        <v>5.1132000000000052E-3</v>
      </c>
      <c r="N360" s="331">
        <f t="shared" si="13"/>
        <v>0.1644384356029861</v>
      </c>
    </row>
    <row r="361" spans="1:14" x14ac:dyDescent="0.25">
      <c r="A361" s="312">
        <v>4615113</v>
      </c>
      <c r="B361" s="312">
        <v>461511301</v>
      </c>
      <c r="C361" s="312" t="s">
        <v>1195</v>
      </c>
      <c r="D361" s="312" t="s">
        <v>2283</v>
      </c>
      <c r="E361" s="312">
        <v>100</v>
      </c>
      <c r="F361" s="312" t="s">
        <v>1351</v>
      </c>
      <c r="G361" s="312" t="s">
        <v>1352</v>
      </c>
      <c r="H361" s="312" t="s">
        <v>1353</v>
      </c>
      <c r="I361" s="329">
        <v>1</v>
      </c>
      <c r="J361" s="312">
        <v>76</v>
      </c>
      <c r="K361" s="330">
        <v>5.0356440000000002E-2</v>
      </c>
      <c r="L361" s="330">
        <v>3.3408149999999998E-2</v>
      </c>
      <c r="M361" s="330">
        <f t="shared" si="12"/>
        <v>1.6948290000000005E-2</v>
      </c>
      <c r="N361" s="331">
        <f t="shared" si="13"/>
        <v>0.33656648484285234</v>
      </c>
    </row>
    <row r="362" spans="1:14" x14ac:dyDescent="0.25">
      <c r="A362" s="312">
        <v>4615213</v>
      </c>
      <c r="B362" s="312">
        <v>461521301</v>
      </c>
      <c r="C362" s="312" t="s">
        <v>1253</v>
      </c>
      <c r="D362" s="312" t="s">
        <v>2284</v>
      </c>
      <c r="E362" s="312">
        <v>100</v>
      </c>
      <c r="F362" s="312" t="s">
        <v>1351</v>
      </c>
      <c r="G362" s="312" t="s">
        <v>1352</v>
      </c>
      <c r="H362" s="312" t="s">
        <v>1353</v>
      </c>
      <c r="I362" s="329">
        <v>1</v>
      </c>
      <c r="J362" s="312">
        <v>36</v>
      </c>
      <c r="K362" s="330">
        <v>3.2401279999999998E-2</v>
      </c>
      <c r="L362" s="330">
        <v>2.1923999999999999E-2</v>
      </c>
      <c r="M362" s="330">
        <f t="shared" si="12"/>
        <v>1.0477279999999999E-2</v>
      </c>
      <c r="N362" s="331">
        <f t="shared" si="13"/>
        <v>0.32336006478756391</v>
      </c>
    </row>
    <row r="363" spans="1:14" x14ac:dyDescent="0.25">
      <c r="A363" s="312">
        <v>4615213</v>
      </c>
      <c r="B363" s="312">
        <v>461521301</v>
      </c>
      <c r="C363" s="312" t="s">
        <v>1253</v>
      </c>
      <c r="D363" s="312" t="s">
        <v>2285</v>
      </c>
      <c r="E363" s="312">
        <v>100</v>
      </c>
      <c r="F363" s="312" t="s">
        <v>1351</v>
      </c>
      <c r="G363" s="312" t="s">
        <v>1352</v>
      </c>
      <c r="H363" s="312" t="s">
        <v>1353</v>
      </c>
      <c r="I363" s="329">
        <v>1</v>
      </c>
      <c r="J363" s="312">
        <v>33</v>
      </c>
      <c r="K363" s="330">
        <v>4.9711199999999997E-2</v>
      </c>
      <c r="L363" s="330">
        <v>3.8238000000000001E-2</v>
      </c>
      <c r="M363" s="330">
        <f t="shared" si="12"/>
        <v>1.1473199999999996E-2</v>
      </c>
      <c r="N363" s="331">
        <f t="shared" si="13"/>
        <v>0.23079708395693518</v>
      </c>
    </row>
    <row r="364" spans="1:14" x14ac:dyDescent="0.25">
      <c r="A364" s="312">
        <v>4615312</v>
      </c>
      <c r="B364" s="312">
        <v>461531201</v>
      </c>
      <c r="C364" s="312" t="s">
        <v>1246</v>
      </c>
      <c r="D364" s="312" t="s">
        <v>2286</v>
      </c>
      <c r="E364" s="312">
        <v>100</v>
      </c>
      <c r="F364" s="312" t="s">
        <v>1351</v>
      </c>
      <c r="G364" s="312" t="s">
        <v>1352</v>
      </c>
      <c r="H364" s="312" t="s">
        <v>1353</v>
      </c>
      <c r="I364" s="329">
        <v>1</v>
      </c>
      <c r="J364" s="312">
        <v>80</v>
      </c>
      <c r="K364" s="330">
        <v>5.4918919999999996E-2</v>
      </c>
      <c r="L364" s="330">
        <v>3.6553000000000002E-2</v>
      </c>
      <c r="M364" s="330">
        <f t="shared" si="12"/>
        <v>1.8365919999999994E-2</v>
      </c>
      <c r="N364" s="331">
        <f t="shared" si="13"/>
        <v>0.3344188123145902</v>
      </c>
    </row>
    <row r="365" spans="1:14" x14ac:dyDescent="0.25">
      <c r="A365" s="312">
        <v>4615312</v>
      </c>
      <c r="B365" s="312">
        <v>461531203</v>
      </c>
      <c r="C365" s="312" t="s">
        <v>1247</v>
      </c>
      <c r="D365" s="312" t="s">
        <v>2287</v>
      </c>
      <c r="E365" s="312">
        <v>100</v>
      </c>
      <c r="F365" s="312" t="s">
        <v>1351</v>
      </c>
      <c r="G365" s="312" t="s">
        <v>1352</v>
      </c>
      <c r="H365" s="312" t="s">
        <v>1353</v>
      </c>
      <c r="I365" s="329">
        <v>1</v>
      </c>
      <c r="J365" s="312">
        <v>69</v>
      </c>
      <c r="K365" s="330">
        <v>9.457359999999998E-3</v>
      </c>
      <c r="L365" s="330">
        <v>7.5386440000000006E-3</v>
      </c>
      <c r="M365" s="330">
        <f t="shared" si="12"/>
        <v>1.9187159999999974E-3</v>
      </c>
      <c r="N365" s="331">
        <f t="shared" si="13"/>
        <v>0.20288071935508406</v>
      </c>
    </row>
    <row r="366" spans="1:14" x14ac:dyDescent="0.25">
      <c r="A366" s="312">
        <v>4615113</v>
      </c>
      <c r="B366" s="312">
        <v>461511301</v>
      </c>
      <c r="C366" s="312" t="s">
        <v>1195</v>
      </c>
      <c r="D366" s="312" t="s">
        <v>2288</v>
      </c>
      <c r="E366" s="312">
        <v>100</v>
      </c>
      <c r="F366" s="312" t="s">
        <v>1351</v>
      </c>
      <c r="G366" s="312" t="s">
        <v>1352</v>
      </c>
      <c r="H366" s="312" t="s">
        <v>1353</v>
      </c>
      <c r="I366" s="329">
        <v>1</v>
      </c>
      <c r="J366" s="312">
        <v>68</v>
      </c>
      <c r="K366" s="330">
        <v>7.248636E-2</v>
      </c>
      <c r="L366" s="330">
        <v>4.9246999999999999E-2</v>
      </c>
      <c r="M366" s="330">
        <f t="shared" si="12"/>
        <v>2.3239360000000001E-2</v>
      </c>
      <c r="N366" s="331">
        <f t="shared" si="13"/>
        <v>0.32060321417712245</v>
      </c>
    </row>
    <row r="367" spans="1:14" x14ac:dyDescent="0.25">
      <c r="A367" s="312">
        <v>4615312</v>
      </c>
      <c r="B367" s="312">
        <v>461531203</v>
      </c>
      <c r="C367" s="312" t="s">
        <v>1247</v>
      </c>
      <c r="D367" s="312" t="s">
        <v>2289</v>
      </c>
      <c r="E367" s="312">
        <v>100</v>
      </c>
      <c r="F367" s="312" t="s">
        <v>1351</v>
      </c>
      <c r="G367" s="312" t="s">
        <v>1352</v>
      </c>
      <c r="H367" s="312" t="s">
        <v>1353</v>
      </c>
      <c r="I367" s="329">
        <v>1</v>
      </c>
      <c r="J367" s="312">
        <v>93</v>
      </c>
      <c r="K367" s="330">
        <v>5.0018080000000006E-2</v>
      </c>
      <c r="L367" s="330">
        <v>3.409922E-2</v>
      </c>
      <c r="M367" s="330">
        <f t="shared" si="12"/>
        <v>1.5918860000000007E-2</v>
      </c>
      <c r="N367" s="331">
        <f t="shared" si="13"/>
        <v>0.31826211641870311</v>
      </c>
    </row>
    <row r="368" spans="1:14" x14ac:dyDescent="0.25">
      <c r="A368" s="312">
        <v>4615312</v>
      </c>
      <c r="B368" s="312">
        <v>461531203</v>
      </c>
      <c r="C368" s="312" t="s">
        <v>1247</v>
      </c>
      <c r="D368" s="312" t="s">
        <v>2290</v>
      </c>
      <c r="E368" s="312">
        <v>100</v>
      </c>
      <c r="F368" s="312" t="s">
        <v>1351</v>
      </c>
      <c r="G368" s="312" t="s">
        <v>1352</v>
      </c>
      <c r="H368" s="312" t="s">
        <v>1353</v>
      </c>
      <c r="I368" s="329">
        <v>1</v>
      </c>
      <c r="J368" s="312">
        <v>112</v>
      </c>
      <c r="K368" s="330">
        <v>3.8239480000000006E-2</v>
      </c>
      <c r="L368" s="330">
        <v>3.3891909999999997E-2</v>
      </c>
      <c r="M368" s="330">
        <f t="shared" si="12"/>
        <v>4.3475700000000089E-3</v>
      </c>
      <c r="N368" s="331">
        <f t="shared" si="13"/>
        <v>0.11369323013806694</v>
      </c>
    </row>
    <row r="369" spans="1:14" x14ac:dyDescent="0.25">
      <c r="A369" s="312">
        <v>4615312</v>
      </c>
      <c r="B369" s="312">
        <v>461531203</v>
      </c>
      <c r="C369" s="312" t="s">
        <v>1247</v>
      </c>
      <c r="D369" s="312" t="s">
        <v>2291</v>
      </c>
      <c r="E369" s="312">
        <v>100</v>
      </c>
      <c r="F369" s="312" t="s">
        <v>1351</v>
      </c>
      <c r="G369" s="312" t="s">
        <v>1352</v>
      </c>
      <c r="H369" s="312" t="s">
        <v>1353</v>
      </c>
      <c r="I369" s="329">
        <v>1</v>
      </c>
      <c r="J369" s="312">
        <v>38</v>
      </c>
      <c r="K369" s="330">
        <v>1.4976360000000001E-2</v>
      </c>
      <c r="L369" s="330">
        <v>1.1972E-2</v>
      </c>
      <c r="M369" s="330">
        <f t="shared" si="12"/>
        <v>3.0043600000000011E-3</v>
      </c>
      <c r="N369" s="331">
        <f t="shared" si="13"/>
        <v>0.20060682301974583</v>
      </c>
    </row>
    <row r="370" spans="1:14" x14ac:dyDescent="0.25">
      <c r="A370" s="312">
        <v>4615312</v>
      </c>
      <c r="B370" s="312">
        <v>461531203</v>
      </c>
      <c r="C370" s="312" t="s">
        <v>1247</v>
      </c>
      <c r="D370" s="312" t="s">
        <v>2292</v>
      </c>
      <c r="E370" s="312">
        <v>100</v>
      </c>
      <c r="F370" s="312" t="s">
        <v>1351</v>
      </c>
      <c r="G370" s="312" t="s">
        <v>1352</v>
      </c>
      <c r="H370" s="312" t="s">
        <v>1353</v>
      </c>
      <c r="I370" s="329">
        <v>1</v>
      </c>
      <c r="J370" s="312">
        <v>44</v>
      </c>
      <c r="K370" s="330">
        <v>2.300116E-2</v>
      </c>
      <c r="L370" s="330">
        <v>1.5588000000000001E-2</v>
      </c>
      <c r="M370" s="330">
        <f t="shared" si="12"/>
        <v>7.4131599999999985E-3</v>
      </c>
      <c r="N370" s="331">
        <f t="shared" si="13"/>
        <v>0.32229504946707027</v>
      </c>
    </row>
    <row r="371" spans="1:14" x14ac:dyDescent="0.25">
      <c r="A371" s="312">
        <v>4615312</v>
      </c>
      <c r="B371" s="312">
        <v>461531203</v>
      </c>
      <c r="C371" s="312" t="s">
        <v>1247</v>
      </c>
      <c r="D371" s="312" t="s">
        <v>2293</v>
      </c>
      <c r="E371" s="312">
        <v>100</v>
      </c>
      <c r="F371" s="312" t="s">
        <v>1351</v>
      </c>
      <c r="G371" s="312" t="s">
        <v>1352</v>
      </c>
      <c r="H371" s="312" t="s">
        <v>1353</v>
      </c>
      <c r="I371" s="329">
        <v>1</v>
      </c>
      <c r="J371" s="312">
        <v>37</v>
      </c>
      <c r="K371" s="330">
        <v>1.6661600000000002E-2</v>
      </c>
      <c r="L371" s="330">
        <v>1.2358999999999998E-2</v>
      </c>
      <c r="M371" s="330">
        <f t="shared" si="12"/>
        <v>4.3026000000000036E-3</v>
      </c>
      <c r="N371" s="331">
        <f t="shared" si="13"/>
        <v>0.25823450328900005</v>
      </c>
    </row>
    <row r="372" spans="1:14" x14ac:dyDescent="0.25">
      <c r="A372" s="312">
        <v>4615312</v>
      </c>
      <c r="B372" s="312">
        <v>461531203</v>
      </c>
      <c r="C372" s="312" t="s">
        <v>1247</v>
      </c>
      <c r="D372" s="312" t="s">
        <v>2294</v>
      </c>
      <c r="E372" s="312">
        <v>100</v>
      </c>
      <c r="F372" s="312" t="s">
        <v>1351</v>
      </c>
      <c r="G372" s="312" t="s">
        <v>1352</v>
      </c>
      <c r="H372" s="312" t="s">
        <v>1353</v>
      </c>
      <c r="I372" s="329">
        <v>1</v>
      </c>
      <c r="J372" s="312">
        <v>32</v>
      </c>
      <c r="K372" s="330">
        <v>1.4314E-2</v>
      </c>
      <c r="L372" s="330">
        <v>9.699000000000001E-3</v>
      </c>
      <c r="M372" s="330">
        <f t="shared" si="12"/>
        <v>4.6149999999999993E-3</v>
      </c>
      <c r="N372" s="331">
        <f t="shared" si="13"/>
        <v>0.32241162498253451</v>
      </c>
    </row>
    <row r="373" spans="1:14" x14ac:dyDescent="0.25">
      <c r="A373" s="312">
        <v>4615312</v>
      </c>
      <c r="B373" s="312">
        <v>461531204</v>
      </c>
      <c r="C373" s="312" t="s">
        <v>1939</v>
      </c>
      <c r="D373" s="312" t="s">
        <v>2295</v>
      </c>
      <c r="E373" s="312">
        <v>100</v>
      </c>
      <c r="F373" s="312" t="s">
        <v>1351</v>
      </c>
      <c r="G373" s="312" t="s">
        <v>1352</v>
      </c>
      <c r="H373" s="312" t="s">
        <v>1353</v>
      </c>
      <c r="I373" s="329">
        <v>1</v>
      </c>
      <c r="J373" s="312">
        <v>68</v>
      </c>
      <c r="K373" s="330">
        <v>3.7130320000000001E-2</v>
      </c>
      <c r="L373" s="330">
        <v>3.009707E-2</v>
      </c>
      <c r="M373" s="330">
        <f t="shared" si="12"/>
        <v>7.0332500000000013E-3</v>
      </c>
      <c r="N373" s="331">
        <f t="shared" si="13"/>
        <v>0.18942066752993245</v>
      </c>
    </row>
    <row r="374" spans="1:14" x14ac:dyDescent="0.25">
      <c r="A374" s="312">
        <v>4615312</v>
      </c>
      <c r="B374" s="312">
        <v>461531203</v>
      </c>
      <c r="C374" s="312" t="s">
        <v>1247</v>
      </c>
      <c r="D374" s="312" t="s">
        <v>2296</v>
      </c>
      <c r="E374" s="312">
        <v>100</v>
      </c>
      <c r="F374" s="312" t="s">
        <v>1351</v>
      </c>
      <c r="G374" s="312" t="s">
        <v>1352</v>
      </c>
      <c r="H374" s="312" t="s">
        <v>1353</v>
      </c>
      <c r="I374" s="329">
        <v>1</v>
      </c>
      <c r="J374" s="312">
        <v>46</v>
      </c>
      <c r="K374" s="330">
        <v>2.6992439999999999E-2</v>
      </c>
      <c r="L374" s="330">
        <v>1.8544000000000001E-2</v>
      </c>
      <c r="M374" s="330">
        <f t="shared" si="12"/>
        <v>8.448439999999998E-3</v>
      </c>
      <c r="N374" s="331">
        <f t="shared" si="13"/>
        <v>0.31299282317567428</v>
      </c>
    </row>
    <row r="375" spans="1:14" x14ac:dyDescent="0.25">
      <c r="A375" s="312">
        <v>4615213</v>
      </c>
      <c r="B375" s="312">
        <v>461521301</v>
      </c>
      <c r="C375" s="312" t="s">
        <v>1253</v>
      </c>
      <c r="D375" s="312" t="s">
        <v>2297</v>
      </c>
      <c r="E375" s="312">
        <v>100</v>
      </c>
      <c r="F375" s="312" t="s">
        <v>1351</v>
      </c>
      <c r="G375" s="312" t="s">
        <v>1352</v>
      </c>
      <c r="H375" s="312" t="s">
        <v>1353</v>
      </c>
      <c r="I375" s="329">
        <v>1</v>
      </c>
      <c r="J375" s="312">
        <v>44</v>
      </c>
      <c r="K375" s="330">
        <v>5.8436439999999992E-2</v>
      </c>
      <c r="L375" s="330">
        <v>4.8585999999999997E-2</v>
      </c>
      <c r="M375" s="330">
        <f t="shared" si="12"/>
        <v>9.850439999999995E-3</v>
      </c>
      <c r="N375" s="331">
        <f t="shared" si="13"/>
        <v>0.16856673678273346</v>
      </c>
    </row>
    <row r="376" spans="1:14" x14ac:dyDescent="0.25">
      <c r="A376" s="312">
        <v>4615213</v>
      </c>
      <c r="B376" s="312">
        <v>461521301</v>
      </c>
      <c r="C376" s="312" t="s">
        <v>1253</v>
      </c>
      <c r="D376" s="312" t="s">
        <v>2298</v>
      </c>
      <c r="E376" s="312">
        <v>100</v>
      </c>
      <c r="F376" s="312" t="s">
        <v>1351</v>
      </c>
      <c r="G376" s="312" t="s">
        <v>1352</v>
      </c>
      <c r="H376" s="312" t="s">
        <v>1353</v>
      </c>
      <c r="I376" s="329">
        <v>1</v>
      </c>
      <c r="J376" s="312">
        <v>35</v>
      </c>
      <c r="K376" s="330">
        <v>4.4905359999999998E-2</v>
      </c>
      <c r="L376" s="330">
        <v>4.0858999999999999E-2</v>
      </c>
      <c r="M376" s="330">
        <f t="shared" si="12"/>
        <v>4.0463599999999988E-3</v>
      </c>
      <c r="N376" s="331">
        <f t="shared" si="13"/>
        <v>9.0108619550093777E-2</v>
      </c>
    </row>
    <row r="377" spans="1:14" x14ac:dyDescent="0.25">
      <c r="A377" s="312">
        <v>4615213</v>
      </c>
      <c r="B377" s="312">
        <v>461521302</v>
      </c>
      <c r="C377" s="312" t="s">
        <v>1255</v>
      </c>
      <c r="D377" s="312" t="s">
        <v>2299</v>
      </c>
      <c r="E377" s="312">
        <v>250</v>
      </c>
      <c r="F377" s="312" t="s">
        <v>1351</v>
      </c>
      <c r="G377" s="312" t="s">
        <v>1352</v>
      </c>
      <c r="H377" s="312" t="s">
        <v>1353</v>
      </c>
      <c r="I377" s="329">
        <v>1</v>
      </c>
      <c r="J377" s="312">
        <v>66</v>
      </c>
      <c r="K377" s="330">
        <v>9.8786160000000012E-2</v>
      </c>
      <c r="L377" s="330">
        <v>6.6286965000000003E-2</v>
      </c>
      <c r="M377" s="330">
        <f t="shared" si="12"/>
        <v>3.2499195000000008E-2</v>
      </c>
      <c r="N377" s="331">
        <f t="shared" si="13"/>
        <v>0.32898530522899166</v>
      </c>
    </row>
    <row r="378" spans="1:14" x14ac:dyDescent="0.25">
      <c r="A378" s="312">
        <v>4615312</v>
      </c>
      <c r="B378" s="312">
        <v>461531201</v>
      </c>
      <c r="C378" s="312" t="s">
        <v>1246</v>
      </c>
      <c r="D378" s="312" t="s">
        <v>2300</v>
      </c>
      <c r="E378" s="312">
        <v>100</v>
      </c>
      <c r="F378" s="312" t="s">
        <v>1351</v>
      </c>
      <c r="G378" s="312" t="s">
        <v>1352</v>
      </c>
      <c r="H378" s="312" t="s">
        <v>1353</v>
      </c>
      <c r="I378" s="329">
        <v>1</v>
      </c>
      <c r="J378" s="312">
        <v>87</v>
      </c>
      <c r="K378" s="330">
        <v>3.4872E-2</v>
      </c>
      <c r="L378" s="330">
        <v>2.8384112999999999E-2</v>
      </c>
      <c r="M378" s="330">
        <f t="shared" si="12"/>
        <v>6.4878870000000012E-3</v>
      </c>
      <c r="N378" s="331">
        <f t="shared" si="13"/>
        <v>0.18604860633172748</v>
      </c>
    </row>
    <row r="379" spans="1:14" x14ac:dyDescent="0.25">
      <c r="A379" s="312">
        <v>4615312</v>
      </c>
      <c r="B379" s="312">
        <v>461531203</v>
      </c>
      <c r="C379" s="312" t="s">
        <v>1247</v>
      </c>
      <c r="D379" s="312" t="s">
        <v>2301</v>
      </c>
      <c r="E379" s="312">
        <v>100</v>
      </c>
      <c r="F379" s="312" t="s">
        <v>1351</v>
      </c>
      <c r="G379" s="312" t="s">
        <v>1352</v>
      </c>
      <c r="H379" s="312" t="s">
        <v>1353</v>
      </c>
      <c r="I379" s="329">
        <v>1</v>
      </c>
      <c r="J379" s="312">
        <v>71</v>
      </c>
      <c r="K379" s="330">
        <v>3.548312E-2</v>
      </c>
      <c r="L379" s="330">
        <v>2.673234E-2</v>
      </c>
      <c r="M379" s="330">
        <f t="shared" si="12"/>
        <v>8.7507799999999997E-3</v>
      </c>
      <c r="N379" s="331">
        <f t="shared" si="13"/>
        <v>0.24661811024509681</v>
      </c>
    </row>
    <row r="380" spans="1:14" x14ac:dyDescent="0.25">
      <c r="A380" s="312">
        <v>4615312</v>
      </c>
      <c r="B380" s="312">
        <v>461531203</v>
      </c>
      <c r="C380" s="312" t="s">
        <v>1247</v>
      </c>
      <c r="D380" s="312" t="s">
        <v>2302</v>
      </c>
      <c r="E380" s="312">
        <v>100</v>
      </c>
      <c r="F380" s="312" t="s">
        <v>1351</v>
      </c>
      <c r="G380" s="312" t="s">
        <v>1352</v>
      </c>
      <c r="H380" s="312" t="s">
        <v>1353</v>
      </c>
      <c r="I380" s="329">
        <v>1</v>
      </c>
      <c r="J380" s="312">
        <v>38</v>
      </c>
      <c r="K380" s="330">
        <v>1.338232E-2</v>
      </c>
      <c r="L380" s="330">
        <v>1.0363670000000002E-2</v>
      </c>
      <c r="M380" s="330">
        <f t="shared" ref="M380:M443" si="14">K380-L380</f>
        <v>3.0186499999999977E-3</v>
      </c>
      <c r="N380" s="331">
        <f t="shared" ref="N380:N443" si="15">M380/K380</f>
        <v>0.22557000579869543</v>
      </c>
    </row>
    <row r="381" spans="1:14" x14ac:dyDescent="0.25">
      <c r="A381" s="312">
        <v>4615113</v>
      </c>
      <c r="B381" s="312">
        <v>461511301</v>
      </c>
      <c r="C381" s="312" t="s">
        <v>1195</v>
      </c>
      <c r="D381" s="312" t="s">
        <v>2303</v>
      </c>
      <c r="E381" s="312">
        <v>100</v>
      </c>
      <c r="F381" s="312" t="s">
        <v>1351</v>
      </c>
      <c r="G381" s="312" t="s">
        <v>1352</v>
      </c>
      <c r="H381" s="312" t="s">
        <v>1353</v>
      </c>
      <c r="I381" s="329">
        <v>1</v>
      </c>
      <c r="J381" s="312">
        <v>81</v>
      </c>
      <c r="K381" s="330">
        <v>7.8183800000000012E-2</v>
      </c>
      <c r="L381" s="330">
        <v>6.1556863000000003E-2</v>
      </c>
      <c r="M381" s="330">
        <f t="shared" si="14"/>
        <v>1.6626937000000008E-2</v>
      </c>
      <c r="N381" s="331">
        <f t="shared" si="15"/>
        <v>0.21266473361489216</v>
      </c>
    </row>
    <row r="382" spans="1:14" x14ac:dyDescent="0.25">
      <c r="A382" s="312">
        <v>4615226</v>
      </c>
      <c r="B382" s="312">
        <v>461522601</v>
      </c>
      <c r="C382" s="312" t="s">
        <v>1258</v>
      </c>
      <c r="D382" s="312" t="s">
        <v>2304</v>
      </c>
      <c r="E382" s="312">
        <v>100</v>
      </c>
      <c r="F382" s="312" t="s">
        <v>1351</v>
      </c>
      <c r="G382" s="312" t="s">
        <v>1352</v>
      </c>
      <c r="H382" s="312" t="s">
        <v>1353</v>
      </c>
      <c r="I382" s="329">
        <v>1</v>
      </c>
      <c r="J382" s="312">
        <v>121</v>
      </c>
      <c r="K382" s="330">
        <v>6.5959199999999996E-2</v>
      </c>
      <c r="L382" s="330">
        <v>4.6802709999999997E-2</v>
      </c>
      <c r="M382" s="330">
        <f t="shared" si="14"/>
        <v>1.9156489999999998E-2</v>
      </c>
      <c r="N382" s="331">
        <f t="shared" si="15"/>
        <v>0.29042938665114193</v>
      </c>
    </row>
    <row r="383" spans="1:14" x14ac:dyDescent="0.25">
      <c r="A383" s="312">
        <v>4615312</v>
      </c>
      <c r="B383" s="312">
        <v>461531202</v>
      </c>
      <c r="C383" s="312" t="s">
        <v>1248</v>
      </c>
      <c r="D383" s="312" t="s">
        <v>2305</v>
      </c>
      <c r="E383" s="312">
        <v>100</v>
      </c>
      <c r="F383" s="312" t="s">
        <v>1351</v>
      </c>
      <c r="G383" s="312" t="s">
        <v>1352</v>
      </c>
      <c r="H383" s="312" t="s">
        <v>1353</v>
      </c>
      <c r="I383" s="329">
        <v>1</v>
      </c>
      <c r="J383" s="312">
        <v>48</v>
      </c>
      <c r="K383" s="330">
        <v>1.519624E-2</v>
      </c>
      <c r="L383" s="330">
        <v>1.1161270000000001E-2</v>
      </c>
      <c r="M383" s="330">
        <f t="shared" si="14"/>
        <v>4.0349699999999988E-3</v>
      </c>
      <c r="N383" s="331">
        <f t="shared" si="15"/>
        <v>0.26552423494232774</v>
      </c>
    </row>
    <row r="384" spans="1:14" x14ac:dyDescent="0.25">
      <c r="A384" s="312">
        <v>4615226</v>
      </c>
      <c r="B384" s="312">
        <v>461522601</v>
      </c>
      <c r="C384" s="312" t="s">
        <v>1258</v>
      </c>
      <c r="D384" s="312" t="s">
        <v>2306</v>
      </c>
      <c r="E384" s="312">
        <v>100</v>
      </c>
      <c r="F384" s="312" t="s">
        <v>1351</v>
      </c>
      <c r="G384" s="312" t="s">
        <v>1352</v>
      </c>
      <c r="H384" s="312" t="s">
        <v>1353</v>
      </c>
      <c r="I384" s="329">
        <v>1</v>
      </c>
      <c r="J384" s="312">
        <v>106</v>
      </c>
      <c r="K384" s="330">
        <v>3.3826160000000001E-2</v>
      </c>
      <c r="L384" s="330">
        <v>2.6345939999999998E-2</v>
      </c>
      <c r="M384" s="330">
        <f t="shared" si="14"/>
        <v>7.4802200000000027E-3</v>
      </c>
      <c r="N384" s="331">
        <f t="shared" si="15"/>
        <v>0.22113713173472846</v>
      </c>
    </row>
    <row r="385" spans="1:14" x14ac:dyDescent="0.25">
      <c r="A385" s="312">
        <v>4615226</v>
      </c>
      <c r="B385" s="312">
        <v>461522603</v>
      </c>
      <c r="C385" s="312" t="s">
        <v>1484</v>
      </c>
      <c r="D385" s="312" t="s">
        <v>2307</v>
      </c>
      <c r="E385" s="312">
        <v>100</v>
      </c>
      <c r="F385" s="312" t="s">
        <v>1351</v>
      </c>
      <c r="G385" s="312" t="s">
        <v>1352</v>
      </c>
      <c r="H385" s="312" t="s">
        <v>1353</v>
      </c>
      <c r="I385" s="329">
        <v>1</v>
      </c>
      <c r="J385" s="312">
        <v>104</v>
      </c>
      <c r="K385" s="330">
        <v>5.2925439999999997E-2</v>
      </c>
      <c r="L385" s="330">
        <v>3.685078E-2</v>
      </c>
      <c r="M385" s="330">
        <f t="shared" si="14"/>
        <v>1.6074659999999998E-2</v>
      </c>
      <c r="N385" s="331">
        <f t="shared" si="15"/>
        <v>0.30372274656573472</v>
      </c>
    </row>
    <row r="386" spans="1:14" x14ac:dyDescent="0.25">
      <c r="A386" s="312">
        <v>4615226</v>
      </c>
      <c r="B386" s="312">
        <v>461522603</v>
      </c>
      <c r="C386" s="312" t="s">
        <v>1484</v>
      </c>
      <c r="D386" s="312" t="s">
        <v>2308</v>
      </c>
      <c r="E386" s="312">
        <v>100</v>
      </c>
      <c r="F386" s="312" t="s">
        <v>1351</v>
      </c>
      <c r="G386" s="312" t="s">
        <v>1352</v>
      </c>
      <c r="H386" s="312" t="s">
        <v>1353</v>
      </c>
      <c r="I386" s="329">
        <v>1</v>
      </c>
      <c r="J386" s="312">
        <v>98</v>
      </c>
      <c r="K386" s="330">
        <v>5.7222160000000008E-2</v>
      </c>
      <c r="L386" s="330">
        <v>4.2928000000000001E-2</v>
      </c>
      <c r="M386" s="330">
        <f t="shared" si="14"/>
        <v>1.4294160000000007E-2</v>
      </c>
      <c r="N386" s="331">
        <f t="shared" si="15"/>
        <v>0.24980112599734097</v>
      </c>
    </row>
    <row r="387" spans="1:14" x14ac:dyDescent="0.25">
      <c r="A387" s="312">
        <v>4615244</v>
      </c>
      <c r="B387" s="312">
        <v>461524401</v>
      </c>
      <c r="C387" s="312" t="s">
        <v>1256</v>
      </c>
      <c r="D387" s="312" t="s">
        <v>2309</v>
      </c>
      <c r="E387" s="312">
        <v>250</v>
      </c>
      <c r="F387" s="312" t="s">
        <v>1351</v>
      </c>
      <c r="G387" s="312" t="s">
        <v>1352</v>
      </c>
      <c r="H387" s="312" t="s">
        <v>1353</v>
      </c>
      <c r="I387" s="329">
        <v>1</v>
      </c>
      <c r="J387" s="312">
        <v>297</v>
      </c>
      <c r="K387" s="330">
        <v>0.19598352000000002</v>
      </c>
      <c r="L387" s="330">
        <v>0.13968722</v>
      </c>
      <c r="M387" s="330">
        <f t="shared" si="14"/>
        <v>5.6296300000000021E-2</v>
      </c>
      <c r="N387" s="331">
        <f t="shared" si="15"/>
        <v>0.28725017287167826</v>
      </c>
    </row>
    <row r="388" spans="1:14" x14ac:dyDescent="0.25">
      <c r="A388" s="312">
        <v>4615124</v>
      </c>
      <c r="B388" s="312">
        <v>461512401</v>
      </c>
      <c r="C388" s="312" t="s">
        <v>1267</v>
      </c>
      <c r="D388" s="312" t="s">
        <v>2310</v>
      </c>
      <c r="E388" s="312">
        <v>100</v>
      </c>
      <c r="F388" s="312" t="s">
        <v>1351</v>
      </c>
      <c r="G388" s="312" t="s">
        <v>1352</v>
      </c>
      <c r="H388" s="312" t="s">
        <v>1353</v>
      </c>
      <c r="I388" s="329">
        <v>1</v>
      </c>
      <c r="J388" s="312">
        <v>81</v>
      </c>
      <c r="K388" s="330">
        <v>1.4515279999999998E-2</v>
      </c>
      <c r="L388" s="330">
        <v>1.0070000000000001E-2</v>
      </c>
      <c r="M388" s="330">
        <f t="shared" si="14"/>
        <v>4.4452799999999976E-3</v>
      </c>
      <c r="N388" s="331">
        <f t="shared" si="15"/>
        <v>0.30624831212350007</v>
      </c>
    </row>
    <row r="389" spans="1:14" x14ac:dyDescent="0.25">
      <c r="A389" s="312">
        <v>4615312</v>
      </c>
      <c r="B389" s="312">
        <v>461531202</v>
      </c>
      <c r="C389" s="312" t="s">
        <v>1248</v>
      </c>
      <c r="D389" s="312" t="s">
        <v>2311</v>
      </c>
      <c r="E389" s="312">
        <v>100</v>
      </c>
      <c r="F389" s="312" t="s">
        <v>1351</v>
      </c>
      <c r="G389" s="312" t="s">
        <v>1352</v>
      </c>
      <c r="H389" s="312" t="s">
        <v>1353</v>
      </c>
      <c r="I389" s="329">
        <v>1</v>
      </c>
      <c r="J389" s="312">
        <v>54</v>
      </c>
      <c r="K389" s="330">
        <v>3.2055E-2</v>
      </c>
      <c r="L389" s="330">
        <v>2.1063999999999999E-2</v>
      </c>
      <c r="M389" s="330">
        <f t="shared" si="14"/>
        <v>1.0991000000000001E-2</v>
      </c>
      <c r="N389" s="331">
        <f t="shared" si="15"/>
        <v>0.34287942598658555</v>
      </c>
    </row>
    <row r="390" spans="1:14" x14ac:dyDescent="0.25">
      <c r="A390" s="312">
        <v>4615312</v>
      </c>
      <c r="B390" s="312">
        <v>461531202</v>
      </c>
      <c r="C390" s="312" t="s">
        <v>1248</v>
      </c>
      <c r="D390" s="312" t="s">
        <v>2312</v>
      </c>
      <c r="E390" s="312">
        <v>100</v>
      </c>
      <c r="F390" s="312" t="s">
        <v>1351</v>
      </c>
      <c r="G390" s="312" t="s">
        <v>1352</v>
      </c>
      <c r="H390" s="312" t="s">
        <v>1353</v>
      </c>
      <c r="I390" s="329">
        <v>1</v>
      </c>
      <c r="J390" s="312">
        <v>72</v>
      </c>
      <c r="K390" s="330">
        <v>2.7830440000000005E-2</v>
      </c>
      <c r="L390" s="330">
        <v>2.1051E-2</v>
      </c>
      <c r="M390" s="330">
        <f t="shared" si="14"/>
        <v>6.7794400000000046E-3</v>
      </c>
      <c r="N390" s="331">
        <f t="shared" si="15"/>
        <v>0.24359801713519455</v>
      </c>
    </row>
    <row r="391" spans="1:14" x14ac:dyDescent="0.25">
      <c r="A391" s="312">
        <v>4615312</v>
      </c>
      <c r="B391" s="312">
        <v>461531201</v>
      </c>
      <c r="C391" s="312" t="s">
        <v>1246</v>
      </c>
      <c r="D391" s="312" t="s">
        <v>2313</v>
      </c>
      <c r="E391" s="312">
        <v>100</v>
      </c>
      <c r="F391" s="312" t="s">
        <v>1351</v>
      </c>
      <c r="G391" s="312" t="s">
        <v>1352</v>
      </c>
      <c r="H391" s="312" t="s">
        <v>1353</v>
      </c>
      <c r="I391" s="329">
        <v>1</v>
      </c>
      <c r="J391" s="312">
        <v>63</v>
      </c>
      <c r="K391" s="330">
        <v>3.3377240000000002E-2</v>
      </c>
      <c r="L391" s="330">
        <v>2.618446E-2</v>
      </c>
      <c r="M391" s="330">
        <f t="shared" si="14"/>
        <v>7.1927800000000028E-3</v>
      </c>
      <c r="N391" s="331">
        <f t="shared" si="15"/>
        <v>0.21549954400064242</v>
      </c>
    </row>
    <row r="392" spans="1:14" x14ac:dyDescent="0.25">
      <c r="A392" s="312">
        <v>4615124</v>
      </c>
      <c r="B392" s="312">
        <v>461512401</v>
      </c>
      <c r="C392" s="312" t="s">
        <v>1267</v>
      </c>
      <c r="D392" s="312" t="s">
        <v>2314</v>
      </c>
      <c r="E392" s="312">
        <v>100</v>
      </c>
      <c r="F392" s="312" t="s">
        <v>1351</v>
      </c>
      <c r="G392" s="312" t="s">
        <v>1352</v>
      </c>
      <c r="H392" s="312" t="s">
        <v>1353</v>
      </c>
      <c r="I392" s="329">
        <v>1</v>
      </c>
      <c r="J392" s="312">
        <v>97</v>
      </c>
      <c r="K392" s="330">
        <v>5.1693599999999992E-2</v>
      </c>
      <c r="L392" s="330">
        <v>3.5576459999999997E-2</v>
      </c>
      <c r="M392" s="330">
        <f t="shared" si="14"/>
        <v>1.6117139999999995E-2</v>
      </c>
      <c r="N392" s="331">
        <f t="shared" si="15"/>
        <v>0.31178211616138163</v>
      </c>
    </row>
    <row r="393" spans="1:14" x14ac:dyDescent="0.25">
      <c r="A393" s="312">
        <v>4615213</v>
      </c>
      <c r="B393" s="312">
        <v>461521302</v>
      </c>
      <c r="C393" s="312" t="s">
        <v>1255</v>
      </c>
      <c r="D393" s="312" t="s">
        <v>2315</v>
      </c>
      <c r="E393" s="312">
        <v>250</v>
      </c>
      <c r="F393" s="312" t="s">
        <v>1351</v>
      </c>
      <c r="G393" s="312" t="s">
        <v>1352</v>
      </c>
      <c r="H393" s="312" t="s">
        <v>1353</v>
      </c>
      <c r="I393" s="329">
        <v>1</v>
      </c>
      <c r="J393" s="312">
        <v>225</v>
      </c>
      <c r="K393" s="330">
        <v>0.22136400000000003</v>
      </c>
      <c r="L393" s="330">
        <v>0.18578952300000001</v>
      </c>
      <c r="M393" s="330">
        <f t="shared" si="14"/>
        <v>3.5574477000000021E-2</v>
      </c>
      <c r="N393" s="331">
        <f t="shared" si="15"/>
        <v>0.16070579226974582</v>
      </c>
    </row>
    <row r="394" spans="1:14" x14ac:dyDescent="0.25">
      <c r="A394" s="312">
        <v>4615312</v>
      </c>
      <c r="B394" s="312">
        <v>461531201</v>
      </c>
      <c r="C394" s="312" t="s">
        <v>1246</v>
      </c>
      <c r="D394" s="312" t="s">
        <v>2316</v>
      </c>
      <c r="E394" s="312">
        <v>250</v>
      </c>
      <c r="F394" s="312" t="s">
        <v>1351</v>
      </c>
      <c r="G394" s="312" t="s">
        <v>1352</v>
      </c>
      <c r="H394" s="312" t="s">
        <v>1353</v>
      </c>
      <c r="I394" s="329">
        <v>1</v>
      </c>
      <c r="J394" s="312">
        <v>212</v>
      </c>
      <c r="K394" s="330">
        <v>0.13989919999999997</v>
      </c>
      <c r="L394" s="330">
        <v>9.6183927000000002E-2</v>
      </c>
      <c r="M394" s="330">
        <f t="shared" si="14"/>
        <v>4.3715272999999971E-2</v>
      </c>
      <c r="N394" s="331">
        <f t="shared" si="15"/>
        <v>0.31247693339204213</v>
      </c>
    </row>
    <row r="395" spans="1:14" x14ac:dyDescent="0.25">
      <c r="A395" s="312">
        <v>4615226</v>
      </c>
      <c r="B395" s="312">
        <v>461522602</v>
      </c>
      <c r="C395" s="312" t="s">
        <v>1257</v>
      </c>
      <c r="D395" s="312" t="s">
        <v>2317</v>
      </c>
      <c r="E395" s="312">
        <v>100</v>
      </c>
      <c r="F395" s="312" t="s">
        <v>1351</v>
      </c>
      <c r="G395" s="312" t="s">
        <v>1352</v>
      </c>
      <c r="H395" s="312" t="s">
        <v>1353</v>
      </c>
      <c r="I395" s="329">
        <v>1</v>
      </c>
      <c r="J395" s="312">
        <v>111</v>
      </c>
      <c r="K395" s="330">
        <v>5.2815200000000007E-2</v>
      </c>
      <c r="L395" s="330">
        <v>3.5722839999999999E-2</v>
      </c>
      <c r="M395" s="330">
        <f t="shared" si="14"/>
        <v>1.7092360000000008E-2</v>
      </c>
      <c r="N395" s="331">
        <f t="shared" si="15"/>
        <v>0.32362577439827939</v>
      </c>
    </row>
    <row r="396" spans="1:14" x14ac:dyDescent="0.25">
      <c r="A396" s="312">
        <v>4615113</v>
      </c>
      <c r="B396" s="312">
        <v>461511302</v>
      </c>
      <c r="C396" s="312" t="s">
        <v>1264</v>
      </c>
      <c r="D396" s="312" t="s">
        <v>2318</v>
      </c>
      <c r="E396" s="312">
        <v>100</v>
      </c>
      <c r="F396" s="312" t="s">
        <v>1351</v>
      </c>
      <c r="G396" s="312" t="s">
        <v>1352</v>
      </c>
      <c r="H396" s="312" t="s">
        <v>1353</v>
      </c>
      <c r="I396" s="329">
        <v>1</v>
      </c>
      <c r="J396" s="312">
        <v>45</v>
      </c>
      <c r="K396" s="330">
        <v>3.510456E-2</v>
      </c>
      <c r="L396" s="330">
        <v>2.6085530000000003E-2</v>
      </c>
      <c r="M396" s="330">
        <f t="shared" si="14"/>
        <v>9.0190299999999973E-3</v>
      </c>
      <c r="N396" s="331">
        <f t="shared" si="15"/>
        <v>0.25691904413557659</v>
      </c>
    </row>
    <row r="397" spans="1:14" x14ac:dyDescent="0.25">
      <c r="A397" s="312">
        <v>4615235</v>
      </c>
      <c r="B397" s="312">
        <v>461523502</v>
      </c>
      <c r="C397" s="312" t="s">
        <v>1259</v>
      </c>
      <c r="D397" s="312" t="s">
        <v>2319</v>
      </c>
      <c r="E397" s="312">
        <v>100</v>
      </c>
      <c r="F397" s="312" t="s">
        <v>1351</v>
      </c>
      <c r="G397" s="312" t="s">
        <v>1352</v>
      </c>
      <c r="H397" s="312" t="s">
        <v>1353</v>
      </c>
      <c r="I397" s="329">
        <v>1</v>
      </c>
      <c r="J397" s="312">
        <v>59</v>
      </c>
      <c r="K397" s="330">
        <v>8.2458719999999985E-2</v>
      </c>
      <c r="L397" s="330">
        <v>7.5753000000000001E-2</v>
      </c>
      <c r="M397" s="330">
        <f t="shared" si="14"/>
        <v>6.7057199999999845E-3</v>
      </c>
      <c r="N397" s="331">
        <f t="shared" si="15"/>
        <v>8.1322145189738404E-2</v>
      </c>
    </row>
    <row r="398" spans="1:14" x14ac:dyDescent="0.25">
      <c r="A398" s="312">
        <v>4615235</v>
      </c>
      <c r="B398" s="312">
        <v>461523502</v>
      </c>
      <c r="C398" s="312" t="s">
        <v>1259</v>
      </c>
      <c r="D398" s="312" t="s">
        <v>2320</v>
      </c>
      <c r="E398" s="312">
        <v>100</v>
      </c>
      <c r="F398" s="312" t="s">
        <v>1351</v>
      </c>
      <c r="G398" s="312" t="s">
        <v>1352</v>
      </c>
      <c r="H398" s="312" t="s">
        <v>1353</v>
      </c>
      <c r="I398" s="329">
        <v>1</v>
      </c>
      <c r="J398" s="312">
        <v>26</v>
      </c>
      <c r="K398" s="330">
        <v>3.2036559999999999E-2</v>
      </c>
      <c r="L398" s="330">
        <v>2.8104000000000001E-2</v>
      </c>
      <c r="M398" s="330">
        <f t="shared" si="14"/>
        <v>3.9325599999999981E-3</v>
      </c>
      <c r="N398" s="331">
        <f t="shared" si="15"/>
        <v>0.12275225554803632</v>
      </c>
    </row>
    <row r="399" spans="1:14" x14ac:dyDescent="0.25">
      <c r="A399" s="312">
        <v>4615235</v>
      </c>
      <c r="B399" s="312">
        <v>461523502</v>
      </c>
      <c r="C399" s="312" t="s">
        <v>1259</v>
      </c>
      <c r="D399" s="312" t="s">
        <v>2321</v>
      </c>
      <c r="E399" s="312">
        <v>100</v>
      </c>
      <c r="F399" s="312" t="s">
        <v>1351</v>
      </c>
      <c r="G399" s="312" t="s">
        <v>1352</v>
      </c>
      <c r="H399" s="312" t="s">
        <v>1353</v>
      </c>
      <c r="I399" s="329">
        <v>1</v>
      </c>
      <c r="J399" s="312">
        <v>39</v>
      </c>
      <c r="K399" s="330">
        <v>8.163956E-2</v>
      </c>
      <c r="L399" s="330">
        <v>5.6805000000000001E-2</v>
      </c>
      <c r="M399" s="330">
        <f t="shared" si="14"/>
        <v>2.4834559999999999E-2</v>
      </c>
      <c r="N399" s="331">
        <f t="shared" si="15"/>
        <v>0.30419762183921617</v>
      </c>
    </row>
    <row r="400" spans="1:14" x14ac:dyDescent="0.25">
      <c r="A400" s="312">
        <v>4611114</v>
      </c>
      <c r="B400" s="312">
        <v>461111402</v>
      </c>
      <c r="C400" s="312" t="s">
        <v>1940</v>
      </c>
      <c r="D400" s="312" t="s">
        <v>2322</v>
      </c>
      <c r="E400" s="312">
        <v>100</v>
      </c>
      <c r="F400" s="312" t="s">
        <v>1351</v>
      </c>
      <c r="G400" s="312" t="s">
        <v>1352</v>
      </c>
      <c r="H400" s="312" t="s">
        <v>1353</v>
      </c>
      <c r="I400" s="329">
        <v>1</v>
      </c>
      <c r="J400" s="312">
        <v>20</v>
      </c>
      <c r="K400" s="330">
        <v>3.1373599999999995E-2</v>
      </c>
      <c r="L400" s="330">
        <v>2.1891109999999998E-2</v>
      </c>
      <c r="M400" s="330">
        <f t="shared" si="14"/>
        <v>9.4824899999999962E-3</v>
      </c>
      <c r="N400" s="331">
        <f t="shared" si="15"/>
        <v>0.30224424356784041</v>
      </c>
    </row>
    <row r="401" spans="1:14" x14ac:dyDescent="0.25">
      <c r="A401" s="312">
        <v>4611421</v>
      </c>
      <c r="B401" s="312">
        <v>4611421104</v>
      </c>
      <c r="C401" s="312" t="s">
        <v>1207</v>
      </c>
      <c r="D401" s="312" t="s">
        <v>2323</v>
      </c>
      <c r="E401" s="312">
        <v>100</v>
      </c>
      <c r="F401" s="312" t="s">
        <v>1351</v>
      </c>
      <c r="G401" s="312" t="s">
        <v>1352</v>
      </c>
      <c r="H401" s="312" t="s">
        <v>1353</v>
      </c>
      <c r="I401" s="329">
        <v>1</v>
      </c>
      <c r="J401" s="312">
        <v>29</v>
      </c>
      <c r="K401" s="330">
        <v>3.1924079999999994E-2</v>
      </c>
      <c r="L401" s="330">
        <v>2.7973999999999999E-2</v>
      </c>
      <c r="M401" s="330">
        <f t="shared" si="14"/>
        <v>3.9500799999999947E-3</v>
      </c>
      <c r="N401" s="331">
        <f t="shared" si="15"/>
        <v>0.12373355786603703</v>
      </c>
    </row>
    <row r="402" spans="1:14" x14ac:dyDescent="0.25">
      <c r="A402" s="312">
        <v>4611114</v>
      </c>
      <c r="B402" s="312">
        <v>461111401</v>
      </c>
      <c r="C402" s="312" t="s">
        <v>1463</v>
      </c>
      <c r="D402" s="312" t="s">
        <v>2324</v>
      </c>
      <c r="E402" s="312">
        <v>100</v>
      </c>
      <c r="F402" s="312" t="s">
        <v>1351</v>
      </c>
      <c r="G402" s="312" t="s">
        <v>1352</v>
      </c>
      <c r="H402" s="312" t="s">
        <v>1353</v>
      </c>
      <c r="I402" s="329">
        <v>1</v>
      </c>
      <c r="J402" s="312">
        <v>29</v>
      </c>
      <c r="K402" s="330">
        <v>4.9200160000000007E-2</v>
      </c>
      <c r="L402" s="330">
        <v>3.6864000000000001E-2</v>
      </c>
      <c r="M402" s="330">
        <f t="shared" si="14"/>
        <v>1.2336160000000006E-2</v>
      </c>
      <c r="N402" s="331">
        <f t="shared" si="15"/>
        <v>0.25073414395400351</v>
      </c>
    </row>
    <row r="403" spans="1:14" x14ac:dyDescent="0.25">
      <c r="A403" s="312">
        <v>4611114</v>
      </c>
      <c r="B403" s="312">
        <v>461111401</v>
      </c>
      <c r="C403" s="312" t="s">
        <v>1463</v>
      </c>
      <c r="D403" s="312" t="s">
        <v>2325</v>
      </c>
      <c r="E403" s="312">
        <v>100</v>
      </c>
      <c r="F403" s="312" t="s">
        <v>1351</v>
      </c>
      <c r="G403" s="312" t="s">
        <v>1352</v>
      </c>
      <c r="H403" s="312" t="s">
        <v>1353</v>
      </c>
      <c r="I403" s="329">
        <v>1</v>
      </c>
      <c r="J403" s="312">
        <v>30</v>
      </c>
      <c r="K403" s="330">
        <v>4.407196E-2</v>
      </c>
      <c r="L403" s="330">
        <v>3.0365649999999998E-2</v>
      </c>
      <c r="M403" s="330">
        <f t="shared" si="14"/>
        <v>1.3706310000000003E-2</v>
      </c>
      <c r="N403" s="331">
        <f t="shared" si="15"/>
        <v>0.31099842167219255</v>
      </c>
    </row>
    <row r="404" spans="1:14" x14ac:dyDescent="0.25">
      <c r="A404" s="312">
        <v>4611421</v>
      </c>
      <c r="B404" s="312">
        <v>4611421003</v>
      </c>
      <c r="C404" s="312" t="s">
        <v>1881</v>
      </c>
      <c r="D404" s="312" t="s">
        <v>2326</v>
      </c>
      <c r="E404" s="312">
        <v>100</v>
      </c>
      <c r="F404" s="312" t="s">
        <v>1351</v>
      </c>
      <c r="G404" s="312" t="s">
        <v>1352</v>
      </c>
      <c r="H404" s="312" t="s">
        <v>1353</v>
      </c>
      <c r="I404" s="329">
        <v>1</v>
      </c>
      <c r="J404" s="312">
        <v>67</v>
      </c>
      <c r="K404" s="330">
        <v>5.3015640000000003E-2</v>
      </c>
      <c r="L404" s="330">
        <v>4.0247190000000002E-2</v>
      </c>
      <c r="M404" s="330">
        <f t="shared" si="14"/>
        <v>1.2768450000000001E-2</v>
      </c>
      <c r="N404" s="331">
        <f t="shared" si="15"/>
        <v>0.24084307951389439</v>
      </c>
    </row>
    <row r="405" spans="1:14" x14ac:dyDescent="0.25">
      <c r="A405" s="312">
        <v>4611114</v>
      </c>
      <c r="B405" s="312">
        <v>461111401</v>
      </c>
      <c r="C405" s="312" t="s">
        <v>1463</v>
      </c>
      <c r="D405" s="312" t="s">
        <v>2327</v>
      </c>
      <c r="E405" s="312">
        <v>100</v>
      </c>
      <c r="F405" s="312" t="s">
        <v>1351</v>
      </c>
      <c r="G405" s="312" t="s">
        <v>1352</v>
      </c>
      <c r="H405" s="312" t="s">
        <v>1353</v>
      </c>
      <c r="I405" s="329">
        <v>1</v>
      </c>
      <c r="J405" s="312">
        <v>77</v>
      </c>
      <c r="K405" s="330">
        <v>0.10312744000000001</v>
      </c>
      <c r="L405" s="330">
        <v>6.7533999999999997E-2</v>
      </c>
      <c r="M405" s="330">
        <f t="shared" si="14"/>
        <v>3.5593440000000018E-2</v>
      </c>
      <c r="N405" s="331">
        <f t="shared" si="15"/>
        <v>0.34514034286122114</v>
      </c>
    </row>
    <row r="406" spans="1:14" x14ac:dyDescent="0.25">
      <c r="A406" s="312">
        <v>4611421</v>
      </c>
      <c r="B406" s="312">
        <v>4611421003</v>
      </c>
      <c r="C406" s="312" t="s">
        <v>1881</v>
      </c>
      <c r="D406" s="312" t="s">
        <v>2328</v>
      </c>
      <c r="E406" s="312">
        <v>100</v>
      </c>
      <c r="F406" s="312" t="s">
        <v>1351</v>
      </c>
      <c r="G406" s="312" t="s">
        <v>1352</v>
      </c>
      <c r="H406" s="312" t="s">
        <v>1353</v>
      </c>
      <c r="I406" s="329">
        <v>1</v>
      </c>
      <c r="J406" s="312">
        <v>84</v>
      </c>
      <c r="K406" s="330">
        <v>8.6283159999999998E-2</v>
      </c>
      <c r="L406" s="330">
        <v>5.9444820000000002E-2</v>
      </c>
      <c r="M406" s="330">
        <f t="shared" si="14"/>
        <v>2.6838339999999995E-2</v>
      </c>
      <c r="N406" s="331">
        <f t="shared" si="15"/>
        <v>0.31104957212971795</v>
      </c>
    </row>
    <row r="407" spans="1:14" x14ac:dyDescent="0.25">
      <c r="A407" s="312">
        <v>4611112</v>
      </c>
      <c r="B407" s="312">
        <v>461111203</v>
      </c>
      <c r="C407" s="312" t="s">
        <v>1941</v>
      </c>
      <c r="D407" s="312" t="s">
        <v>2329</v>
      </c>
      <c r="E407" s="312">
        <v>500</v>
      </c>
      <c r="F407" s="312" t="s">
        <v>1351</v>
      </c>
      <c r="G407" s="312" t="s">
        <v>1352</v>
      </c>
      <c r="H407" s="312" t="s">
        <v>1353</v>
      </c>
      <c r="I407" s="329">
        <v>1</v>
      </c>
      <c r="J407" s="312">
        <v>87</v>
      </c>
      <c r="K407" s="330">
        <v>7.0796640000000008E-2</v>
      </c>
      <c r="L407" s="330">
        <v>4.8200675999999998E-2</v>
      </c>
      <c r="M407" s="330">
        <f t="shared" si="14"/>
        <v>2.259596400000001E-2</v>
      </c>
      <c r="N407" s="331">
        <f t="shared" si="15"/>
        <v>0.31916718081536083</v>
      </c>
    </row>
    <row r="408" spans="1:14" x14ac:dyDescent="0.25">
      <c r="A408" s="312">
        <v>4611126</v>
      </c>
      <c r="B408" s="312">
        <v>461112604</v>
      </c>
      <c r="C408" s="312" t="s">
        <v>1472</v>
      </c>
      <c r="D408" s="312" t="s">
        <v>2330</v>
      </c>
      <c r="E408" s="312">
        <v>400</v>
      </c>
      <c r="F408" s="312" t="s">
        <v>1351</v>
      </c>
      <c r="G408" s="312" t="s">
        <v>1352</v>
      </c>
      <c r="H408" s="312" t="s">
        <v>1353</v>
      </c>
      <c r="I408" s="329">
        <v>1</v>
      </c>
      <c r="J408" s="312">
        <v>89</v>
      </c>
      <c r="K408" s="330">
        <v>0.1076956</v>
      </c>
      <c r="L408" s="330">
        <v>8.8627249999999991E-2</v>
      </c>
      <c r="M408" s="330">
        <f t="shared" si="14"/>
        <v>1.9068350000000012E-2</v>
      </c>
      <c r="N408" s="331">
        <f t="shared" si="15"/>
        <v>0.17705783708898054</v>
      </c>
    </row>
    <row r="409" spans="1:14" x14ac:dyDescent="0.25">
      <c r="A409" s="312">
        <v>4611421</v>
      </c>
      <c r="B409" s="312">
        <v>4611421003</v>
      </c>
      <c r="C409" s="312" t="s">
        <v>1881</v>
      </c>
      <c r="D409" s="312" t="s">
        <v>2331</v>
      </c>
      <c r="E409" s="312">
        <v>100</v>
      </c>
      <c r="F409" s="312" t="s">
        <v>1351</v>
      </c>
      <c r="G409" s="312" t="s">
        <v>1352</v>
      </c>
      <c r="H409" s="312" t="s">
        <v>1353</v>
      </c>
      <c r="I409" s="329">
        <v>1</v>
      </c>
      <c r="J409" s="312">
        <v>90</v>
      </c>
      <c r="K409" s="330">
        <v>6.2368799999999988E-2</v>
      </c>
      <c r="L409" s="330">
        <v>4.8081019999999995E-2</v>
      </c>
      <c r="M409" s="330">
        <f t="shared" si="14"/>
        <v>1.4287779999999993E-2</v>
      </c>
      <c r="N409" s="331">
        <f t="shared" si="15"/>
        <v>0.22908537602134393</v>
      </c>
    </row>
    <row r="410" spans="1:14" x14ac:dyDescent="0.25">
      <c r="A410" s="312">
        <v>4611421</v>
      </c>
      <c r="B410" s="312">
        <v>4611421104</v>
      </c>
      <c r="C410" s="312" t="s">
        <v>1207</v>
      </c>
      <c r="D410" s="312" t="s">
        <v>2332</v>
      </c>
      <c r="E410" s="312">
        <v>100</v>
      </c>
      <c r="F410" s="312" t="s">
        <v>1351</v>
      </c>
      <c r="G410" s="312" t="s">
        <v>1352</v>
      </c>
      <c r="H410" s="312" t="s">
        <v>1353</v>
      </c>
      <c r="I410" s="329">
        <v>1</v>
      </c>
      <c r="J410" s="312">
        <v>101</v>
      </c>
      <c r="K410" s="330">
        <v>0.10946491999999999</v>
      </c>
      <c r="L410" s="330">
        <v>7.2120030000000002E-2</v>
      </c>
      <c r="M410" s="330">
        <f t="shared" si="14"/>
        <v>3.7344889999999992E-2</v>
      </c>
      <c r="N410" s="331">
        <f t="shared" si="15"/>
        <v>0.341158519094519</v>
      </c>
    </row>
    <row r="411" spans="1:14" x14ac:dyDescent="0.25">
      <c r="A411" s="312">
        <v>4611114</v>
      </c>
      <c r="B411" s="312">
        <v>461111401</v>
      </c>
      <c r="C411" s="312" t="s">
        <v>1463</v>
      </c>
      <c r="D411" s="312" t="s">
        <v>2333</v>
      </c>
      <c r="E411" s="312">
        <v>100</v>
      </c>
      <c r="F411" s="312" t="s">
        <v>1351</v>
      </c>
      <c r="G411" s="312" t="s">
        <v>1352</v>
      </c>
      <c r="H411" s="312" t="s">
        <v>1353</v>
      </c>
      <c r="I411" s="329">
        <v>1</v>
      </c>
      <c r="J411" s="312">
        <v>66</v>
      </c>
      <c r="K411" s="330">
        <v>8.7216039999999995E-2</v>
      </c>
      <c r="L411" s="330">
        <v>8.0466389999999999E-2</v>
      </c>
      <c r="M411" s="330">
        <f t="shared" si="14"/>
        <v>6.7496499999999959E-3</v>
      </c>
      <c r="N411" s="331">
        <f t="shared" si="15"/>
        <v>7.7390007617864742E-2</v>
      </c>
    </row>
    <row r="412" spans="1:14" x14ac:dyDescent="0.25">
      <c r="A412" s="312">
        <v>4611114</v>
      </c>
      <c r="B412" s="312">
        <v>461111401</v>
      </c>
      <c r="C412" s="312" t="s">
        <v>1463</v>
      </c>
      <c r="D412" s="312" t="s">
        <v>2334</v>
      </c>
      <c r="E412" s="312">
        <v>100</v>
      </c>
      <c r="F412" s="312" t="s">
        <v>1351</v>
      </c>
      <c r="G412" s="312" t="s">
        <v>1352</v>
      </c>
      <c r="H412" s="312" t="s">
        <v>1353</v>
      </c>
      <c r="I412" s="329">
        <v>1</v>
      </c>
      <c r="J412" s="312">
        <v>101</v>
      </c>
      <c r="K412" s="330">
        <v>5.5408239999999997E-2</v>
      </c>
      <c r="L412" s="330">
        <v>4.7875760000000003E-2</v>
      </c>
      <c r="M412" s="330">
        <f t="shared" si="14"/>
        <v>7.5324799999999942E-3</v>
      </c>
      <c r="N412" s="331">
        <f t="shared" si="15"/>
        <v>0.13594512296366018</v>
      </c>
    </row>
    <row r="413" spans="1:14" x14ac:dyDescent="0.25">
      <c r="A413" s="312">
        <v>4611421</v>
      </c>
      <c r="B413" s="312">
        <v>4611421001</v>
      </c>
      <c r="C413" s="312" t="s">
        <v>1217</v>
      </c>
      <c r="D413" s="312" t="s">
        <v>2335</v>
      </c>
      <c r="E413" s="312">
        <v>100</v>
      </c>
      <c r="F413" s="312" t="s">
        <v>1351</v>
      </c>
      <c r="G413" s="312" t="s">
        <v>1352</v>
      </c>
      <c r="H413" s="312" t="s">
        <v>1353</v>
      </c>
      <c r="I413" s="329">
        <v>1</v>
      </c>
      <c r="J413" s="312">
        <v>39</v>
      </c>
      <c r="K413" s="330">
        <v>1.6421120000000001E-2</v>
      </c>
      <c r="L413" s="330">
        <v>1.3468000000000001E-2</v>
      </c>
      <c r="M413" s="330">
        <f t="shared" si="14"/>
        <v>2.9531200000000001E-3</v>
      </c>
      <c r="N413" s="331">
        <f t="shared" si="15"/>
        <v>0.17983669810585393</v>
      </c>
    </row>
    <row r="414" spans="1:14" x14ac:dyDescent="0.25">
      <c r="A414" s="312">
        <v>4611114</v>
      </c>
      <c r="B414" s="312">
        <v>461111402</v>
      </c>
      <c r="C414" s="312" t="s">
        <v>1942</v>
      </c>
      <c r="D414" s="312" t="s">
        <v>2336</v>
      </c>
      <c r="E414" s="312">
        <v>100</v>
      </c>
      <c r="F414" s="312" t="s">
        <v>1351</v>
      </c>
      <c r="G414" s="312" t="s">
        <v>1352</v>
      </c>
      <c r="H414" s="312" t="s">
        <v>1353</v>
      </c>
      <c r="I414" s="329">
        <v>1</v>
      </c>
      <c r="J414" s="312">
        <v>28</v>
      </c>
      <c r="K414" s="330">
        <v>5.5112680000000004E-2</v>
      </c>
      <c r="L414" s="330">
        <v>3.7140759999999995E-2</v>
      </c>
      <c r="M414" s="330">
        <f t="shared" si="14"/>
        <v>1.7971920000000009E-2</v>
      </c>
      <c r="N414" s="331">
        <f t="shared" si="15"/>
        <v>0.32609410393397686</v>
      </c>
    </row>
    <row r="415" spans="1:14" x14ac:dyDescent="0.25">
      <c r="A415" s="312">
        <v>4611421</v>
      </c>
      <c r="B415" s="312">
        <v>4611421003</v>
      </c>
      <c r="C415" s="312" t="s">
        <v>1881</v>
      </c>
      <c r="D415" s="312" t="s">
        <v>2337</v>
      </c>
      <c r="E415" s="312">
        <v>100</v>
      </c>
      <c r="F415" s="312" t="s">
        <v>1351</v>
      </c>
      <c r="G415" s="312" t="s">
        <v>1352</v>
      </c>
      <c r="H415" s="312" t="s">
        <v>1353</v>
      </c>
      <c r="I415" s="329">
        <v>1</v>
      </c>
      <c r="J415" s="312">
        <v>66</v>
      </c>
      <c r="K415" s="330">
        <v>5.3167439999999996E-2</v>
      </c>
      <c r="L415" s="330">
        <v>4.5510000000000002E-2</v>
      </c>
      <c r="M415" s="330">
        <f t="shared" si="14"/>
        <v>7.6574399999999945E-3</v>
      </c>
      <c r="N415" s="331">
        <f t="shared" si="15"/>
        <v>0.1440249897305568</v>
      </c>
    </row>
    <row r="416" spans="1:14" x14ac:dyDescent="0.25">
      <c r="A416" s="312">
        <v>4611126</v>
      </c>
      <c r="B416" s="312">
        <v>461112604</v>
      </c>
      <c r="C416" s="312" t="s">
        <v>1472</v>
      </c>
      <c r="D416" s="312" t="s">
        <v>2338</v>
      </c>
      <c r="E416" s="312">
        <v>100</v>
      </c>
      <c r="F416" s="312" t="s">
        <v>1351</v>
      </c>
      <c r="G416" s="312" t="s">
        <v>1352</v>
      </c>
      <c r="H416" s="312" t="s">
        <v>1353</v>
      </c>
      <c r="I416" s="329">
        <v>1</v>
      </c>
      <c r="J416" s="312">
        <v>57</v>
      </c>
      <c r="K416" s="330">
        <v>9.4153400000000026E-2</v>
      </c>
      <c r="L416" s="330">
        <v>6.4489999999999992E-2</v>
      </c>
      <c r="M416" s="330">
        <f t="shared" si="14"/>
        <v>2.9663400000000034E-2</v>
      </c>
      <c r="N416" s="331">
        <f t="shared" si="15"/>
        <v>0.31505394388306768</v>
      </c>
    </row>
    <row r="417" spans="1:14" x14ac:dyDescent="0.25">
      <c r="A417" s="312">
        <v>4611421</v>
      </c>
      <c r="B417" s="312">
        <v>4611421003</v>
      </c>
      <c r="C417" s="312" t="s">
        <v>1881</v>
      </c>
      <c r="D417" s="312" t="s">
        <v>2339</v>
      </c>
      <c r="E417" s="312">
        <v>100</v>
      </c>
      <c r="F417" s="312" t="s">
        <v>1351</v>
      </c>
      <c r="G417" s="312" t="s">
        <v>1352</v>
      </c>
      <c r="H417" s="312" t="s">
        <v>1353</v>
      </c>
      <c r="I417" s="329">
        <v>1</v>
      </c>
      <c r="J417" s="312">
        <v>64</v>
      </c>
      <c r="K417" s="330">
        <v>4.9425880000000005E-2</v>
      </c>
      <c r="L417" s="330">
        <v>3.9545190000000001E-2</v>
      </c>
      <c r="M417" s="330">
        <f t="shared" si="14"/>
        <v>9.8806900000000045E-3</v>
      </c>
      <c r="N417" s="331">
        <f t="shared" si="15"/>
        <v>0.19990923783248782</v>
      </c>
    </row>
    <row r="418" spans="1:14" x14ac:dyDescent="0.25">
      <c r="A418" s="312">
        <v>4611421</v>
      </c>
      <c r="B418" s="312">
        <v>4611421003</v>
      </c>
      <c r="C418" s="312" t="s">
        <v>1881</v>
      </c>
      <c r="D418" s="312" t="s">
        <v>2340</v>
      </c>
      <c r="E418" s="312">
        <v>100</v>
      </c>
      <c r="F418" s="312" t="s">
        <v>1351</v>
      </c>
      <c r="G418" s="312" t="s">
        <v>1352</v>
      </c>
      <c r="H418" s="312" t="s">
        <v>1353</v>
      </c>
      <c r="I418" s="329">
        <v>1</v>
      </c>
      <c r="J418" s="312">
        <v>49</v>
      </c>
      <c r="K418" s="330">
        <v>3.782764000000001E-2</v>
      </c>
      <c r="L418" s="330">
        <v>2.711061E-2</v>
      </c>
      <c r="M418" s="330">
        <f t="shared" si="14"/>
        <v>1.0717030000000009E-2</v>
      </c>
      <c r="N418" s="331">
        <f t="shared" si="15"/>
        <v>0.28331214952875744</v>
      </c>
    </row>
    <row r="419" spans="1:14" x14ac:dyDescent="0.25">
      <c r="A419" s="312">
        <v>4611411</v>
      </c>
      <c r="B419" s="312">
        <v>461141102</v>
      </c>
      <c r="C419" s="312" t="s">
        <v>1220</v>
      </c>
      <c r="D419" s="312" t="s">
        <v>2341</v>
      </c>
      <c r="E419" s="312">
        <v>100</v>
      </c>
      <c r="F419" s="312" t="s">
        <v>1351</v>
      </c>
      <c r="G419" s="312" t="s">
        <v>1352</v>
      </c>
      <c r="H419" s="312" t="s">
        <v>1353</v>
      </c>
      <c r="I419" s="329">
        <v>1</v>
      </c>
      <c r="J419" s="312">
        <v>76</v>
      </c>
      <c r="K419" s="330">
        <v>4.3848199999999997E-2</v>
      </c>
      <c r="L419" s="330">
        <v>3.295145E-2</v>
      </c>
      <c r="M419" s="330">
        <f t="shared" si="14"/>
        <v>1.0896749999999997E-2</v>
      </c>
      <c r="N419" s="331">
        <f t="shared" si="15"/>
        <v>0.24851077125172749</v>
      </c>
    </row>
    <row r="420" spans="1:14" x14ac:dyDescent="0.25">
      <c r="A420" s="312">
        <v>4611411</v>
      </c>
      <c r="B420" s="312">
        <v>461141102</v>
      </c>
      <c r="C420" s="312" t="s">
        <v>1220</v>
      </c>
      <c r="D420" s="312" t="s">
        <v>2342</v>
      </c>
      <c r="E420" s="312">
        <v>100</v>
      </c>
      <c r="F420" s="312" t="s">
        <v>1351</v>
      </c>
      <c r="G420" s="312" t="s">
        <v>1352</v>
      </c>
      <c r="H420" s="312" t="s">
        <v>1353</v>
      </c>
      <c r="I420" s="329">
        <v>1</v>
      </c>
      <c r="J420" s="312">
        <v>45</v>
      </c>
      <c r="K420" s="330">
        <v>3.3150040000000013E-2</v>
      </c>
      <c r="L420" s="330">
        <v>2.7052E-2</v>
      </c>
      <c r="M420" s="330">
        <f t="shared" si="14"/>
        <v>6.0980400000000129E-3</v>
      </c>
      <c r="N420" s="331">
        <f t="shared" si="15"/>
        <v>0.1839527192124055</v>
      </c>
    </row>
    <row r="421" spans="1:14" x14ac:dyDescent="0.25">
      <c r="A421" s="312">
        <v>4611114</v>
      </c>
      <c r="B421" s="312">
        <v>461111401</v>
      </c>
      <c r="C421" s="312" t="s">
        <v>1463</v>
      </c>
      <c r="D421" s="312" t="s">
        <v>2343</v>
      </c>
      <c r="E421" s="312">
        <v>100</v>
      </c>
      <c r="F421" s="312" t="s">
        <v>1351</v>
      </c>
      <c r="G421" s="312" t="s">
        <v>1352</v>
      </c>
      <c r="H421" s="312" t="s">
        <v>1353</v>
      </c>
      <c r="I421" s="329">
        <v>1</v>
      </c>
      <c r="J421" s="312">
        <v>61</v>
      </c>
      <c r="K421" s="330">
        <v>1.9832519999999985E-2</v>
      </c>
      <c r="L421" s="330">
        <v>1.8349000000000001E-2</v>
      </c>
      <c r="M421" s="330">
        <f t="shared" si="14"/>
        <v>1.4835199999999847E-3</v>
      </c>
      <c r="N421" s="331">
        <f t="shared" si="15"/>
        <v>7.4802395257888857E-2</v>
      </c>
    </row>
    <row r="422" spans="1:14" x14ac:dyDescent="0.25">
      <c r="A422" s="312">
        <v>4611114</v>
      </c>
      <c r="B422" s="312">
        <v>461111401</v>
      </c>
      <c r="C422" s="312" t="s">
        <v>1463</v>
      </c>
      <c r="D422" s="312" t="s">
        <v>2344</v>
      </c>
      <c r="E422" s="312">
        <v>100</v>
      </c>
      <c r="F422" s="312" t="s">
        <v>1351</v>
      </c>
      <c r="G422" s="312" t="s">
        <v>1352</v>
      </c>
      <c r="H422" s="312" t="s">
        <v>1353</v>
      </c>
      <c r="I422" s="329">
        <v>1</v>
      </c>
      <c r="J422" s="312">
        <v>81</v>
      </c>
      <c r="K422" s="330">
        <v>5.5056920000000009E-2</v>
      </c>
      <c r="L422" s="330">
        <v>4.1333080000000001E-2</v>
      </c>
      <c r="M422" s="330">
        <f t="shared" si="14"/>
        <v>1.3723840000000008E-2</v>
      </c>
      <c r="N422" s="331">
        <f t="shared" si="15"/>
        <v>0.24926639557752242</v>
      </c>
    </row>
    <row r="423" spans="1:14" x14ac:dyDescent="0.25">
      <c r="A423" s="312">
        <v>4611421</v>
      </c>
      <c r="B423" s="312">
        <v>4611421001</v>
      </c>
      <c r="C423" s="312" t="s">
        <v>1217</v>
      </c>
      <c r="D423" s="312" t="s">
        <v>2345</v>
      </c>
      <c r="E423" s="312">
        <v>100</v>
      </c>
      <c r="F423" s="312" t="s">
        <v>1351</v>
      </c>
      <c r="G423" s="312" t="s">
        <v>1352</v>
      </c>
      <c r="H423" s="312" t="s">
        <v>1353</v>
      </c>
      <c r="I423" s="329">
        <v>1</v>
      </c>
      <c r="J423" s="312">
        <v>54</v>
      </c>
      <c r="K423" s="330">
        <v>1.7207160000000003E-2</v>
      </c>
      <c r="L423" s="330">
        <v>1.5019889999999999E-2</v>
      </c>
      <c r="M423" s="330">
        <f t="shared" si="14"/>
        <v>2.1872700000000033E-3</v>
      </c>
      <c r="N423" s="331">
        <f t="shared" si="15"/>
        <v>0.12711394559009173</v>
      </c>
    </row>
    <row r="424" spans="1:14" x14ac:dyDescent="0.25">
      <c r="A424" s="312">
        <v>4611121</v>
      </c>
      <c r="B424" s="312">
        <v>4611121201</v>
      </c>
      <c r="C424" s="312" t="s">
        <v>1200</v>
      </c>
      <c r="D424" s="312" t="s">
        <v>2346</v>
      </c>
      <c r="E424" s="312">
        <v>100</v>
      </c>
      <c r="F424" s="312" t="s">
        <v>1351</v>
      </c>
      <c r="G424" s="312" t="s">
        <v>1352</v>
      </c>
      <c r="H424" s="312" t="s">
        <v>1353</v>
      </c>
      <c r="I424" s="329">
        <v>1</v>
      </c>
      <c r="J424" s="312">
        <v>74</v>
      </c>
      <c r="K424" s="330">
        <v>3.4592559999999994E-2</v>
      </c>
      <c r="L424" s="330">
        <v>2.9885200000000001E-2</v>
      </c>
      <c r="M424" s="330">
        <f t="shared" si="14"/>
        <v>4.7073599999999938E-3</v>
      </c>
      <c r="N424" s="331">
        <f t="shared" si="15"/>
        <v>0.13608012821254034</v>
      </c>
    </row>
    <row r="425" spans="1:14" x14ac:dyDescent="0.25">
      <c r="A425" s="312">
        <v>4611114</v>
      </c>
      <c r="B425" s="312">
        <v>461111402</v>
      </c>
      <c r="C425" s="312" t="s">
        <v>1942</v>
      </c>
      <c r="D425" s="312" t="s">
        <v>2347</v>
      </c>
      <c r="E425" s="312">
        <v>100</v>
      </c>
      <c r="F425" s="312" t="s">
        <v>1351</v>
      </c>
      <c r="G425" s="312" t="s">
        <v>1352</v>
      </c>
      <c r="H425" s="312" t="s">
        <v>1353</v>
      </c>
      <c r="I425" s="329">
        <v>1</v>
      </c>
      <c r="J425" s="312">
        <v>40</v>
      </c>
      <c r="K425" s="330">
        <v>6.9747600000000007E-2</v>
      </c>
      <c r="L425" s="330">
        <v>4.8462869999999998E-2</v>
      </c>
      <c r="M425" s="330">
        <f t="shared" si="14"/>
        <v>2.1284730000000009E-2</v>
      </c>
      <c r="N425" s="331">
        <f t="shared" si="15"/>
        <v>0.3051679197563788</v>
      </c>
    </row>
    <row r="426" spans="1:14" x14ac:dyDescent="0.25">
      <c r="A426" s="312">
        <v>4611125</v>
      </c>
      <c r="B426" s="312">
        <v>461112502</v>
      </c>
      <c r="C426" s="312" t="s">
        <v>1210</v>
      </c>
      <c r="D426" s="312" t="s">
        <v>2348</v>
      </c>
      <c r="E426" s="312">
        <v>100</v>
      </c>
      <c r="F426" s="312" t="s">
        <v>1351</v>
      </c>
      <c r="G426" s="312" t="s">
        <v>1352</v>
      </c>
      <c r="H426" s="312" t="s">
        <v>1353</v>
      </c>
      <c r="I426" s="329">
        <v>1</v>
      </c>
      <c r="J426" s="312">
        <v>77</v>
      </c>
      <c r="K426" s="330">
        <v>7.9579960000000005E-2</v>
      </c>
      <c r="L426" s="330">
        <v>5.1889000000000005E-2</v>
      </c>
      <c r="M426" s="330">
        <f t="shared" si="14"/>
        <v>2.7690960000000001E-2</v>
      </c>
      <c r="N426" s="331">
        <f t="shared" si="15"/>
        <v>0.34796398490273178</v>
      </c>
    </row>
    <row r="427" spans="1:14" x14ac:dyDescent="0.25">
      <c r="A427" s="312">
        <v>4611114</v>
      </c>
      <c r="B427" s="312">
        <v>461111402</v>
      </c>
      <c r="C427" s="312" t="s">
        <v>1463</v>
      </c>
      <c r="D427" s="312" t="s">
        <v>2349</v>
      </c>
      <c r="E427" s="312">
        <v>100</v>
      </c>
      <c r="F427" s="312" t="s">
        <v>1351</v>
      </c>
      <c r="G427" s="312" t="s">
        <v>1352</v>
      </c>
      <c r="H427" s="312" t="s">
        <v>1353</v>
      </c>
      <c r="I427" s="329">
        <v>1</v>
      </c>
      <c r="J427" s="312">
        <v>63</v>
      </c>
      <c r="K427" s="330">
        <v>5.2942680000000013E-2</v>
      </c>
      <c r="L427" s="330">
        <v>3.6472669999999999E-2</v>
      </c>
      <c r="M427" s="330">
        <f t="shared" si="14"/>
        <v>1.6470010000000014E-2</v>
      </c>
      <c r="N427" s="331">
        <f t="shared" si="15"/>
        <v>0.31109135389443848</v>
      </c>
    </row>
    <row r="428" spans="1:14" x14ac:dyDescent="0.25">
      <c r="A428" s="312">
        <v>4611421</v>
      </c>
      <c r="B428" s="312">
        <v>4611421001</v>
      </c>
      <c r="C428" s="312" t="s">
        <v>1217</v>
      </c>
      <c r="D428" s="312" t="s">
        <v>2350</v>
      </c>
      <c r="E428" s="312">
        <v>100</v>
      </c>
      <c r="F428" s="312" t="s">
        <v>1351</v>
      </c>
      <c r="G428" s="312" t="s">
        <v>1352</v>
      </c>
      <c r="H428" s="312" t="s">
        <v>1353</v>
      </c>
      <c r="I428" s="329">
        <v>1</v>
      </c>
      <c r="J428" s="312">
        <v>54</v>
      </c>
      <c r="K428" s="330">
        <v>2.7466320000000002E-2</v>
      </c>
      <c r="L428" s="330">
        <v>2.0418209999999999E-2</v>
      </c>
      <c r="M428" s="330">
        <f t="shared" si="14"/>
        <v>7.0481100000000033E-3</v>
      </c>
      <c r="N428" s="331">
        <f t="shared" si="15"/>
        <v>0.25660918535865024</v>
      </c>
    </row>
    <row r="429" spans="1:14" x14ac:dyDescent="0.25">
      <c r="A429" s="312">
        <v>4611114</v>
      </c>
      <c r="B429" s="312">
        <v>461111401</v>
      </c>
      <c r="C429" s="312" t="s">
        <v>1463</v>
      </c>
      <c r="D429" s="312" t="s">
        <v>2351</v>
      </c>
      <c r="E429" s="312">
        <v>100</v>
      </c>
      <c r="F429" s="312" t="s">
        <v>1351</v>
      </c>
      <c r="G429" s="312" t="s">
        <v>1352</v>
      </c>
      <c r="H429" s="312" t="s">
        <v>1353</v>
      </c>
      <c r="I429" s="329">
        <v>1</v>
      </c>
      <c r="J429" s="312">
        <v>90</v>
      </c>
      <c r="K429" s="330">
        <v>0.1310114</v>
      </c>
      <c r="L429" s="330">
        <v>8.9445330000000003E-2</v>
      </c>
      <c r="M429" s="330">
        <f t="shared" si="14"/>
        <v>4.1566069999999997E-2</v>
      </c>
      <c r="N429" s="331">
        <f t="shared" si="15"/>
        <v>0.31727063446387105</v>
      </c>
    </row>
    <row r="430" spans="1:14" x14ac:dyDescent="0.25">
      <c r="A430" s="312">
        <v>4611114</v>
      </c>
      <c r="B430" s="312">
        <v>461111401</v>
      </c>
      <c r="C430" s="312" t="s">
        <v>1463</v>
      </c>
      <c r="D430" s="312" t="s">
        <v>2352</v>
      </c>
      <c r="E430" s="312">
        <v>100</v>
      </c>
      <c r="F430" s="312" t="s">
        <v>1351</v>
      </c>
      <c r="G430" s="312" t="s">
        <v>1352</v>
      </c>
      <c r="H430" s="312" t="s">
        <v>1353</v>
      </c>
      <c r="I430" s="329">
        <v>1</v>
      </c>
      <c r="J430" s="312">
        <v>48</v>
      </c>
      <c r="K430" s="330">
        <v>3.0289160000000002E-2</v>
      </c>
      <c r="L430" s="330">
        <v>2.2406759999999998E-2</v>
      </c>
      <c r="M430" s="330">
        <f t="shared" si="14"/>
        <v>7.8824000000000047E-3</v>
      </c>
      <c r="N430" s="331">
        <f t="shared" si="15"/>
        <v>0.26023831628212879</v>
      </c>
    </row>
    <row r="431" spans="1:14" x14ac:dyDescent="0.25">
      <c r="A431" s="312">
        <v>4611411</v>
      </c>
      <c r="B431" s="312">
        <v>461141102</v>
      </c>
      <c r="C431" s="312" t="s">
        <v>1220</v>
      </c>
      <c r="D431" s="312" t="s">
        <v>2353</v>
      </c>
      <c r="E431" s="312">
        <v>100</v>
      </c>
      <c r="F431" s="312" t="s">
        <v>1351</v>
      </c>
      <c r="G431" s="312" t="s">
        <v>1352</v>
      </c>
      <c r="H431" s="312" t="s">
        <v>1353</v>
      </c>
      <c r="I431" s="329">
        <v>1</v>
      </c>
      <c r="J431" s="312">
        <v>63</v>
      </c>
      <c r="K431" s="330">
        <v>4.5944079999999998E-2</v>
      </c>
      <c r="L431" s="330">
        <v>3.0303950000000003E-2</v>
      </c>
      <c r="M431" s="330">
        <f t="shared" si="14"/>
        <v>1.5640129999999995E-2</v>
      </c>
      <c r="N431" s="331">
        <f t="shared" si="15"/>
        <v>0.34041665433283236</v>
      </c>
    </row>
    <row r="432" spans="1:14" x14ac:dyDescent="0.25">
      <c r="A432" s="312">
        <v>4611125</v>
      </c>
      <c r="B432" s="312">
        <v>461112503</v>
      </c>
      <c r="C432" s="312" t="s">
        <v>1622</v>
      </c>
      <c r="D432" s="312" t="s">
        <v>2354</v>
      </c>
      <c r="E432" s="312">
        <v>100</v>
      </c>
      <c r="F432" s="312" t="s">
        <v>1351</v>
      </c>
      <c r="G432" s="312" t="s">
        <v>1352</v>
      </c>
      <c r="H432" s="312" t="s">
        <v>1353</v>
      </c>
      <c r="I432" s="329">
        <v>1</v>
      </c>
      <c r="J432" s="312">
        <v>44</v>
      </c>
      <c r="K432" s="330">
        <v>2.5471320000000002E-2</v>
      </c>
      <c r="L432" s="330">
        <v>2.024159E-2</v>
      </c>
      <c r="M432" s="330">
        <f t="shared" si="14"/>
        <v>5.2297300000000019E-3</v>
      </c>
      <c r="N432" s="331">
        <f t="shared" si="15"/>
        <v>0.20531837376311873</v>
      </c>
    </row>
    <row r="433" spans="1:14" x14ac:dyDescent="0.25">
      <c r="A433" s="312">
        <v>4611421</v>
      </c>
      <c r="B433" s="312">
        <v>4611421003</v>
      </c>
      <c r="C433" s="312" t="s">
        <v>1881</v>
      </c>
      <c r="D433" s="312" t="s">
        <v>2355</v>
      </c>
      <c r="E433" s="312">
        <v>100</v>
      </c>
      <c r="F433" s="312" t="s">
        <v>1351</v>
      </c>
      <c r="G433" s="312" t="s">
        <v>1352</v>
      </c>
      <c r="H433" s="312" t="s">
        <v>1353</v>
      </c>
      <c r="I433" s="329">
        <v>1</v>
      </c>
      <c r="J433" s="312">
        <v>38</v>
      </c>
      <c r="K433" s="330">
        <v>4.025608E-2</v>
      </c>
      <c r="L433" s="330">
        <v>2.6626999999999998E-2</v>
      </c>
      <c r="M433" s="330">
        <f t="shared" si="14"/>
        <v>1.3629080000000002E-2</v>
      </c>
      <c r="N433" s="331">
        <f t="shared" si="15"/>
        <v>0.33855954181331122</v>
      </c>
    </row>
    <row r="434" spans="1:14" x14ac:dyDescent="0.25">
      <c r="A434" s="312">
        <v>4611121</v>
      </c>
      <c r="B434" s="312">
        <v>4611121203</v>
      </c>
      <c r="C434" s="312" t="s">
        <v>1943</v>
      </c>
      <c r="D434" s="312" t="s">
        <v>2356</v>
      </c>
      <c r="E434" s="312">
        <v>100</v>
      </c>
      <c r="F434" s="312" t="s">
        <v>1351</v>
      </c>
      <c r="G434" s="312" t="s">
        <v>1352</v>
      </c>
      <c r="H434" s="312" t="s">
        <v>1353</v>
      </c>
      <c r="I434" s="329">
        <v>1</v>
      </c>
      <c r="J434" s="312">
        <v>58</v>
      </c>
      <c r="K434" s="330">
        <v>5.2588800000000005E-2</v>
      </c>
      <c r="L434" s="330">
        <v>3.6232439999999998E-2</v>
      </c>
      <c r="M434" s="330">
        <f t="shared" si="14"/>
        <v>1.6356360000000007E-2</v>
      </c>
      <c r="N434" s="331">
        <f t="shared" si="15"/>
        <v>0.31102364001460397</v>
      </c>
    </row>
    <row r="435" spans="1:14" x14ac:dyDescent="0.25">
      <c r="A435" s="312">
        <v>4611411</v>
      </c>
      <c r="B435" s="312">
        <v>461141105</v>
      </c>
      <c r="C435" s="312" t="s">
        <v>1241</v>
      </c>
      <c r="D435" s="312" t="s">
        <v>2357</v>
      </c>
      <c r="E435" s="312">
        <v>100</v>
      </c>
      <c r="F435" s="312" t="s">
        <v>1351</v>
      </c>
      <c r="G435" s="312" t="s">
        <v>1352</v>
      </c>
      <c r="H435" s="312" t="s">
        <v>1353</v>
      </c>
      <c r="I435" s="329">
        <v>1</v>
      </c>
      <c r="J435" s="312">
        <v>44</v>
      </c>
      <c r="K435" s="330">
        <v>1.434128E-2</v>
      </c>
      <c r="L435" s="330">
        <v>1.1147000000000001E-2</v>
      </c>
      <c r="M435" s="330">
        <f t="shared" si="14"/>
        <v>3.194279999999999E-3</v>
      </c>
      <c r="N435" s="331">
        <f t="shared" si="15"/>
        <v>0.22273325672464375</v>
      </c>
    </row>
    <row r="436" spans="1:14" x14ac:dyDescent="0.25">
      <c r="A436" s="312">
        <v>4611213</v>
      </c>
      <c r="B436" s="312">
        <v>461121301</v>
      </c>
      <c r="C436" s="312" t="s">
        <v>1195</v>
      </c>
      <c r="D436" s="312" t="s">
        <v>2358</v>
      </c>
      <c r="E436" s="312">
        <v>100</v>
      </c>
      <c r="F436" s="312" t="s">
        <v>1351</v>
      </c>
      <c r="G436" s="312" t="s">
        <v>1352</v>
      </c>
      <c r="H436" s="312" t="s">
        <v>1353</v>
      </c>
      <c r="I436" s="329">
        <v>1</v>
      </c>
      <c r="J436" s="312">
        <v>144</v>
      </c>
      <c r="K436" s="330">
        <v>3.608712E-2</v>
      </c>
      <c r="L436" s="330">
        <v>2.9768759999999998E-2</v>
      </c>
      <c r="M436" s="330">
        <f t="shared" si="14"/>
        <v>6.318360000000002E-3</v>
      </c>
      <c r="N436" s="331">
        <f t="shared" si="15"/>
        <v>0.17508629117535571</v>
      </c>
    </row>
    <row r="437" spans="1:14" x14ac:dyDescent="0.25">
      <c r="A437" s="312">
        <v>4611114</v>
      </c>
      <c r="B437" s="312">
        <v>461111401</v>
      </c>
      <c r="C437" s="312" t="s">
        <v>1463</v>
      </c>
      <c r="D437" s="312" t="s">
        <v>2359</v>
      </c>
      <c r="E437" s="312">
        <v>100</v>
      </c>
      <c r="F437" s="312" t="s">
        <v>1351</v>
      </c>
      <c r="G437" s="312" t="s">
        <v>1352</v>
      </c>
      <c r="H437" s="312" t="s">
        <v>1353</v>
      </c>
      <c r="I437" s="329">
        <v>1</v>
      </c>
      <c r="J437" s="312">
        <v>44</v>
      </c>
      <c r="K437" s="330">
        <v>4.6918880000000003E-2</v>
      </c>
      <c r="L437" s="330">
        <v>3.1579000000000003E-2</v>
      </c>
      <c r="M437" s="330">
        <f t="shared" si="14"/>
        <v>1.533988E-2</v>
      </c>
      <c r="N437" s="331">
        <f t="shared" si="15"/>
        <v>0.32694471820299204</v>
      </c>
    </row>
    <row r="438" spans="1:14" x14ac:dyDescent="0.25">
      <c r="A438" s="312">
        <v>4611114</v>
      </c>
      <c r="B438" s="312">
        <v>461111401</v>
      </c>
      <c r="C438" s="312" t="s">
        <v>1463</v>
      </c>
      <c r="D438" s="312" t="s">
        <v>2360</v>
      </c>
      <c r="E438" s="312">
        <v>100</v>
      </c>
      <c r="F438" s="312" t="s">
        <v>1351</v>
      </c>
      <c r="G438" s="312" t="s">
        <v>1352</v>
      </c>
      <c r="H438" s="312" t="s">
        <v>1353</v>
      </c>
      <c r="I438" s="329">
        <v>1</v>
      </c>
      <c r="J438" s="312">
        <v>68</v>
      </c>
      <c r="K438" s="330">
        <v>5.1644039999999995E-2</v>
      </c>
      <c r="L438" s="330">
        <v>3.4745589999999993E-2</v>
      </c>
      <c r="M438" s="330">
        <f t="shared" si="14"/>
        <v>1.6898450000000002E-2</v>
      </c>
      <c r="N438" s="331">
        <f t="shared" si="15"/>
        <v>0.32721007109436062</v>
      </c>
    </row>
    <row r="439" spans="1:14" x14ac:dyDescent="0.25">
      <c r="A439" s="312">
        <v>4611421</v>
      </c>
      <c r="B439" s="312">
        <v>4611421002</v>
      </c>
      <c r="C439" s="312" t="s">
        <v>1218</v>
      </c>
      <c r="D439" s="312" t="s">
        <v>2361</v>
      </c>
      <c r="E439" s="312">
        <v>100</v>
      </c>
      <c r="F439" s="312" t="s">
        <v>1351</v>
      </c>
      <c r="G439" s="312" t="s">
        <v>1352</v>
      </c>
      <c r="H439" s="312" t="s">
        <v>1353</v>
      </c>
      <c r="I439" s="329">
        <v>1</v>
      </c>
      <c r="J439" s="312">
        <v>84</v>
      </c>
      <c r="K439" s="330">
        <v>3.2936960000000001E-2</v>
      </c>
      <c r="L439" s="330">
        <v>2.3286039999999997E-2</v>
      </c>
      <c r="M439" s="330">
        <f t="shared" si="14"/>
        <v>9.6509200000000038E-3</v>
      </c>
      <c r="N439" s="331">
        <f t="shared" si="15"/>
        <v>0.29301186266127788</v>
      </c>
    </row>
    <row r="440" spans="1:14" x14ac:dyDescent="0.25">
      <c r="A440" s="312">
        <v>4611421</v>
      </c>
      <c r="B440" s="312">
        <v>4611421002</v>
      </c>
      <c r="C440" s="312" t="s">
        <v>1218</v>
      </c>
      <c r="D440" s="312" t="s">
        <v>2362</v>
      </c>
      <c r="E440" s="312">
        <v>100</v>
      </c>
      <c r="F440" s="312" t="s">
        <v>1351</v>
      </c>
      <c r="G440" s="312" t="s">
        <v>1352</v>
      </c>
      <c r="H440" s="312" t="s">
        <v>1353</v>
      </c>
      <c r="I440" s="329">
        <v>1</v>
      </c>
      <c r="J440" s="312">
        <v>134</v>
      </c>
      <c r="K440" s="330">
        <v>2.4408599999999996E-2</v>
      </c>
      <c r="L440" s="330">
        <v>2.2398370000000001E-2</v>
      </c>
      <c r="M440" s="330">
        <f t="shared" si="14"/>
        <v>2.0102299999999948E-3</v>
      </c>
      <c r="N440" s="331">
        <f t="shared" si="15"/>
        <v>8.2357447784796964E-2</v>
      </c>
    </row>
    <row r="441" spans="1:14" x14ac:dyDescent="0.25">
      <c r="A441" s="312">
        <v>4611127</v>
      </c>
      <c r="B441" s="312">
        <v>461112702</v>
      </c>
      <c r="C441" s="312" t="s">
        <v>1212</v>
      </c>
      <c r="D441" s="312" t="s">
        <v>2363</v>
      </c>
      <c r="E441" s="312">
        <v>100</v>
      </c>
      <c r="F441" s="312" t="s">
        <v>1351</v>
      </c>
      <c r="G441" s="312" t="s">
        <v>1352</v>
      </c>
      <c r="H441" s="312" t="s">
        <v>1353</v>
      </c>
      <c r="I441" s="329">
        <v>1</v>
      </c>
      <c r="J441" s="312">
        <v>66</v>
      </c>
      <c r="K441" s="330">
        <v>1.0982520000000003E-2</v>
      </c>
      <c r="L441" s="330">
        <v>7.3706999999999991E-3</v>
      </c>
      <c r="M441" s="330">
        <f t="shared" si="14"/>
        <v>3.6118200000000034E-3</v>
      </c>
      <c r="N441" s="331">
        <f t="shared" si="15"/>
        <v>0.32886987685886321</v>
      </c>
    </row>
    <row r="442" spans="1:14" x14ac:dyDescent="0.25">
      <c r="A442" s="312">
        <v>4611127</v>
      </c>
      <c r="B442" s="312">
        <v>461112702</v>
      </c>
      <c r="C442" s="312" t="s">
        <v>1212</v>
      </c>
      <c r="D442" s="312" t="s">
        <v>2364</v>
      </c>
      <c r="E442" s="312">
        <v>100</v>
      </c>
      <c r="F442" s="312" t="s">
        <v>1351</v>
      </c>
      <c r="G442" s="312" t="s">
        <v>1352</v>
      </c>
      <c r="H442" s="312" t="s">
        <v>1353</v>
      </c>
      <c r="I442" s="329">
        <v>1</v>
      </c>
      <c r="J442" s="312">
        <v>124</v>
      </c>
      <c r="K442" s="330">
        <v>6.3245200000000001E-2</v>
      </c>
      <c r="L442" s="330">
        <v>4.6947809999999993E-2</v>
      </c>
      <c r="M442" s="330">
        <f t="shared" si="14"/>
        <v>1.6297390000000009E-2</v>
      </c>
      <c r="N442" s="331">
        <f t="shared" si="15"/>
        <v>0.25768580066155233</v>
      </c>
    </row>
    <row r="443" spans="1:14" x14ac:dyDescent="0.25">
      <c r="A443" s="312">
        <v>4611212</v>
      </c>
      <c r="B443" s="312">
        <v>461121201</v>
      </c>
      <c r="C443" s="312" t="s">
        <v>1469</v>
      </c>
      <c r="D443" s="312" t="s">
        <v>2365</v>
      </c>
      <c r="E443" s="312">
        <v>100</v>
      </c>
      <c r="F443" s="312" t="s">
        <v>1351</v>
      </c>
      <c r="G443" s="312" t="s">
        <v>1352</v>
      </c>
      <c r="H443" s="312" t="s">
        <v>1353</v>
      </c>
      <c r="I443" s="329">
        <v>1</v>
      </c>
      <c r="J443" s="312">
        <v>122</v>
      </c>
      <c r="K443" s="330">
        <v>3.9514959999999995E-2</v>
      </c>
      <c r="L443" s="330">
        <v>2.64642E-2</v>
      </c>
      <c r="M443" s="330">
        <f t="shared" si="14"/>
        <v>1.3050759999999995E-2</v>
      </c>
      <c r="N443" s="331">
        <f t="shared" si="15"/>
        <v>0.33027390132749712</v>
      </c>
    </row>
    <row r="444" spans="1:14" x14ac:dyDescent="0.25">
      <c r="A444" s="312">
        <v>4611429</v>
      </c>
      <c r="B444" s="312">
        <v>461142902</v>
      </c>
      <c r="C444" s="312" t="s">
        <v>1214</v>
      </c>
      <c r="D444" s="312" t="s">
        <v>2366</v>
      </c>
      <c r="E444" s="312">
        <v>100</v>
      </c>
      <c r="F444" s="312" t="s">
        <v>1351</v>
      </c>
      <c r="G444" s="312" t="s">
        <v>1352</v>
      </c>
      <c r="H444" s="312" t="s">
        <v>1353</v>
      </c>
      <c r="I444" s="329">
        <v>1</v>
      </c>
      <c r="J444" s="312">
        <v>136</v>
      </c>
      <c r="K444" s="330">
        <v>4.6906320000000001E-2</v>
      </c>
      <c r="L444" s="330">
        <v>4.1588E-2</v>
      </c>
      <c r="M444" s="330">
        <f t="shared" ref="M444:M460" si="16">K444-L444</f>
        <v>5.3183200000000014E-3</v>
      </c>
      <c r="N444" s="331">
        <f t="shared" ref="N444:N460" si="17">M444/K444</f>
        <v>0.11338173619247899</v>
      </c>
    </row>
    <row r="445" spans="1:14" x14ac:dyDescent="0.25">
      <c r="A445" s="312">
        <v>4611421</v>
      </c>
      <c r="B445" s="312">
        <v>4611421002</v>
      </c>
      <c r="C445" s="312" t="s">
        <v>1218</v>
      </c>
      <c r="D445" s="312" t="s">
        <v>2367</v>
      </c>
      <c r="E445" s="312">
        <v>100</v>
      </c>
      <c r="F445" s="312" t="s">
        <v>1351</v>
      </c>
      <c r="G445" s="312" t="s">
        <v>1352</v>
      </c>
      <c r="H445" s="312" t="s">
        <v>1353</v>
      </c>
      <c r="I445" s="329">
        <v>1</v>
      </c>
      <c r="J445" s="312">
        <v>166</v>
      </c>
      <c r="K445" s="330">
        <v>4.3564680000000008E-2</v>
      </c>
      <c r="L445" s="330">
        <v>2.8539999999999999E-2</v>
      </c>
      <c r="M445" s="330">
        <f t="shared" si="16"/>
        <v>1.5024680000000009E-2</v>
      </c>
      <c r="N445" s="331">
        <f t="shared" si="17"/>
        <v>0.344882138466299</v>
      </c>
    </row>
    <row r="446" spans="1:14" x14ac:dyDescent="0.25">
      <c r="A446" s="312">
        <v>4611225</v>
      </c>
      <c r="B446" s="312">
        <v>461122502</v>
      </c>
      <c r="C446" s="312" t="s">
        <v>1193</v>
      </c>
      <c r="D446" s="312" t="s">
        <v>2368</v>
      </c>
      <c r="E446" s="312">
        <v>100</v>
      </c>
      <c r="F446" s="312" t="s">
        <v>1351</v>
      </c>
      <c r="G446" s="312" t="s">
        <v>1352</v>
      </c>
      <c r="H446" s="312" t="s">
        <v>1353</v>
      </c>
      <c r="I446" s="329">
        <v>1</v>
      </c>
      <c r="J446" s="312">
        <v>220</v>
      </c>
      <c r="K446" s="330">
        <v>6.7380800000000005E-2</v>
      </c>
      <c r="L446" s="330">
        <v>4.6300650000000006E-2</v>
      </c>
      <c r="M446" s="330">
        <f t="shared" si="16"/>
        <v>2.1080149999999999E-2</v>
      </c>
      <c r="N446" s="331">
        <f t="shared" si="17"/>
        <v>0.31285099019305201</v>
      </c>
    </row>
    <row r="447" spans="1:14" x14ac:dyDescent="0.25">
      <c r="A447" s="312">
        <v>4611225</v>
      </c>
      <c r="B447" s="312">
        <v>461122502</v>
      </c>
      <c r="C447" s="312" t="s">
        <v>1193</v>
      </c>
      <c r="D447" s="312" t="s">
        <v>2369</v>
      </c>
      <c r="E447" s="312">
        <v>100</v>
      </c>
      <c r="F447" s="312" t="s">
        <v>1351</v>
      </c>
      <c r="G447" s="312" t="s">
        <v>1352</v>
      </c>
      <c r="H447" s="312" t="s">
        <v>1353</v>
      </c>
      <c r="I447" s="329">
        <v>1</v>
      </c>
      <c r="J447" s="312">
        <v>156</v>
      </c>
      <c r="K447" s="330">
        <v>5.8610520000000006E-2</v>
      </c>
      <c r="L447" s="330">
        <v>4.0776800000000002E-2</v>
      </c>
      <c r="M447" s="330">
        <f t="shared" si="16"/>
        <v>1.7833720000000004E-2</v>
      </c>
      <c r="N447" s="331">
        <f t="shared" si="17"/>
        <v>0.30427506870780197</v>
      </c>
    </row>
    <row r="448" spans="1:14" x14ac:dyDescent="0.25">
      <c r="A448" s="312">
        <v>4611225</v>
      </c>
      <c r="B448" s="312">
        <v>461122502</v>
      </c>
      <c r="C448" s="312" t="s">
        <v>1193</v>
      </c>
      <c r="D448" s="312" t="s">
        <v>2370</v>
      </c>
      <c r="E448" s="312">
        <v>100</v>
      </c>
      <c r="F448" s="312" t="s">
        <v>1351</v>
      </c>
      <c r="G448" s="312" t="s">
        <v>1352</v>
      </c>
      <c r="H448" s="312" t="s">
        <v>1353</v>
      </c>
      <c r="I448" s="329">
        <v>1</v>
      </c>
      <c r="J448" s="312">
        <v>164</v>
      </c>
      <c r="K448" s="330">
        <v>5.2054080000000003E-2</v>
      </c>
      <c r="L448" s="330">
        <v>4.0858829999999999E-2</v>
      </c>
      <c r="M448" s="330">
        <f t="shared" si="16"/>
        <v>1.1195250000000004E-2</v>
      </c>
      <c r="N448" s="331">
        <f t="shared" si="17"/>
        <v>0.21506959685004526</v>
      </c>
    </row>
    <row r="449" spans="1:14" x14ac:dyDescent="0.25">
      <c r="A449" s="312">
        <v>4611429</v>
      </c>
      <c r="B449" s="312">
        <v>461142902</v>
      </c>
      <c r="C449" s="312" t="s">
        <v>1214</v>
      </c>
      <c r="D449" s="312" t="s">
        <v>2371</v>
      </c>
      <c r="E449" s="312">
        <v>100</v>
      </c>
      <c r="F449" s="312" t="s">
        <v>1351</v>
      </c>
      <c r="G449" s="312" t="s">
        <v>1352</v>
      </c>
      <c r="H449" s="312" t="s">
        <v>1353</v>
      </c>
      <c r="I449" s="329">
        <v>1</v>
      </c>
      <c r="J449" s="312">
        <v>248</v>
      </c>
      <c r="K449" s="330">
        <v>5.7017959999999993E-2</v>
      </c>
      <c r="L449" s="330">
        <v>3.8824690000000002E-2</v>
      </c>
      <c r="M449" s="330">
        <f t="shared" si="16"/>
        <v>1.8193269999999991E-2</v>
      </c>
      <c r="N449" s="331">
        <f t="shared" si="17"/>
        <v>0.31907963736338502</v>
      </c>
    </row>
    <row r="450" spans="1:14" x14ac:dyDescent="0.25">
      <c r="A450" s="312">
        <v>4611224</v>
      </c>
      <c r="B450" s="312">
        <v>461122402</v>
      </c>
      <c r="C450" s="312" t="s">
        <v>1198</v>
      </c>
      <c r="D450" s="312" t="s">
        <v>2372</v>
      </c>
      <c r="E450" s="312">
        <v>100</v>
      </c>
      <c r="F450" s="312" t="s">
        <v>1351</v>
      </c>
      <c r="G450" s="312" t="s">
        <v>1352</v>
      </c>
      <c r="H450" s="312" t="s">
        <v>1353</v>
      </c>
      <c r="I450" s="329">
        <v>1</v>
      </c>
      <c r="J450" s="312">
        <v>84</v>
      </c>
      <c r="K450" s="330">
        <v>4.2599239999999997E-2</v>
      </c>
      <c r="L450" s="330">
        <v>3.1127000000000002E-2</v>
      </c>
      <c r="M450" s="330">
        <f t="shared" si="16"/>
        <v>1.1472239999999995E-2</v>
      </c>
      <c r="N450" s="331">
        <f t="shared" si="17"/>
        <v>0.26930621297469148</v>
      </c>
    </row>
    <row r="451" spans="1:14" x14ac:dyDescent="0.25">
      <c r="A451" s="312">
        <v>4611224</v>
      </c>
      <c r="B451" s="312">
        <v>461122402</v>
      </c>
      <c r="C451" s="312" t="s">
        <v>1198</v>
      </c>
      <c r="D451" s="312" t="s">
        <v>2373</v>
      </c>
      <c r="E451" s="312">
        <v>100</v>
      </c>
      <c r="F451" s="312" t="s">
        <v>1351</v>
      </c>
      <c r="G451" s="312" t="s">
        <v>1352</v>
      </c>
      <c r="H451" s="312" t="s">
        <v>1353</v>
      </c>
      <c r="I451" s="329">
        <v>1</v>
      </c>
      <c r="J451" s="312">
        <v>82</v>
      </c>
      <c r="K451" s="330">
        <v>2.5808360000000002E-2</v>
      </c>
      <c r="L451" s="330">
        <v>1.9798E-2</v>
      </c>
      <c r="M451" s="330">
        <f t="shared" si="16"/>
        <v>6.0103600000000028E-3</v>
      </c>
      <c r="N451" s="331">
        <f t="shared" si="17"/>
        <v>0.23288422821132385</v>
      </c>
    </row>
    <row r="452" spans="1:14" x14ac:dyDescent="0.25">
      <c r="A452" s="312">
        <v>4611225</v>
      </c>
      <c r="B452" s="312">
        <v>461122502</v>
      </c>
      <c r="C452" s="312" t="s">
        <v>1193</v>
      </c>
      <c r="D452" s="312" t="s">
        <v>2374</v>
      </c>
      <c r="E452" s="312">
        <v>100</v>
      </c>
      <c r="F452" s="312" t="s">
        <v>1351</v>
      </c>
      <c r="G452" s="312" t="s">
        <v>1352</v>
      </c>
      <c r="H452" s="312" t="s">
        <v>1353</v>
      </c>
      <c r="I452" s="329">
        <v>1</v>
      </c>
      <c r="J452" s="312">
        <v>142</v>
      </c>
      <c r="K452" s="330">
        <v>3.6593680000000003E-2</v>
      </c>
      <c r="L452" s="330">
        <v>2.4494019999999998E-2</v>
      </c>
      <c r="M452" s="330">
        <f t="shared" si="16"/>
        <v>1.2099660000000005E-2</v>
      </c>
      <c r="N452" s="331">
        <f t="shared" si="17"/>
        <v>0.33064889893555399</v>
      </c>
    </row>
    <row r="453" spans="1:14" x14ac:dyDescent="0.25">
      <c r="A453" s="312">
        <v>4324123</v>
      </c>
      <c r="B453" s="312">
        <v>432412302</v>
      </c>
      <c r="C453" s="312" t="s">
        <v>1017</v>
      </c>
      <c r="D453" s="312" t="s">
        <v>2375</v>
      </c>
      <c r="E453" s="312">
        <v>100</v>
      </c>
      <c r="F453" s="312" t="s">
        <v>1351</v>
      </c>
      <c r="G453" s="312" t="s">
        <v>1352</v>
      </c>
      <c r="H453" s="312" t="s">
        <v>1353</v>
      </c>
      <c r="I453" s="329">
        <v>1</v>
      </c>
      <c r="J453" s="312">
        <v>104</v>
      </c>
      <c r="K453" s="312">
        <v>3.8580400000000001E-2</v>
      </c>
      <c r="L453" s="312">
        <v>2.869149E-2</v>
      </c>
      <c r="M453" s="330">
        <f t="shared" si="16"/>
        <v>9.8889100000000008E-3</v>
      </c>
      <c r="N453" s="331">
        <f t="shared" si="17"/>
        <v>0.25631953012410447</v>
      </c>
    </row>
    <row r="454" spans="1:14" x14ac:dyDescent="0.25">
      <c r="A454" s="312">
        <v>4324123</v>
      </c>
      <c r="B454" s="312">
        <v>432412302</v>
      </c>
      <c r="C454" s="312" t="s">
        <v>1017</v>
      </c>
      <c r="D454" s="312" t="s">
        <v>2376</v>
      </c>
      <c r="E454" s="312">
        <v>100</v>
      </c>
      <c r="F454" s="312" t="s">
        <v>1351</v>
      </c>
      <c r="G454" s="312" t="s">
        <v>1352</v>
      </c>
      <c r="H454" s="312" t="s">
        <v>1353</v>
      </c>
      <c r="I454" s="329">
        <v>1</v>
      </c>
      <c r="J454" s="312">
        <v>53</v>
      </c>
      <c r="K454" s="312">
        <v>3.7395679999999994E-2</v>
      </c>
      <c r="L454" s="312">
        <v>2.5040119999999999E-2</v>
      </c>
      <c r="M454" s="330">
        <f t="shared" si="16"/>
        <v>1.2355559999999995E-2</v>
      </c>
      <c r="N454" s="331">
        <f t="shared" si="17"/>
        <v>0.33040073077959797</v>
      </c>
    </row>
    <row r="455" spans="1:14" x14ac:dyDescent="0.25">
      <c r="A455" s="312">
        <v>4324314</v>
      </c>
      <c r="B455" s="312">
        <v>432431403</v>
      </c>
      <c r="C455" s="312" t="s">
        <v>1364</v>
      </c>
      <c r="D455" s="312" t="s">
        <v>2377</v>
      </c>
      <c r="E455" s="312">
        <v>100</v>
      </c>
      <c r="F455" s="312" t="s">
        <v>1351</v>
      </c>
      <c r="G455" s="312" t="s">
        <v>1352</v>
      </c>
      <c r="H455" s="312" t="s">
        <v>1353</v>
      </c>
      <c r="I455" s="329">
        <v>1</v>
      </c>
      <c r="J455" s="312">
        <v>49</v>
      </c>
      <c r="K455" s="312">
        <v>4.0041800000000009E-2</v>
      </c>
      <c r="L455" s="312">
        <v>3.66171E-2</v>
      </c>
      <c r="M455" s="330">
        <f t="shared" si="16"/>
        <v>3.4247000000000097E-3</v>
      </c>
      <c r="N455" s="331">
        <f t="shared" si="17"/>
        <v>8.5528123111348858E-2</v>
      </c>
    </row>
    <row r="456" spans="1:14" x14ac:dyDescent="0.25">
      <c r="A456" s="312">
        <v>4324211</v>
      </c>
      <c r="B456" s="312">
        <v>432421101</v>
      </c>
      <c r="C456" s="312" t="s">
        <v>1009</v>
      </c>
      <c r="D456" s="312" t="s">
        <v>2378</v>
      </c>
      <c r="E456" s="312">
        <v>100</v>
      </c>
      <c r="F456" s="312" t="s">
        <v>1351</v>
      </c>
      <c r="G456" s="312" t="s">
        <v>1352</v>
      </c>
      <c r="H456" s="312" t="s">
        <v>1353</v>
      </c>
      <c r="I456" s="329">
        <v>1</v>
      </c>
      <c r="J456" s="312">
        <v>147</v>
      </c>
      <c r="K456" s="312">
        <v>7.1038760000000006E-2</v>
      </c>
      <c r="L456" s="312">
        <v>5.8399369999999992E-2</v>
      </c>
      <c r="M456" s="330">
        <f t="shared" si="16"/>
        <v>1.2639390000000014E-2</v>
      </c>
      <c r="N456" s="331">
        <f t="shared" si="17"/>
        <v>0.17792244684451156</v>
      </c>
    </row>
    <row r="457" spans="1:14" x14ac:dyDescent="0.25">
      <c r="A457" s="312">
        <v>4324211</v>
      </c>
      <c r="B457" s="312">
        <v>432421101</v>
      </c>
      <c r="C457" s="312" t="s">
        <v>1009</v>
      </c>
      <c r="D457" s="312" t="s">
        <v>2379</v>
      </c>
      <c r="E457" s="312">
        <v>100</v>
      </c>
      <c r="F457" s="312" t="s">
        <v>1351</v>
      </c>
      <c r="G457" s="312" t="s">
        <v>1352</v>
      </c>
      <c r="H457" s="312" t="s">
        <v>1353</v>
      </c>
      <c r="I457" s="329">
        <v>1</v>
      </c>
      <c r="J457" s="312">
        <v>178</v>
      </c>
      <c r="K457" s="312">
        <v>7.9123200000000019E-2</v>
      </c>
      <c r="L457" s="312">
        <v>6.5245839999999999E-2</v>
      </c>
      <c r="M457" s="330">
        <f t="shared" si="16"/>
        <v>1.3877360000000019E-2</v>
      </c>
      <c r="N457" s="331">
        <f t="shared" si="17"/>
        <v>0.17538926635929811</v>
      </c>
    </row>
    <row r="458" spans="1:14" x14ac:dyDescent="0.25">
      <c r="A458" s="312">
        <v>4324211</v>
      </c>
      <c r="B458" s="312">
        <v>432421103</v>
      </c>
      <c r="C458" s="312" t="s">
        <v>1008</v>
      </c>
      <c r="D458" s="312" t="s">
        <v>2380</v>
      </c>
      <c r="E458" s="312">
        <v>100</v>
      </c>
      <c r="F458" s="312" t="s">
        <v>1351</v>
      </c>
      <c r="G458" s="312" t="s">
        <v>1352</v>
      </c>
      <c r="H458" s="312" t="s">
        <v>1353</v>
      </c>
      <c r="I458" s="329">
        <v>1</v>
      </c>
      <c r="J458" s="312">
        <v>138</v>
      </c>
      <c r="K458" s="312">
        <v>6.2574999999999992E-2</v>
      </c>
      <c r="L458" s="312">
        <v>4.2053140000000003E-2</v>
      </c>
      <c r="M458" s="330">
        <f t="shared" si="16"/>
        <v>2.0521859999999989E-2</v>
      </c>
      <c r="N458" s="331">
        <f t="shared" si="17"/>
        <v>0.32795621254494595</v>
      </c>
    </row>
    <row r="459" spans="1:14" x14ac:dyDescent="0.25">
      <c r="A459" s="312">
        <v>4324331</v>
      </c>
      <c r="B459" s="312">
        <v>432433102</v>
      </c>
      <c r="C459" s="312" t="s">
        <v>996</v>
      </c>
      <c r="D459" s="312" t="s">
        <v>2381</v>
      </c>
      <c r="E459" s="312">
        <v>100</v>
      </c>
      <c r="F459" s="312" t="s">
        <v>1351</v>
      </c>
      <c r="G459" s="312" t="s">
        <v>1352</v>
      </c>
      <c r="H459" s="312" t="s">
        <v>1353</v>
      </c>
      <c r="I459" s="329">
        <v>1</v>
      </c>
      <c r="J459" s="312">
        <v>48</v>
      </c>
      <c r="K459" s="312">
        <v>2.5993760000000005E-2</v>
      </c>
      <c r="L459" s="312">
        <v>1.8315699999999997E-2</v>
      </c>
      <c r="M459" s="330">
        <f t="shared" si="16"/>
        <v>7.6780600000000074E-3</v>
      </c>
      <c r="N459" s="331">
        <f t="shared" si="17"/>
        <v>0.29538089141393958</v>
      </c>
    </row>
    <row r="460" spans="1:14" x14ac:dyDescent="0.25">
      <c r="A460" s="312">
        <v>4324314</v>
      </c>
      <c r="B460" s="312">
        <v>432431405</v>
      </c>
      <c r="C460" s="312" t="s">
        <v>1389</v>
      </c>
      <c r="D460" s="312" t="s">
        <v>2382</v>
      </c>
      <c r="E460" s="312">
        <v>100</v>
      </c>
      <c r="F460" s="312" t="s">
        <v>1351</v>
      </c>
      <c r="G460" s="312" t="s">
        <v>1352</v>
      </c>
      <c r="H460" s="312" t="s">
        <v>1353</v>
      </c>
      <c r="I460" s="329">
        <v>1</v>
      </c>
      <c r="J460" s="312">
        <v>33</v>
      </c>
      <c r="K460" s="312">
        <v>1.6827719999999997E-2</v>
      </c>
      <c r="L460" s="312">
        <v>1.2459999999999999E-2</v>
      </c>
      <c r="M460" s="330">
        <f t="shared" si="16"/>
        <v>4.3677199999999985E-3</v>
      </c>
      <c r="N460" s="331">
        <f t="shared" si="17"/>
        <v>0.25955506747200446</v>
      </c>
    </row>
    <row r="461" spans="1:14" x14ac:dyDescent="0.25">
      <c r="A461" s="312">
        <v>4324331</v>
      </c>
      <c r="B461" s="312">
        <v>432433102</v>
      </c>
      <c r="C461" s="312" t="s">
        <v>996</v>
      </c>
      <c r="D461" s="312" t="s">
        <v>2383</v>
      </c>
      <c r="E461" s="312">
        <v>100</v>
      </c>
      <c r="F461" s="312" t="s">
        <v>1351</v>
      </c>
      <c r="G461" s="312" t="s">
        <v>1352</v>
      </c>
      <c r="H461" s="312" t="s">
        <v>1353</v>
      </c>
      <c r="I461" s="329">
        <v>1</v>
      </c>
      <c r="J461" s="312">
        <v>31</v>
      </c>
      <c r="K461" s="312">
        <v>6.0838000000000003E-3</v>
      </c>
      <c r="L461" s="312">
        <v>4.6257900000000003E-3</v>
      </c>
      <c r="M461" s="330">
        <f t="shared" ref="M461:M523" si="18">K461-L461</f>
        <v>1.45801E-3</v>
      </c>
      <c r="N461" s="331">
        <f t="shared" ref="N461:N523" si="19">M461/K461</f>
        <v>0.23965449225812813</v>
      </c>
    </row>
    <row r="462" spans="1:14" x14ac:dyDescent="0.25">
      <c r="A462" s="312">
        <v>4324211</v>
      </c>
      <c r="B462" s="312">
        <v>432421103</v>
      </c>
      <c r="C462" s="312" t="s">
        <v>1008</v>
      </c>
      <c r="D462" s="312" t="s">
        <v>2384</v>
      </c>
      <c r="E462" s="312">
        <v>100</v>
      </c>
      <c r="F462" s="312" t="s">
        <v>1351</v>
      </c>
      <c r="G462" s="312" t="s">
        <v>1352</v>
      </c>
      <c r="H462" s="312" t="s">
        <v>1353</v>
      </c>
      <c r="I462" s="329">
        <v>1</v>
      </c>
      <c r="J462" s="312">
        <v>193</v>
      </c>
      <c r="K462" s="312">
        <v>5.5704959999999991E-2</v>
      </c>
      <c r="L462" s="312">
        <v>3.75307E-2</v>
      </c>
      <c r="M462" s="330">
        <f t="shared" si="18"/>
        <v>1.8174259999999991E-2</v>
      </c>
      <c r="N462" s="331">
        <f t="shared" si="19"/>
        <v>0.32625927745033823</v>
      </c>
    </row>
    <row r="463" spans="1:14" x14ac:dyDescent="0.25">
      <c r="A463" s="312">
        <v>4324325</v>
      </c>
      <c r="B463" s="312">
        <v>432432501</v>
      </c>
      <c r="C463" s="312" t="s">
        <v>1068</v>
      </c>
      <c r="D463" s="312" t="s">
        <v>2385</v>
      </c>
      <c r="E463" s="312">
        <v>100</v>
      </c>
      <c r="F463" s="312" t="s">
        <v>1351</v>
      </c>
      <c r="G463" s="312" t="s">
        <v>1352</v>
      </c>
      <c r="H463" s="312" t="s">
        <v>1353</v>
      </c>
      <c r="I463" s="329">
        <v>1</v>
      </c>
      <c r="J463" s="312">
        <v>105</v>
      </c>
      <c r="K463" s="312">
        <v>6.1730199999999985E-2</v>
      </c>
      <c r="L463" s="312">
        <v>4.3502497000000001E-2</v>
      </c>
      <c r="M463" s="330">
        <f t="shared" si="18"/>
        <v>1.8227702999999984E-2</v>
      </c>
      <c r="N463" s="331">
        <f t="shared" si="19"/>
        <v>0.29528015460827906</v>
      </c>
    </row>
    <row r="464" spans="1:14" x14ac:dyDescent="0.25">
      <c r="A464" s="312">
        <v>4321232</v>
      </c>
      <c r="B464" s="312">
        <v>432123206</v>
      </c>
      <c r="C464" s="312" t="s">
        <v>978</v>
      </c>
      <c r="D464" s="312" t="s">
        <v>2386</v>
      </c>
      <c r="E464" s="312">
        <v>100</v>
      </c>
      <c r="F464" s="312" t="s">
        <v>1351</v>
      </c>
      <c r="G464" s="312" t="s">
        <v>1352</v>
      </c>
      <c r="H464" s="312" t="s">
        <v>1353</v>
      </c>
      <c r="I464" s="329">
        <v>1</v>
      </c>
      <c r="J464" s="312">
        <v>94</v>
      </c>
      <c r="K464" s="312">
        <v>7.0691320000000016E-2</v>
      </c>
      <c r="L464" s="312">
        <v>5.4900999999999998E-2</v>
      </c>
      <c r="M464" s="330">
        <f t="shared" si="18"/>
        <v>1.5790320000000017E-2</v>
      </c>
      <c r="N464" s="331">
        <f t="shared" si="19"/>
        <v>0.22336999790073256</v>
      </c>
    </row>
    <row r="465" spans="1:14" x14ac:dyDescent="0.25">
      <c r="A465" s="312">
        <v>4324215</v>
      </c>
      <c r="B465" s="312">
        <v>432421504</v>
      </c>
      <c r="C465" s="312" t="s">
        <v>1006</v>
      </c>
      <c r="D465" s="312" t="s">
        <v>2387</v>
      </c>
      <c r="E465" s="312">
        <v>63</v>
      </c>
      <c r="F465" s="312" t="s">
        <v>1351</v>
      </c>
      <c r="G465" s="312" t="s">
        <v>1352</v>
      </c>
      <c r="H465" s="312" t="s">
        <v>1353</v>
      </c>
      <c r="I465" s="329">
        <v>1</v>
      </c>
      <c r="J465" s="312">
        <v>129</v>
      </c>
      <c r="K465" s="312">
        <v>6.6816719999999982E-2</v>
      </c>
      <c r="L465" s="312">
        <v>4.771388E-2</v>
      </c>
      <c r="M465" s="330">
        <f t="shared" si="18"/>
        <v>1.9102839999999982E-2</v>
      </c>
      <c r="N465" s="331">
        <f t="shared" si="19"/>
        <v>0.2858990983095247</v>
      </c>
    </row>
    <row r="466" spans="1:14" x14ac:dyDescent="0.25">
      <c r="A466" s="312">
        <v>4324115</v>
      </c>
      <c r="B466" s="312">
        <v>432411503</v>
      </c>
      <c r="C466" s="312" t="s">
        <v>1399</v>
      </c>
      <c r="D466" s="312" t="s">
        <v>2388</v>
      </c>
      <c r="E466" s="312">
        <v>100</v>
      </c>
      <c r="F466" s="312" t="s">
        <v>1351</v>
      </c>
      <c r="G466" s="312" t="s">
        <v>1352</v>
      </c>
      <c r="H466" s="312" t="s">
        <v>1353</v>
      </c>
      <c r="I466" s="329">
        <v>1</v>
      </c>
      <c r="J466" s="312">
        <v>40</v>
      </c>
      <c r="K466" s="312">
        <v>1.9592279999999997E-2</v>
      </c>
      <c r="L466" s="312">
        <v>1.5373959999999999E-2</v>
      </c>
      <c r="M466" s="330">
        <f t="shared" si="18"/>
        <v>4.2183199999999976E-3</v>
      </c>
      <c r="N466" s="331">
        <f t="shared" si="19"/>
        <v>0.21530521205291056</v>
      </c>
    </row>
    <row r="467" spans="1:14" x14ac:dyDescent="0.25">
      <c r="A467" s="312">
        <v>4321232</v>
      </c>
      <c r="B467" s="312">
        <v>432123206</v>
      </c>
      <c r="C467" s="312" t="s">
        <v>978</v>
      </c>
      <c r="D467" s="312" t="s">
        <v>2389</v>
      </c>
      <c r="E467" s="312">
        <v>100</v>
      </c>
      <c r="F467" s="312" t="s">
        <v>1351</v>
      </c>
      <c r="G467" s="312" t="s">
        <v>1352</v>
      </c>
      <c r="H467" s="312" t="s">
        <v>1353</v>
      </c>
      <c r="I467" s="329">
        <v>1</v>
      </c>
      <c r="J467" s="312">
        <v>21</v>
      </c>
      <c r="K467" s="312">
        <v>2.3864440000000001E-2</v>
      </c>
      <c r="L467" s="312">
        <v>1.8053E-2</v>
      </c>
      <c r="M467" s="330">
        <f t="shared" si="18"/>
        <v>5.811440000000001E-3</v>
      </c>
      <c r="N467" s="331">
        <f t="shared" si="19"/>
        <v>0.24351880873802195</v>
      </c>
    </row>
    <row r="468" spans="1:14" x14ac:dyDescent="0.25">
      <c r="A468" s="312">
        <v>4324314</v>
      </c>
      <c r="B468" s="312">
        <v>432431405</v>
      </c>
      <c r="C468" s="312" t="s">
        <v>1389</v>
      </c>
      <c r="D468" s="312" t="s">
        <v>2390</v>
      </c>
      <c r="E468" s="312">
        <v>100</v>
      </c>
      <c r="F468" s="312" t="s">
        <v>1351</v>
      </c>
      <c r="G468" s="312" t="s">
        <v>1352</v>
      </c>
      <c r="H468" s="312" t="s">
        <v>1353</v>
      </c>
      <c r="I468" s="329">
        <v>1</v>
      </c>
      <c r="J468" s="312">
        <v>63</v>
      </c>
      <c r="K468" s="312">
        <v>2.616568E-2</v>
      </c>
      <c r="L468" s="312">
        <v>2.287438E-2</v>
      </c>
      <c r="M468" s="330">
        <f t="shared" si="18"/>
        <v>3.2913000000000005E-3</v>
      </c>
      <c r="N468" s="331">
        <f t="shared" si="19"/>
        <v>0.12578690865286132</v>
      </c>
    </row>
    <row r="469" spans="1:14" x14ac:dyDescent="0.25">
      <c r="A469" s="312">
        <v>4324314</v>
      </c>
      <c r="B469" s="312">
        <v>432431405</v>
      </c>
      <c r="C469" s="312" t="s">
        <v>1389</v>
      </c>
      <c r="D469" s="312" t="s">
        <v>2391</v>
      </c>
      <c r="E469" s="312">
        <v>100</v>
      </c>
      <c r="F469" s="312" t="s">
        <v>1351</v>
      </c>
      <c r="G469" s="312" t="s">
        <v>1352</v>
      </c>
      <c r="H469" s="312" t="s">
        <v>1353</v>
      </c>
      <c r="I469" s="329">
        <v>1</v>
      </c>
      <c r="J469" s="312">
        <v>90</v>
      </c>
      <c r="K469" s="312">
        <v>2.4328519999999999E-2</v>
      </c>
      <c r="L469" s="312">
        <v>2.1932799999999999E-2</v>
      </c>
      <c r="M469" s="330">
        <f t="shared" si="18"/>
        <v>2.3957200000000005E-3</v>
      </c>
      <c r="N469" s="331">
        <f t="shared" si="19"/>
        <v>9.8473725487617028E-2</v>
      </c>
    </row>
    <row r="470" spans="1:14" x14ac:dyDescent="0.25">
      <c r="A470" s="312">
        <v>4324234</v>
      </c>
      <c r="B470" s="312">
        <v>432423402</v>
      </c>
      <c r="C470" s="312" t="s">
        <v>1368</v>
      </c>
      <c r="D470" s="312" t="s">
        <v>2392</v>
      </c>
      <c r="E470" s="312">
        <v>100</v>
      </c>
      <c r="F470" s="312" t="s">
        <v>1351</v>
      </c>
      <c r="G470" s="312" t="s">
        <v>1352</v>
      </c>
      <c r="H470" s="312" t="s">
        <v>1353</v>
      </c>
      <c r="I470" s="329">
        <v>1</v>
      </c>
      <c r="J470" s="312">
        <v>118</v>
      </c>
      <c r="K470" s="312">
        <v>5.1801600000000031E-2</v>
      </c>
      <c r="L470" s="312">
        <v>3.5359333E-2</v>
      </c>
      <c r="M470" s="330">
        <f t="shared" si="18"/>
        <v>1.6442267000000031E-2</v>
      </c>
      <c r="N470" s="331">
        <f t="shared" si="19"/>
        <v>0.31740847773041803</v>
      </c>
    </row>
    <row r="471" spans="1:14" x14ac:dyDescent="0.25">
      <c r="A471" s="312">
        <v>4324325</v>
      </c>
      <c r="B471" s="312">
        <v>432432501</v>
      </c>
      <c r="C471" s="312" t="s">
        <v>1068</v>
      </c>
      <c r="D471" s="312" t="s">
        <v>2393</v>
      </c>
      <c r="E471" s="312">
        <v>100</v>
      </c>
      <c r="F471" s="312" t="s">
        <v>1351</v>
      </c>
      <c r="G471" s="312" t="s">
        <v>1352</v>
      </c>
      <c r="H471" s="312" t="s">
        <v>1353</v>
      </c>
      <c r="I471" s="329">
        <v>1</v>
      </c>
      <c r="J471" s="312">
        <v>61</v>
      </c>
      <c r="K471" s="312">
        <v>2.5388439999999998E-2</v>
      </c>
      <c r="L471" s="312">
        <v>1.9775600000000001E-2</v>
      </c>
      <c r="M471" s="330">
        <f t="shared" si="18"/>
        <v>5.6128399999999974E-3</v>
      </c>
      <c r="N471" s="331">
        <f t="shared" si="19"/>
        <v>0.22107856961672312</v>
      </c>
    </row>
    <row r="472" spans="1:14" x14ac:dyDescent="0.25">
      <c r="A472" s="312">
        <v>4324325</v>
      </c>
      <c r="B472" s="312">
        <v>432432501</v>
      </c>
      <c r="C472" s="312" t="s">
        <v>1068</v>
      </c>
      <c r="D472" s="312" t="s">
        <v>2394</v>
      </c>
      <c r="E472" s="312">
        <v>100</v>
      </c>
      <c r="F472" s="312" t="s">
        <v>1351</v>
      </c>
      <c r="G472" s="312" t="s">
        <v>1352</v>
      </c>
      <c r="H472" s="312" t="s">
        <v>1353</v>
      </c>
      <c r="I472" s="329">
        <v>1</v>
      </c>
      <c r="J472" s="312">
        <v>85</v>
      </c>
      <c r="K472" s="312">
        <v>4.4642680000000004E-2</v>
      </c>
      <c r="L472" s="312">
        <v>2.9186000000000004E-2</v>
      </c>
      <c r="M472" s="330">
        <f t="shared" si="18"/>
        <v>1.545668E-2</v>
      </c>
      <c r="N472" s="331">
        <f t="shared" si="19"/>
        <v>0.34623100584463118</v>
      </c>
    </row>
    <row r="473" spans="1:14" x14ac:dyDescent="0.25">
      <c r="A473" s="312">
        <v>4324211</v>
      </c>
      <c r="B473" s="312">
        <v>432421101</v>
      </c>
      <c r="C473" s="312" t="s">
        <v>1009</v>
      </c>
      <c r="D473" s="312" t="s">
        <v>2395</v>
      </c>
      <c r="E473" s="312">
        <v>100</v>
      </c>
      <c r="F473" s="312" t="s">
        <v>1351</v>
      </c>
      <c r="G473" s="312" t="s">
        <v>1352</v>
      </c>
      <c r="H473" s="312" t="s">
        <v>1353</v>
      </c>
      <c r="I473" s="329">
        <v>1</v>
      </c>
      <c r="J473" s="312">
        <v>54</v>
      </c>
      <c r="K473" s="312">
        <v>2.3630519999999995E-2</v>
      </c>
      <c r="L473" s="312">
        <v>1.7778842999999999E-2</v>
      </c>
      <c r="M473" s="330">
        <f t="shared" si="18"/>
        <v>5.8516769999999961E-3</v>
      </c>
      <c r="N473" s="331">
        <f t="shared" si="19"/>
        <v>0.24763217229244203</v>
      </c>
    </row>
    <row r="474" spans="1:14" x14ac:dyDescent="0.25">
      <c r="A474" s="312">
        <v>4324314</v>
      </c>
      <c r="B474" s="312">
        <v>432431401</v>
      </c>
      <c r="C474" s="312" t="s">
        <v>1365</v>
      </c>
      <c r="D474" s="312" t="s">
        <v>2396</v>
      </c>
      <c r="E474" s="312">
        <v>100</v>
      </c>
      <c r="F474" s="312" t="s">
        <v>1351</v>
      </c>
      <c r="G474" s="312" t="s">
        <v>1352</v>
      </c>
      <c r="H474" s="312" t="s">
        <v>1353</v>
      </c>
      <c r="I474" s="329">
        <v>1</v>
      </c>
      <c r="J474" s="312">
        <v>55</v>
      </c>
      <c r="K474" s="312">
        <v>5.3938960000000001E-2</v>
      </c>
      <c r="L474" s="312">
        <v>3.5551340000000001E-2</v>
      </c>
      <c r="M474" s="330">
        <f t="shared" si="18"/>
        <v>1.838762E-2</v>
      </c>
      <c r="N474" s="331">
        <f t="shared" si="19"/>
        <v>0.34089682114746001</v>
      </c>
    </row>
    <row r="475" spans="1:14" x14ac:dyDescent="0.25">
      <c r="A475" s="312">
        <v>4324314</v>
      </c>
      <c r="B475" s="312">
        <v>432431401</v>
      </c>
      <c r="C475" s="312" t="s">
        <v>1365</v>
      </c>
      <c r="D475" s="312" t="s">
        <v>2397</v>
      </c>
      <c r="E475" s="312">
        <v>100</v>
      </c>
      <c r="F475" s="312" t="s">
        <v>1351</v>
      </c>
      <c r="G475" s="312" t="s">
        <v>1352</v>
      </c>
      <c r="H475" s="312" t="s">
        <v>1353</v>
      </c>
      <c r="I475" s="329">
        <v>1</v>
      </c>
      <c r="J475" s="312">
        <v>39</v>
      </c>
      <c r="K475" s="312">
        <v>2.7217440000000002E-2</v>
      </c>
      <c r="L475" s="312">
        <v>2.1992000000000001E-2</v>
      </c>
      <c r="M475" s="330">
        <f t="shared" si="18"/>
        <v>5.2254400000000013E-3</v>
      </c>
      <c r="N475" s="331">
        <f t="shared" si="19"/>
        <v>0.1919886660905655</v>
      </c>
    </row>
    <row r="476" spans="1:14" x14ac:dyDescent="0.25">
      <c r="A476" s="312">
        <v>4324314</v>
      </c>
      <c r="B476" s="312">
        <v>432431401</v>
      </c>
      <c r="C476" s="312" t="s">
        <v>1365</v>
      </c>
      <c r="D476" s="312" t="s">
        <v>2398</v>
      </c>
      <c r="E476" s="312">
        <v>100</v>
      </c>
      <c r="F476" s="312" t="s">
        <v>1351</v>
      </c>
      <c r="G476" s="312" t="s">
        <v>1352</v>
      </c>
      <c r="H476" s="312" t="s">
        <v>1353</v>
      </c>
      <c r="I476" s="329">
        <v>1</v>
      </c>
      <c r="J476" s="312">
        <v>65</v>
      </c>
      <c r="K476" s="312">
        <v>8.3760720000000011E-2</v>
      </c>
      <c r="L476" s="312">
        <v>5.6087960000000006E-2</v>
      </c>
      <c r="M476" s="330">
        <f t="shared" si="18"/>
        <v>2.7672760000000005E-2</v>
      </c>
      <c r="N476" s="331">
        <f t="shared" si="19"/>
        <v>0.33037872644838773</v>
      </c>
    </row>
    <row r="477" spans="1:14" x14ac:dyDescent="0.25">
      <c r="A477" s="312">
        <v>4324333</v>
      </c>
      <c r="B477" s="312">
        <v>432433301</v>
      </c>
      <c r="C477" s="312" t="s">
        <v>1000</v>
      </c>
      <c r="D477" s="312" t="s">
        <v>2399</v>
      </c>
      <c r="E477" s="312">
        <v>100</v>
      </c>
      <c r="F477" s="312" t="s">
        <v>1351</v>
      </c>
      <c r="G477" s="312" t="s">
        <v>1352</v>
      </c>
      <c r="H477" s="312" t="s">
        <v>1353</v>
      </c>
      <c r="I477" s="329">
        <v>1</v>
      </c>
      <c r="J477" s="312">
        <v>60</v>
      </c>
      <c r="K477" s="312">
        <v>5.6099759999999985E-2</v>
      </c>
      <c r="L477" s="312">
        <v>3.9021019999999997E-2</v>
      </c>
      <c r="M477" s="330">
        <f t="shared" si="18"/>
        <v>1.7078739999999988E-2</v>
      </c>
      <c r="N477" s="331">
        <f t="shared" si="19"/>
        <v>0.30443517048914276</v>
      </c>
    </row>
    <row r="478" spans="1:14" x14ac:dyDescent="0.25">
      <c r="A478" s="312">
        <v>4324314</v>
      </c>
      <c r="B478" s="312">
        <v>432431403</v>
      </c>
      <c r="C478" s="312" t="s">
        <v>1364</v>
      </c>
      <c r="D478" s="312" t="s">
        <v>2400</v>
      </c>
      <c r="E478" s="312">
        <v>100</v>
      </c>
      <c r="F478" s="312" t="s">
        <v>1351</v>
      </c>
      <c r="G478" s="312" t="s">
        <v>1352</v>
      </c>
      <c r="H478" s="312" t="s">
        <v>1353</v>
      </c>
      <c r="I478" s="329">
        <v>1</v>
      </c>
      <c r="J478" s="312">
        <v>47</v>
      </c>
      <c r="K478" s="312">
        <v>1.1747840000000006E-2</v>
      </c>
      <c r="L478" s="312">
        <v>9.308760000000001E-3</v>
      </c>
      <c r="M478" s="330">
        <f t="shared" si="18"/>
        <v>2.4390800000000049E-3</v>
      </c>
      <c r="N478" s="331">
        <f t="shared" si="19"/>
        <v>0.20761944323382031</v>
      </c>
    </row>
    <row r="479" spans="1:14" x14ac:dyDescent="0.25">
      <c r="A479" s="312">
        <v>4324314</v>
      </c>
      <c r="B479" s="312">
        <v>432431403</v>
      </c>
      <c r="C479" s="312" t="s">
        <v>1364</v>
      </c>
      <c r="D479" s="312" t="s">
        <v>2401</v>
      </c>
      <c r="E479" s="312">
        <v>63</v>
      </c>
      <c r="F479" s="312" t="s">
        <v>1351</v>
      </c>
      <c r="G479" s="312" t="s">
        <v>1352</v>
      </c>
      <c r="H479" s="312" t="s">
        <v>1353</v>
      </c>
      <c r="I479" s="329">
        <v>1</v>
      </c>
      <c r="J479" s="312">
        <v>65</v>
      </c>
      <c r="K479" s="312">
        <v>2.8857040000000014E-2</v>
      </c>
      <c r="L479" s="312">
        <v>2.2404010000000002E-2</v>
      </c>
      <c r="M479" s="330">
        <f t="shared" si="18"/>
        <v>6.4530300000000124E-3</v>
      </c>
      <c r="N479" s="331">
        <f t="shared" si="19"/>
        <v>0.22362064854884664</v>
      </c>
    </row>
    <row r="480" spans="1:14" x14ac:dyDescent="0.25">
      <c r="A480" s="312">
        <v>4324314</v>
      </c>
      <c r="B480" s="312">
        <v>432431403</v>
      </c>
      <c r="C480" s="312" t="s">
        <v>1364</v>
      </c>
      <c r="D480" s="312" t="s">
        <v>2402</v>
      </c>
      <c r="E480" s="312">
        <v>63</v>
      </c>
      <c r="F480" s="312" t="s">
        <v>1351</v>
      </c>
      <c r="G480" s="312" t="s">
        <v>1352</v>
      </c>
      <c r="H480" s="312" t="s">
        <v>1353</v>
      </c>
      <c r="I480" s="329">
        <v>1</v>
      </c>
      <c r="J480" s="312">
        <v>50</v>
      </c>
      <c r="K480" s="312">
        <v>1.9222039999999996E-2</v>
      </c>
      <c r="L480" s="312">
        <v>1.6204E-2</v>
      </c>
      <c r="M480" s="330">
        <f t="shared" si="18"/>
        <v>3.0180399999999961E-3</v>
      </c>
      <c r="N480" s="331">
        <f t="shared" si="19"/>
        <v>0.1570093496840084</v>
      </c>
    </row>
    <row r="481" spans="1:14" x14ac:dyDescent="0.25">
      <c r="A481" s="312">
        <v>4324314</v>
      </c>
      <c r="B481" s="312">
        <v>432431403</v>
      </c>
      <c r="C481" s="312" t="s">
        <v>1364</v>
      </c>
      <c r="D481" s="312" t="s">
        <v>2403</v>
      </c>
      <c r="E481" s="312">
        <v>63</v>
      </c>
      <c r="F481" s="312" t="s">
        <v>1351</v>
      </c>
      <c r="G481" s="312" t="s">
        <v>1352</v>
      </c>
      <c r="H481" s="312" t="s">
        <v>1353</v>
      </c>
      <c r="I481" s="329">
        <v>1</v>
      </c>
      <c r="J481" s="312">
        <v>33</v>
      </c>
      <c r="K481" s="312">
        <v>1.8652719999999998E-2</v>
      </c>
      <c r="L481" s="312">
        <v>1.626845E-2</v>
      </c>
      <c r="M481" s="330">
        <f t="shared" si="18"/>
        <v>2.3842699999999974E-3</v>
      </c>
      <c r="N481" s="331">
        <f t="shared" si="19"/>
        <v>0.12782425297758171</v>
      </c>
    </row>
    <row r="482" spans="1:14" x14ac:dyDescent="0.25">
      <c r="A482" s="312">
        <v>4324211</v>
      </c>
      <c r="B482" s="312">
        <v>432421101</v>
      </c>
      <c r="C482" s="312" t="s">
        <v>1009</v>
      </c>
      <c r="D482" s="312" t="s">
        <v>2404</v>
      </c>
      <c r="E482" s="312">
        <v>63</v>
      </c>
      <c r="F482" s="312" t="s">
        <v>1351</v>
      </c>
      <c r="G482" s="312" t="s">
        <v>1352</v>
      </c>
      <c r="H482" s="312" t="s">
        <v>1353</v>
      </c>
      <c r="I482" s="329">
        <v>1</v>
      </c>
      <c r="J482" s="312">
        <v>178</v>
      </c>
      <c r="K482" s="312">
        <v>6.9150199999999995E-2</v>
      </c>
      <c r="L482" s="312">
        <v>5.5197290000000003E-2</v>
      </c>
      <c r="M482" s="330">
        <f t="shared" si="18"/>
        <v>1.3952909999999992E-2</v>
      </c>
      <c r="N482" s="331">
        <f t="shared" si="19"/>
        <v>0.20177685675529489</v>
      </c>
    </row>
    <row r="483" spans="1:14" x14ac:dyDescent="0.25">
      <c r="A483" s="312">
        <v>4324141</v>
      </c>
      <c r="B483" s="312">
        <v>432414101</v>
      </c>
      <c r="C483" s="312" t="s">
        <v>1012</v>
      </c>
      <c r="D483" s="312" t="s">
        <v>2405</v>
      </c>
      <c r="E483" s="312">
        <v>100</v>
      </c>
      <c r="F483" s="312" t="s">
        <v>1351</v>
      </c>
      <c r="G483" s="312" t="s">
        <v>1352</v>
      </c>
      <c r="H483" s="312" t="s">
        <v>1353</v>
      </c>
      <c r="I483" s="329">
        <v>1</v>
      </c>
      <c r="J483" s="312">
        <v>90</v>
      </c>
      <c r="K483" s="312">
        <v>4.0947480000000015E-2</v>
      </c>
      <c r="L483" s="312">
        <v>3.4242380000000003E-2</v>
      </c>
      <c r="M483" s="330">
        <f t="shared" si="18"/>
        <v>6.7051000000000124E-3</v>
      </c>
      <c r="N483" s="331">
        <f t="shared" si="19"/>
        <v>0.16374878258686518</v>
      </c>
    </row>
    <row r="484" spans="1:14" x14ac:dyDescent="0.25">
      <c r="A484" s="312">
        <v>4324211</v>
      </c>
      <c r="B484" s="312">
        <v>432421103</v>
      </c>
      <c r="C484" s="312" t="s">
        <v>1008</v>
      </c>
      <c r="D484" s="312" t="s">
        <v>2406</v>
      </c>
      <c r="E484" s="312">
        <v>100</v>
      </c>
      <c r="F484" s="312" t="s">
        <v>1351</v>
      </c>
      <c r="G484" s="312" t="s">
        <v>1352</v>
      </c>
      <c r="H484" s="312" t="s">
        <v>1353</v>
      </c>
      <c r="I484" s="329">
        <v>1</v>
      </c>
      <c r="J484" s="312">
        <v>63</v>
      </c>
      <c r="K484" s="312">
        <v>3.1668440000000006E-2</v>
      </c>
      <c r="L484" s="312">
        <v>2.5899000000000002E-2</v>
      </c>
      <c r="M484" s="330">
        <f t="shared" si="18"/>
        <v>5.7694400000000041E-3</v>
      </c>
      <c r="N484" s="331">
        <f t="shared" si="19"/>
        <v>0.18218263987743011</v>
      </c>
    </row>
    <row r="485" spans="1:14" x14ac:dyDescent="0.25">
      <c r="A485" s="312">
        <v>4324314</v>
      </c>
      <c r="B485" s="312">
        <v>432431403</v>
      </c>
      <c r="C485" s="312" t="s">
        <v>1364</v>
      </c>
      <c r="D485" s="312" t="s">
        <v>2407</v>
      </c>
      <c r="E485" s="312">
        <v>100</v>
      </c>
      <c r="F485" s="312" t="s">
        <v>1351</v>
      </c>
      <c r="G485" s="312" t="s">
        <v>1352</v>
      </c>
      <c r="H485" s="312" t="s">
        <v>1353</v>
      </c>
      <c r="I485" s="329">
        <v>1</v>
      </c>
      <c r="J485" s="312">
        <v>160</v>
      </c>
      <c r="K485" s="312">
        <v>7.4830800000000017E-2</v>
      </c>
      <c r="L485" s="312">
        <v>5.7090340000000003E-2</v>
      </c>
      <c r="M485" s="330">
        <f t="shared" si="18"/>
        <v>1.7740460000000013E-2</v>
      </c>
      <c r="N485" s="331">
        <f t="shared" si="19"/>
        <v>0.23707430630168339</v>
      </c>
    </row>
    <row r="486" spans="1:14" x14ac:dyDescent="0.25">
      <c r="A486" s="312">
        <v>4324223</v>
      </c>
      <c r="B486" s="312">
        <v>432422301</v>
      </c>
      <c r="C486" s="312" t="s">
        <v>1395</v>
      </c>
      <c r="D486" s="312" t="s">
        <v>2408</v>
      </c>
      <c r="E486" s="312">
        <v>100</v>
      </c>
      <c r="F486" s="312" t="s">
        <v>1351</v>
      </c>
      <c r="G486" s="312" t="s">
        <v>1352</v>
      </c>
      <c r="H486" s="312" t="s">
        <v>1353</v>
      </c>
      <c r="I486" s="329">
        <v>1</v>
      </c>
      <c r="J486" s="312">
        <v>61</v>
      </c>
      <c r="K486" s="312">
        <v>3.0770720000000001E-2</v>
      </c>
      <c r="L486" s="312">
        <v>2.5218089999999999E-2</v>
      </c>
      <c r="M486" s="330">
        <f t="shared" si="18"/>
        <v>5.5526300000000028E-3</v>
      </c>
      <c r="N486" s="331">
        <f t="shared" si="19"/>
        <v>0.18045174113572912</v>
      </c>
    </row>
    <row r="487" spans="1:14" x14ac:dyDescent="0.25">
      <c r="A487" s="312">
        <v>4324333</v>
      </c>
      <c r="B487" s="312">
        <v>432433301</v>
      </c>
      <c r="C487" s="312" t="s">
        <v>1000</v>
      </c>
      <c r="D487" s="312" t="s">
        <v>2409</v>
      </c>
      <c r="E487" s="312">
        <v>100</v>
      </c>
      <c r="F487" s="312" t="s">
        <v>1351</v>
      </c>
      <c r="G487" s="312" t="s">
        <v>1352</v>
      </c>
      <c r="H487" s="312" t="s">
        <v>1353</v>
      </c>
      <c r="I487" s="329">
        <v>1</v>
      </c>
      <c r="J487" s="312">
        <v>66</v>
      </c>
      <c r="K487" s="312">
        <v>2.7702880000000003E-2</v>
      </c>
      <c r="L487" s="312">
        <v>2.4504349999999998E-2</v>
      </c>
      <c r="M487" s="330">
        <f t="shared" si="18"/>
        <v>3.198530000000005E-3</v>
      </c>
      <c r="N487" s="331">
        <f t="shared" si="19"/>
        <v>0.11545839277360349</v>
      </c>
    </row>
    <row r="488" spans="1:14" x14ac:dyDescent="0.25">
      <c r="A488" s="312">
        <v>4324314</v>
      </c>
      <c r="B488" s="312">
        <v>432431403</v>
      </c>
      <c r="C488" s="312" t="s">
        <v>1364</v>
      </c>
      <c r="D488" s="312" t="s">
        <v>2410</v>
      </c>
      <c r="E488" s="312">
        <v>100</v>
      </c>
      <c r="F488" s="312" t="s">
        <v>1351</v>
      </c>
      <c r="G488" s="312" t="s">
        <v>1352</v>
      </c>
      <c r="H488" s="312" t="s">
        <v>1353</v>
      </c>
      <c r="I488" s="329">
        <v>1</v>
      </c>
      <c r="J488" s="312">
        <v>118</v>
      </c>
      <c r="K488" s="312">
        <v>5.4925800000000004E-2</v>
      </c>
      <c r="L488" s="312">
        <v>4.9076019999999998E-2</v>
      </c>
      <c r="M488" s="330">
        <f t="shared" si="18"/>
        <v>5.8497800000000058E-3</v>
      </c>
      <c r="N488" s="331">
        <f t="shared" si="19"/>
        <v>0.10650331902311856</v>
      </c>
    </row>
    <row r="489" spans="1:14" x14ac:dyDescent="0.25">
      <c r="A489" s="312">
        <v>4324333</v>
      </c>
      <c r="B489" s="312">
        <v>432433301</v>
      </c>
      <c r="C489" s="312" t="s">
        <v>1000</v>
      </c>
      <c r="D489" s="312" t="s">
        <v>2411</v>
      </c>
      <c r="E489" s="312">
        <v>100</v>
      </c>
      <c r="F489" s="312" t="s">
        <v>1351</v>
      </c>
      <c r="G489" s="312" t="s">
        <v>1352</v>
      </c>
      <c r="H489" s="312" t="s">
        <v>1353</v>
      </c>
      <c r="I489" s="329">
        <v>1</v>
      </c>
      <c r="J489" s="312">
        <v>48</v>
      </c>
      <c r="K489" s="312">
        <v>9.1694399999999992E-3</v>
      </c>
      <c r="L489" s="312">
        <v>7.4390000000000003E-3</v>
      </c>
      <c r="M489" s="330">
        <f t="shared" si="18"/>
        <v>1.7304399999999989E-3</v>
      </c>
      <c r="N489" s="331">
        <f t="shared" si="19"/>
        <v>0.18871817690066123</v>
      </c>
    </row>
    <row r="490" spans="1:14" x14ac:dyDescent="0.25">
      <c r="A490" s="312">
        <v>4324314</v>
      </c>
      <c r="B490" s="312">
        <v>432431402</v>
      </c>
      <c r="C490" s="312" t="s">
        <v>1375</v>
      </c>
      <c r="D490" s="312" t="s">
        <v>2412</v>
      </c>
      <c r="E490" s="312">
        <v>100</v>
      </c>
      <c r="F490" s="312" t="s">
        <v>1351</v>
      </c>
      <c r="G490" s="312" t="s">
        <v>1352</v>
      </c>
      <c r="H490" s="312" t="s">
        <v>1353</v>
      </c>
      <c r="I490" s="329">
        <v>1</v>
      </c>
      <c r="J490" s="312">
        <v>75</v>
      </c>
      <c r="K490" s="312">
        <v>3.9215920000000001E-2</v>
      </c>
      <c r="L490" s="312">
        <v>2.7494009999999999E-2</v>
      </c>
      <c r="M490" s="330">
        <f t="shared" si="18"/>
        <v>1.1721910000000002E-2</v>
      </c>
      <c r="N490" s="331">
        <f t="shared" si="19"/>
        <v>0.29890692351473591</v>
      </c>
    </row>
    <row r="491" spans="1:14" x14ac:dyDescent="0.25">
      <c r="A491" s="312">
        <v>4324141</v>
      </c>
      <c r="B491" s="312">
        <v>432414102</v>
      </c>
      <c r="C491" s="312" t="s">
        <v>1014</v>
      </c>
      <c r="D491" s="312" t="s">
        <v>2413</v>
      </c>
      <c r="E491" s="312">
        <v>100</v>
      </c>
      <c r="F491" s="312" t="s">
        <v>1351</v>
      </c>
      <c r="G491" s="312" t="s">
        <v>1352</v>
      </c>
      <c r="H491" s="312" t="s">
        <v>1353</v>
      </c>
      <c r="I491" s="329">
        <v>1</v>
      </c>
      <c r="J491" s="312">
        <v>59</v>
      </c>
      <c r="K491" s="312">
        <v>1.8806719999999996E-2</v>
      </c>
      <c r="L491" s="312">
        <v>1.6007299999999999E-2</v>
      </c>
      <c r="M491" s="330">
        <f t="shared" si="18"/>
        <v>2.7994199999999969E-3</v>
      </c>
      <c r="N491" s="331">
        <f t="shared" si="19"/>
        <v>0.14885211243640559</v>
      </c>
    </row>
    <row r="492" spans="1:14" x14ac:dyDescent="0.25">
      <c r="A492" s="312">
        <v>4324234</v>
      </c>
      <c r="B492" s="312">
        <v>432423402</v>
      </c>
      <c r="C492" s="312" t="s">
        <v>1368</v>
      </c>
      <c r="D492" s="312" t="s">
        <v>2414</v>
      </c>
      <c r="E492" s="312">
        <v>63</v>
      </c>
      <c r="F492" s="312" t="s">
        <v>1351</v>
      </c>
      <c r="G492" s="312" t="s">
        <v>1352</v>
      </c>
      <c r="H492" s="312" t="s">
        <v>1353</v>
      </c>
      <c r="I492" s="329">
        <v>1</v>
      </c>
      <c r="J492" s="312">
        <v>24</v>
      </c>
      <c r="K492" s="312">
        <v>2.061576E-2</v>
      </c>
      <c r="L492" s="312">
        <v>1.7471819999999999E-2</v>
      </c>
      <c r="M492" s="330">
        <f t="shared" si="18"/>
        <v>3.1439400000000013E-3</v>
      </c>
      <c r="N492" s="331">
        <f t="shared" si="19"/>
        <v>0.15250177534080728</v>
      </c>
    </row>
    <row r="493" spans="1:14" x14ac:dyDescent="0.25">
      <c r="A493" s="312">
        <v>4324325</v>
      </c>
      <c r="B493" s="312">
        <v>432432504</v>
      </c>
      <c r="C493" s="312" t="s">
        <v>1393</v>
      </c>
      <c r="D493" s="312" t="s">
        <v>2415</v>
      </c>
      <c r="E493" s="312">
        <v>100</v>
      </c>
      <c r="F493" s="312" t="s">
        <v>1351</v>
      </c>
      <c r="G493" s="312" t="s">
        <v>1352</v>
      </c>
      <c r="H493" s="312" t="s">
        <v>1353</v>
      </c>
      <c r="I493" s="329">
        <v>1</v>
      </c>
      <c r="J493" s="312">
        <v>102</v>
      </c>
      <c r="K493" s="312">
        <v>7.1162119999999982E-2</v>
      </c>
      <c r="L493" s="312">
        <v>5.310745E-2</v>
      </c>
      <c r="M493" s="330">
        <f t="shared" si="18"/>
        <v>1.8054669999999981E-2</v>
      </c>
      <c r="N493" s="331">
        <f t="shared" si="19"/>
        <v>0.25371180622499701</v>
      </c>
    </row>
    <row r="494" spans="1:14" x14ac:dyDescent="0.25">
      <c r="A494" s="312">
        <v>4324141</v>
      </c>
      <c r="B494" s="312">
        <v>432414103</v>
      </c>
      <c r="C494" s="312" t="s">
        <v>1013</v>
      </c>
      <c r="D494" s="312" t="s">
        <v>2416</v>
      </c>
      <c r="E494" s="312">
        <v>63</v>
      </c>
      <c r="F494" s="312" t="s">
        <v>1351</v>
      </c>
      <c r="G494" s="312" t="s">
        <v>1352</v>
      </c>
      <c r="H494" s="312" t="s">
        <v>1353</v>
      </c>
      <c r="I494" s="329">
        <v>1</v>
      </c>
      <c r="J494" s="312">
        <v>87</v>
      </c>
      <c r="K494" s="312">
        <v>4.0496639999999987E-2</v>
      </c>
      <c r="L494" s="312">
        <v>2.9259729999999998E-2</v>
      </c>
      <c r="M494" s="330">
        <f t="shared" si="18"/>
        <v>1.1236909999999989E-2</v>
      </c>
      <c r="N494" s="331">
        <f t="shared" si="19"/>
        <v>0.27747758826411262</v>
      </c>
    </row>
    <row r="495" spans="1:14" x14ac:dyDescent="0.25">
      <c r="A495" s="312">
        <v>4324131</v>
      </c>
      <c r="B495" s="312">
        <v>432413102</v>
      </c>
      <c r="C495" s="312" t="s">
        <v>1369</v>
      </c>
      <c r="D495" s="312" t="s">
        <v>2417</v>
      </c>
      <c r="E495" s="312">
        <v>100</v>
      </c>
      <c r="F495" s="312" t="s">
        <v>1351</v>
      </c>
      <c r="G495" s="312" t="s">
        <v>1352</v>
      </c>
      <c r="H495" s="312" t="s">
        <v>1353</v>
      </c>
      <c r="I495" s="329">
        <v>1</v>
      </c>
      <c r="J495" s="312">
        <v>42</v>
      </c>
      <c r="K495" s="312">
        <v>6.2691599999999993E-3</v>
      </c>
      <c r="L495" s="312">
        <v>5.6819999999999996E-3</v>
      </c>
      <c r="M495" s="330">
        <f t="shared" si="18"/>
        <v>5.8715999999999977E-4</v>
      </c>
      <c r="N495" s="331">
        <f t="shared" si="19"/>
        <v>9.3658480561989138E-2</v>
      </c>
    </row>
    <row r="496" spans="1:14" x14ac:dyDescent="0.25">
      <c r="A496" s="312">
        <v>4324215</v>
      </c>
      <c r="B496" s="312">
        <v>432421503</v>
      </c>
      <c r="C496" s="312" t="s">
        <v>1366</v>
      </c>
      <c r="D496" s="312" t="s">
        <v>2418</v>
      </c>
      <c r="E496" s="312">
        <v>250</v>
      </c>
      <c r="F496" s="312" t="s">
        <v>1351</v>
      </c>
      <c r="G496" s="312" t="s">
        <v>1352</v>
      </c>
      <c r="H496" s="312" t="s">
        <v>1353</v>
      </c>
      <c r="I496" s="329">
        <v>1</v>
      </c>
      <c r="J496" s="312">
        <v>5</v>
      </c>
      <c r="K496" s="312">
        <v>1.7336640000000007E-2</v>
      </c>
      <c r="L496" s="312">
        <v>1.2716999999999999E-2</v>
      </c>
      <c r="M496" s="330">
        <f t="shared" si="18"/>
        <v>4.6196400000000082E-3</v>
      </c>
      <c r="N496" s="331">
        <f t="shared" si="19"/>
        <v>0.26646685863004632</v>
      </c>
    </row>
    <row r="497" spans="1:14" x14ac:dyDescent="0.25">
      <c r="A497" s="312">
        <v>4324211</v>
      </c>
      <c r="B497" s="312">
        <v>432421103</v>
      </c>
      <c r="C497" s="312" t="s">
        <v>1008</v>
      </c>
      <c r="D497" s="312" t="s">
        <v>2419</v>
      </c>
      <c r="E497" s="312">
        <v>100</v>
      </c>
      <c r="F497" s="312" t="s">
        <v>1351</v>
      </c>
      <c r="G497" s="312" t="s">
        <v>1352</v>
      </c>
      <c r="H497" s="312" t="s">
        <v>1353</v>
      </c>
      <c r="I497" s="329">
        <v>1</v>
      </c>
      <c r="J497" s="312">
        <v>77</v>
      </c>
      <c r="K497" s="312">
        <v>2.010936E-2</v>
      </c>
      <c r="L497" s="312">
        <v>1.7019451000000001E-2</v>
      </c>
      <c r="M497" s="330">
        <f t="shared" si="18"/>
        <v>3.0899089999999983E-3</v>
      </c>
      <c r="N497" s="331">
        <f t="shared" si="19"/>
        <v>0.15365526302179675</v>
      </c>
    </row>
    <row r="498" spans="1:14" x14ac:dyDescent="0.25">
      <c r="A498" s="312">
        <v>4324211</v>
      </c>
      <c r="B498" s="312">
        <v>432421102</v>
      </c>
      <c r="C498" s="312" t="s">
        <v>1367</v>
      </c>
      <c r="D498" s="312" t="s">
        <v>2420</v>
      </c>
      <c r="E498" s="312">
        <v>100</v>
      </c>
      <c r="F498" s="312" t="s">
        <v>1351</v>
      </c>
      <c r="G498" s="312" t="s">
        <v>1352</v>
      </c>
      <c r="H498" s="312" t="s">
        <v>1353</v>
      </c>
      <c r="I498" s="329">
        <v>1</v>
      </c>
      <c r="J498" s="312">
        <v>149</v>
      </c>
      <c r="K498" s="312">
        <v>9.1712720000000011E-2</v>
      </c>
      <c r="L498" s="312">
        <v>6.5015584000000015E-2</v>
      </c>
      <c r="M498" s="330">
        <f t="shared" si="18"/>
        <v>2.6697135999999996E-2</v>
      </c>
      <c r="N498" s="331">
        <f t="shared" si="19"/>
        <v>0.29109523738909926</v>
      </c>
    </row>
    <row r="499" spans="1:14" x14ac:dyDescent="0.25">
      <c r="A499" s="312">
        <v>4324123</v>
      </c>
      <c r="B499" s="312">
        <v>432412302</v>
      </c>
      <c r="C499" s="312" t="s">
        <v>1017</v>
      </c>
      <c r="D499" s="312" t="s">
        <v>2421</v>
      </c>
      <c r="E499" s="312">
        <v>100</v>
      </c>
      <c r="F499" s="312" t="s">
        <v>1633</v>
      </c>
      <c r="G499" s="312" t="s">
        <v>1352</v>
      </c>
      <c r="H499" s="312" t="s">
        <v>1353</v>
      </c>
      <c r="I499" s="329">
        <v>1</v>
      </c>
      <c r="J499" s="312">
        <v>1</v>
      </c>
      <c r="K499" s="312">
        <v>3.4918200000000003E-2</v>
      </c>
      <c r="L499" s="312">
        <v>3.0896839999999998E-2</v>
      </c>
      <c r="M499" s="330">
        <f t="shared" si="18"/>
        <v>4.0213600000000051E-3</v>
      </c>
      <c r="N499" s="331">
        <f t="shared" si="19"/>
        <v>0.11516515742506786</v>
      </c>
    </row>
    <row r="500" spans="1:14" x14ac:dyDescent="0.25">
      <c r="A500" s="312">
        <v>4324141</v>
      </c>
      <c r="B500" s="312">
        <v>432414101</v>
      </c>
      <c r="C500" s="312" t="s">
        <v>1012</v>
      </c>
      <c r="D500" s="312" t="s">
        <v>2422</v>
      </c>
      <c r="E500" s="312">
        <v>100</v>
      </c>
      <c r="F500" s="312" t="s">
        <v>1351</v>
      </c>
      <c r="G500" s="312" t="s">
        <v>1352</v>
      </c>
      <c r="H500" s="312" t="s">
        <v>1353</v>
      </c>
      <c r="I500" s="329">
        <v>1</v>
      </c>
      <c r="J500" s="312">
        <v>97</v>
      </c>
      <c r="K500" s="312">
        <v>4.3950640000000006E-2</v>
      </c>
      <c r="L500" s="312">
        <v>3.870817E-2</v>
      </c>
      <c r="M500" s="330">
        <f t="shared" si="18"/>
        <v>5.242470000000006E-3</v>
      </c>
      <c r="N500" s="331">
        <f t="shared" si="19"/>
        <v>0.11928085688854599</v>
      </c>
    </row>
    <row r="501" spans="1:14" x14ac:dyDescent="0.25">
      <c r="A501" s="312">
        <v>4324141</v>
      </c>
      <c r="B501" s="312">
        <v>432414103</v>
      </c>
      <c r="C501" s="312" t="s">
        <v>1013</v>
      </c>
      <c r="D501" s="312" t="s">
        <v>2423</v>
      </c>
      <c r="E501" s="312">
        <v>63</v>
      </c>
      <c r="F501" s="312" t="s">
        <v>1351</v>
      </c>
      <c r="G501" s="312" t="s">
        <v>1352</v>
      </c>
      <c r="H501" s="312" t="s">
        <v>1353</v>
      </c>
      <c r="I501" s="329">
        <v>1</v>
      </c>
      <c r="J501" s="312">
        <v>65</v>
      </c>
      <c r="K501" s="312">
        <v>2.3351840000000002E-2</v>
      </c>
      <c r="L501" s="312">
        <v>1.6402530000000002E-2</v>
      </c>
      <c r="M501" s="330">
        <f t="shared" si="18"/>
        <v>6.9493100000000002E-3</v>
      </c>
      <c r="N501" s="331">
        <f t="shared" si="19"/>
        <v>0.29759153882520606</v>
      </c>
    </row>
    <row r="502" spans="1:14" x14ac:dyDescent="0.25">
      <c r="A502" s="312">
        <v>4324141</v>
      </c>
      <c r="B502" s="312">
        <v>432414102</v>
      </c>
      <c r="C502" s="312" t="s">
        <v>1014</v>
      </c>
      <c r="D502" s="312" t="s">
        <v>2424</v>
      </c>
      <c r="E502" s="312">
        <v>100</v>
      </c>
      <c r="F502" s="312" t="s">
        <v>1351</v>
      </c>
      <c r="G502" s="312" t="s">
        <v>1352</v>
      </c>
      <c r="H502" s="312" t="s">
        <v>1353</v>
      </c>
      <c r="I502" s="329">
        <v>1</v>
      </c>
      <c r="J502" s="312">
        <v>38</v>
      </c>
      <c r="K502" s="312">
        <v>1.1311159999999999E-2</v>
      </c>
      <c r="L502" s="312">
        <v>7.8061400000000022E-3</v>
      </c>
      <c r="M502" s="330">
        <f t="shared" si="18"/>
        <v>3.5050199999999967E-3</v>
      </c>
      <c r="N502" s="331">
        <f t="shared" si="19"/>
        <v>0.30987272746561778</v>
      </c>
    </row>
    <row r="503" spans="1:14" x14ac:dyDescent="0.25">
      <c r="A503" s="312">
        <v>4324325</v>
      </c>
      <c r="B503" s="312">
        <v>432432501</v>
      </c>
      <c r="C503" s="312" t="s">
        <v>1068</v>
      </c>
      <c r="D503" s="312" t="s">
        <v>2425</v>
      </c>
      <c r="E503" s="312">
        <v>100</v>
      </c>
      <c r="F503" s="312" t="s">
        <v>1351</v>
      </c>
      <c r="G503" s="312" t="s">
        <v>1352</v>
      </c>
      <c r="H503" s="312" t="s">
        <v>1353</v>
      </c>
      <c r="I503" s="329">
        <v>1</v>
      </c>
      <c r="J503" s="312">
        <v>83</v>
      </c>
      <c r="K503" s="312">
        <v>3.8800480000000012E-2</v>
      </c>
      <c r="L503" s="312">
        <v>2.6838540000000001E-2</v>
      </c>
      <c r="M503" s="330">
        <f t="shared" si="18"/>
        <v>1.1961940000000011E-2</v>
      </c>
      <c r="N503" s="331">
        <f t="shared" si="19"/>
        <v>0.30829360873886114</v>
      </c>
    </row>
    <row r="504" spans="1:14" x14ac:dyDescent="0.25">
      <c r="A504" s="312">
        <v>4324325</v>
      </c>
      <c r="B504" s="312">
        <v>432432501</v>
      </c>
      <c r="C504" s="312" t="s">
        <v>1068</v>
      </c>
      <c r="D504" s="312" t="s">
        <v>2426</v>
      </c>
      <c r="E504" s="312">
        <v>100</v>
      </c>
      <c r="F504" s="312" t="s">
        <v>1351</v>
      </c>
      <c r="G504" s="312" t="s">
        <v>1352</v>
      </c>
      <c r="H504" s="312" t="s">
        <v>1353</v>
      </c>
      <c r="I504" s="329">
        <v>1</v>
      </c>
      <c r="J504" s="312">
        <v>122</v>
      </c>
      <c r="K504" s="312">
        <v>5.7636919999999994E-2</v>
      </c>
      <c r="L504" s="312">
        <v>4.2822470000000001E-2</v>
      </c>
      <c r="M504" s="330">
        <f t="shared" si="18"/>
        <v>1.4814449999999993E-2</v>
      </c>
      <c r="N504" s="331">
        <f t="shared" si="19"/>
        <v>0.25703056304882349</v>
      </c>
    </row>
    <row r="505" spans="1:14" x14ac:dyDescent="0.25">
      <c r="A505" s="312">
        <v>4324325</v>
      </c>
      <c r="B505" s="312">
        <v>432432501</v>
      </c>
      <c r="C505" s="312" t="s">
        <v>1068</v>
      </c>
      <c r="D505" s="312" t="s">
        <v>2427</v>
      </c>
      <c r="E505" s="312">
        <v>100</v>
      </c>
      <c r="F505" s="312" t="s">
        <v>1351</v>
      </c>
      <c r="G505" s="312" t="s">
        <v>1352</v>
      </c>
      <c r="H505" s="312" t="s">
        <v>1353</v>
      </c>
      <c r="I505" s="329">
        <v>1</v>
      </c>
      <c r="J505" s="312">
        <v>27</v>
      </c>
      <c r="K505" s="312">
        <v>2.966804E-2</v>
      </c>
      <c r="L505" s="312">
        <v>2.1144688000000002E-2</v>
      </c>
      <c r="M505" s="330">
        <f t="shared" si="18"/>
        <v>8.5233519999999979E-3</v>
      </c>
      <c r="N505" s="331">
        <f t="shared" si="19"/>
        <v>0.28729070070014728</v>
      </c>
    </row>
    <row r="506" spans="1:14" x14ac:dyDescent="0.25">
      <c r="A506" s="312">
        <v>4324211</v>
      </c>
      <c r="B506" s="312">
        <v>432421101</v>
      </c>
      <c r="C506" s="312" t="s">
        <v>1009</v>
      </c>
      <c r="D506" s="312" t="s">
        <v>2428</v>
      </c>
      <c r="E506" s="312">
        <v>100</v>
      </c>
      <c r="F506" s="312" t="s">
        <v>1351</v>
      </c>
      <c r="G506" s="312" t="s">
        <v>1352</v>
      </c>
      <c r="H506" s="312" t="s">
        <v>1353</v>
      </c>
      <c r="I506" s="329">
        <v>1</v>
      </c>
      <c r="J506" s="312">
        <v>70</v>
      </c>
      <c r="K506" s="312">
        <v>4.1145439999999998E-2</v>
      </c>
      <c r="L506" s="312">
        <v>3.41664E-2</v>
      </c>
      <c r="M506" s="330">
        <f t="shared" si="18"/>
        <v>6.9790399999999989E-3</v>
      </c>
      <c r="N506" s="331">
        <f t="shared" si="19"/>
        <v>0.16961879615335257</v>
      </c>
    </row>
    <row r="507" spans="1:14" x14ac:dyDescent="0.25">
      <c r="A507" s="312">
        <v>4324211</v>
      </c>
      <c r="B507" s="312">
        <v>432421101</v>
      </c>
      <c r="C507" s="312" t="s">
        <v>1009</v>
      </c>
      <c r="D507" s="312" t="s">
        <v>2429</v>
      </c>
      <c r="E507" s="312">
        <v>100</v>
      </c>
      <c r="F507" s="312" t="s">
        <v>1351</v>
      </c>
      <c r="G507" s="312" t="s">
        <v>1352</v>
      </c>
      <c r="H507" s="312" t="s">
        <v>1353</v>
      </c>
      <c r="I507" s="329">
        <v>1</v>
      </c>
      <c r="J507" s="312">
        <v>45</v>
      </c>
      <c r="K507" s="312">
        <v>3.4654200000000017E-2</v>
      </c>
      <c r="L507" s="312">
        <v>2.5693886999999999E-2</v>
      </c>
      <c r="M507" s="330">
        <f t="shared" si="18"/>
        <v>8.9603130000000183E-3</v>
      </c>
      <c r="N507" s="331">
        <f t="shared" si="19"/>
        <v>0.25856355073843901</v>
      </c>
    </row>
    <row r="508" spans="1:14" x14ac:dyDescent="0.25">
      <c r="A508" s="312">
        <v>4324141</v>
      </c>
      <c r="B508" s="312">
        <v>432414103</v>
      </c>
      <c r="C508" s="312" t="s">
        <v>1013</v>
      </c>
      <c r="D508" s="312" t="s">
        <v>2430</v>
      </c>
      <c r="E508" s="312">
        <v>100</v>
      </c>
      <c r="F508" s="312" t="s">
        <v>1351</v>
      </c>
      <c r="G508" s="312" t="s">
        <v>1352</v>
      </c>
      <c r="H508" s="312" t="s">
        <v>1353</v>
      </c>
      <c r="I508" s="329">
        <v>1</v>
      </c>
      <c r="J508" s="312">
        <v>65</v>
      </c>
      <c r="K508" s="312">
        <v>3.0603560000000002E-2</v>
      </c>
      <c r="L508" s="312">
        <v>2.6159109999999999E-2</v>
      </c>
      <c r="M508" s="330">
        <f t="shared" si="18"/>
        <v>4.4444500000000026E-3</v>
      </c>
      <c r="N508" s="331">
        <f t="shared" si="19"/>
        <v>0.14522656841230244</v>
      </c>
    </row>
    <row r="509" spans="1:14" x14ac:dyDescent="0.25">
      <c r="A509" s="312">
        <v>4324314</v>
      </c>
      <c r="B509" s="312">
        <v>432431401</v>
      </c>
      <c r="C509" s="312" t="s">
        <v>1365</v>
      </c>
      <c r="D509" s="312" t="s">
        <v>2431</v>
      </c>
      <c r="E509" s="312">
        <v>100</v>
      </c>
      <c r="F509" s="312" t="s">
        <v>1351</v>
      </c>
      <c r="G509" s="312" t="s">
        <v>1352</v>
      </c>
      <c r="H509" s="312" t="s">
        <v>1353</v>
      </c>
      <c r="I509" s="329">
        <v>1</v>
      </c>
      <c r="J509" s="312">
        <v>72</v>
      </c>
      <c r="K509" s="312">
        <v>4.3641840000000008E-2</v>
      </c>
      <c r="L509" s="312">
        <v>3.2316319999999996E-2</v>
      </c>
      <c r="M509" s="330">
        <f t="shared" si="18"/>
        <v>1.1325520000000013E-2</v>
      </c>
      <c r="N509" s="331">
        <f t="shared" si="19"/>
        <v>0.25951059808660704</v>
      </c>
    </row>
    <row r="510" spans="1:14" x14ac:dyDescent="0.25">
      <c r="A510" s="312">
        <v>4324314</v>
      </c>
      <c r="B510" s="312">
        <v>432431402</v>
      </c>
      <c r="C510" s="312" t="s">
        <v>1375</v>
      </c>
      <c r="D510" s="312" t="s">
        <v>2432</v>
      </c>
      <c r="E510" s="312">
        <v>100</v>
      </c>
      <c r="F510" s="312" t="s">
        <v>1351</v>
      </c>
      <c r="G510" s="312" t="s">
        <v>1352</v>
      </c>
      <c r="H510" s="312" t="s">
        <v>1353</v>
      </c>
      <c r="I510" s="329">
        <v>1</v>
      </c>
      <c r="J510" s="312">
        <v>58</v>
      </c>
      <c r="K510" s="312">
        <v>3.0113400000000002E-2</v>
      </c>
      <c r="L510" s="312">
        <v>2.4285950000000001E-2</v>
      </c>
      <c r="M510" s="330">
        <f t="shared" si="18"/>
        <v>5.8274500000000014E-3</v>
      </c>
      <c r="N510" s="331">
        <f t="shared" si="19"/>
        <v>0.19351683967934544</v>
      </c>
    </row>
    <row r="511" spans="1:14" x14ac:dyDescent="0.25">
      <c r="A511" s="312">
        <v>4324234</v>
      </c>
      <c r="B511" s="312">
        <v>432423402</v>
      </c>
      <c r="C511" s="312" t="s">
        <v>1368</v>
      </c>
      <c r="D511" s="312" t="s">
        <v>2433</v>
      </c>
      <c r="E511" s="312">
        <v>100</v>
      </c>
      <c r="F511" s="312" t="s">
        <v>1351</v>
      </c>
      <c r="G511" s="312" t="s">
        <v>1352</v>
      </c>
      <c r="H511" s="312" t="s">
        <v>1353</v>
      </c>
      <c r="I511" s="329">
        <v>1</v>
      </c>
      <c r="J511" s="312">
        <v>144</v>
      </c>
      <c r="K511" s="312">
        <v>7.1800040000000009E-2</v>
      </c>
      <c r="L511" s="312">
        <v>5.8456889999999997E-2</v>
      </c>
      <c r="M511" s="330">
        <f t="shared" si="18"/>
        <v>1.3343150000000012E-2</v>
      </c>
      <c r="N511" s="331">
        <f t="shared" si="19"/>
        <v>0.18583764020187191</v>
      </c>
    </row>
    <row r="512" spans="1:14" x14ac:dyDescent="0.25">
      <c r="A512" s="312">
        <v>4324141</v>
      </c>
      <c r="B512" s="312">
        <v>432414102</v>
      </c>
      <c r="C512" s="312" t="s">
        <v>1014</v>
      </c>
      <c r="D512" s="312" t="s">
        <v>2434</v>
      </c>
      <c r="E512" s="312">
        <v>100</v>
      </c>
      <c r="F512" s="312" t="s">
        <v>1351</v>
      </c>
      <c r="G512" s="312" t="s">
        <v>1352</v>
      </c>
      <c r="H512" s="312" t="s">
        <v>1353</v>
      </c>
      <c r="I512" s="329">
        <v>1</v>
      </c>
      <c r="J512" s="312">
        <v>33</v>
      </c>
      <c r="K512" s="312">
        <v>1.9608280000000006E-2</v>
      </c>
      <c r="L512" s="312">
        <v>1.711667E-2</v>
      </c>
      <c r="M512" s="330">
        <f t="shared" si="18"/>
        <v>2.4916100000000052E-3</v>
      </c>
      <c r="N512" s="331">
        <f t="shared" si="19"/>
        <v>0.12706927889646641</v>
      </c>
    </row>
    <row r="513" spans="1:14" x14ac:dyDescent="0.25">
      <c r="A513" s="312">
        <v>4324211</v>
      </c>
      <c r="B513" s="312">
        <v>432421101</v>
      </c>
      <c r="C513" s="312" t="s">
        <v>1009</v>
      </c>
      <c r="D513" s="312" t="s">
        <v>2435</v>
      </c>
      <c r="E513" s="312">
        <v>100</v>
      </c>
      <c r="F513" s="312" t="s">
        <v>1351</v>
      </c>
      <c r="G513" s="312" t="s">
        <v>1352</v>
      </c>
      <c r="H513" s="312" t="s">
        <v>1353</v>
      </c>
      <c r="I513" s="329">
        <v>1</v>
      </c>
      <c r="J513" s="312">
        <v>95</v>
      </c>
      <c r="K513" s="312">
        <v>5.0680360000000015E-2</v>
      </c>
      <c r="L513" s="312">
        <v>4.6947925999999994E-2</v>
      </c>
      <c r="M513" s="330">
        <f t="shared" si="18"/>
        <v>3.7324340000000206E-3</v>
      </c>
      <c r="N513" s="331">
        <f t="shared" si="19"/>
        <v>7.3646556575368047E-2</v>
      </c>
    </row>
    <row r="514" spans="1:14" x14ac:dyDescent="0.25">
      <c r="A514" s="312">
        <v>4324211</v>
      </c>
      <c r="B514" s="312">
        <v>432421101</v>
      </c>
      <c r="C514" s="312" t="s">
        <v>1009</v>
      </c>
      <c r="D514" s="312" t="s">
        <v>2436</v>
      </c>
      <c r="E514" s="312">
        <v>100</v>
      </c>
      <c r="F514" s="312" t="s">
        <v>1351</v>
      </c>
      <c r="G514" s="312" t="s">
        <v>1352</v>
      </c>
      <c r="H514" s="312" t="s">
        <v>1353</v>
      </c>
      <c r="I514" s="329">
        <v>1</v>
      </c>
      <c r="J514" s="312">
        <v>68</v>
      </c>
      <c r="K514" s="312">
        <v>3.6878240000000007E-2</v>
      </c>
      <c r="L514" s="312">
        <v>2.9463000000000003E-2</v>
      </c>
      <c r="M514" s="330">
        <f t="shared" si="18"/>
        <v>7.4152400000000035E-3</v>
      </c>
      <c r="N514" s="331">
        <f t="shared" si="19"/>
        <v>0.2010735870258451</v>
      </c>
    </row>
    <row r="515" spans="1:14" x14ac:dyDescent="0.25">
      <c r="A515" s="312">
        <v>4324211</v>
      </c>
      <c r="B515" s="312">
        <v>432421102</v>
      </c>
      <c r="C515" s="312" t="s">
        <v>1367</v>
      </c>
      <c r="D515" s="312" t="s">
        <v>2437</v>
      </c>
      <c r="E515" s="312">
        <v>100</v>
      </c>
      <c r="F515" s="312" t="s">
        <v>1351</v>
      </c>
      <c r="G515" s="312" t="s">
        <v>1352</v>
      </c>
      <c r="H515" s="312" t="s">
        <v>1353</v>
      </c>
      <c r="I515" s="329">
        <v>1</v>
      </c>
      <c r="J515" s="312">
        <v>84</v>
      </c>
      <c r="K515" s="312">
        <v>4.4302560000000019E-2</v>
      </c>
      <c r="L515" s="312">
        <v>3.2013921000000001E-2</v>
      </c>
      <c r="M515" s="330">
        <f t="shared" si="18"/>
        <v>1.2288639000000018E-2</v>
      </c>
      <c r="N515" s="331">
        <f t="shared" si="19"/>
        <v>0.27737988504501798</v>
      </c>
    </row>
    <row r="516" spans="1:14" x14ac:dyDescent="0.25">
      <c r="A516" s="312">
        <v>4324342</v>
      </c>
      <c r="B516" s="312">
        <v>432434201</v>
      </c>
      <c r="C516" s="312" t="s">
        <v>998</v>
      </c>
      <c r="D516" s="312" t="s">
        <v>2438</v>
      </c>
      <c r="E516" s="312">
        <v>100</v>
      </c>
      <c r="F516" s="312" t="s">
        <v>1351</v>
      </c>
      <c r="G516" s="312" t="s">
        <v>1352</v>
      </c>
      <c r="H516" s="312" t="s">
        <v>1353</v>
      </c>
      <c r="I516" s="329">
        <v>1</v>
      </c>
      <c r="J516" s="312">
        <v>72</v>
      </c>
      <c r="K516" s="312">
        <v>4.5131919999999992E-2</v>
      </c>
      <c r="L516" s="312">
        <v>2.9943579999999997E-2</v>
      </c>
      <c r="M516" s="330">
        <f t="shared" si="18"/>
        <v>1.5188339999999995E-2</v>
      </c>
      <c r="N516" s="331">
        <f t="shared" si="19"/>
        <v>0.33653210410724821</v>
      </c>
    </row>
    <row r="517" spans="1:14" x14ac:dyDescent="0.25">
      <c r="A517" s="312">
        <v>4324234</v>
      </c>
      <c r="B517" s="312">
        <v>432423402</v>
      </c>
      <c r="C517" s="312" t="s">
        <v>1368</v>
      </c>
      <c r="D517" s="312" t="s">
        <v>2439</v>
      </c>
      <c r="E517" s="312">
        <v>100</v>
      </c>
      <c r="F517" s="312" t="s">
        <v>1351</v>
      </c>
      <c r="G517" s="312" t="s">
        <v>1352</v>
      </c>
      <c r="H517" s="312" t="s">
        <v>1353</v>
      </c>
      <c r="I517" s="329">
        <v>1</v>
      </c>
      <c r="J517" s="312">
        <v>61</v>
      </c>
      <c r="K517" s="312">
        <v>2.7883319999999996E-2</v>
      </c>
      <c r="L517" s="312">
        <v>2.1553390000000002E-2</v>
      </c>
      <c r="M517" s="330">
        <f t="shared" si="18"/>
        <v>6.329929999999994E-3</v>
      </c>
      <c r="N517" s="331">
        <f t="shared" si="19"/>
        <v>0.22701493222471336</v>
      </c>
    </row>
    <row r="518" spans="1:14" x14ac:dyDescent="0.25">
      <c r="A518" s="312">
        <v>4324234</v>
      </c>
      <c r="B518" s="312">
        <v>432423402</v>
      </c>
      <c r="C518" s="312" t="s">
        <v>1368</v>
      </c>
      <c r="D518" s="312" t="s">
        <v>2440</v>
      </c>
      <c r="E518" s="312">
        <v>100</v>
      </c>
      <c r="F518" s="312" t="s">
        <v>1351</v>
      </c>
      <c r="G518" s="312" t="s">
        <v>1352</v>
      </c>
      <c r="H518" s="312" t="s">
        <v>1353</v>
      </c>
      <c r="I518" s="329">
        <v>1</v>
      </c>
      <c r="J518" s="312">
        <v>67</v>
      </c>
      <c r="K518" s="312">
        <v>3.4953600000000001E-2</v>
      </c>
      <c r="L518" s="312">
        <v>2.5270809999999998E-2</v>
      </c>
      <c r="M518" s="330">
        <f t="shared" si="18"/>
        <v>9.6827900000000036E-3</v>
      </c>
      <c r="N518" s="331">
        <f t="shared" si="19"/>
        <v>0.27701839009429652</v>
      </c>
    </row>
    <row r="519" spans="1:14" x14ac:dyDescent="0.25">
      <c r="A519" s="312">
        <v>4324211</v>
      </c>
      <c r="B519" s="312">
        <v>432421101</v>
      </c>
      <c r="C519" s="312" t="s">
        <v>1009</v>
      </c>
      <c r="D519" s="312" t="s">
        <v>2441</v>
      </c>
      <c r="E519" s="312">
        <v>100</v>
      </c>
      <c r="F519" s="312" t="s">
        <v>1351</v>
      </c>
      <c r="G519" s="312" t="s">
        <v>1352</v>
      </c>
      <c r="H519" s="312" t="s">
        <v>1353</v>
      </c>
      <c r="I519" s="329">
        <v>1</v>
      </c>
      <c r="J519" s="312">
        <v>101</v>
      </c>
      <c r="K519" s="312">
        <v>6.0399959999999975E-2</v>
      </c>
      <c r="L519" s="312">
        <v>4.5522E-2</v>
      </c>
      <c r="M519" s="330">
        <f t="shared" si="18"/>
        <v>1.4877959999999975E-2</v>
      </c>
      <c r="N519" s="331">
        <f t="shared" si="19"/>
        <v>0.24632400418808192</v>
      </c>
    </row>
    <row r="520" spans="1:14" x14ac:dyDescent="0.25">
      <c r="A520" s="312">
        <v>4324325</v>
      </c>
      <c r="B520" s="312">
        <v>432432504</v>
      </c>
      <c r="C520" s="312" t="s">
        <v>1393</v>
      </c>
      <c r="D520" s="312" t="s">
        <v>2442</v>
      </c>
      <c r="E520" s="312">
        <v>100</v>
      </c>
      <c r="F520" s="312" t="s">
        <v>1351</v>
      </c>
      <c r="G520" s="312" t="s">
        <v>1352</v>
      </c>
      <c r="H520" s="312" t="s">
        <v>1353</v>
      </c>
      <c r="I520" s="329">
        <v>1</v>
      </c>
      <c r="J520" s="312">
        <v>85</v>
      </c>
      <c r="K520" s="312">
        <v>4.2682000000000019E-2</v>
      </c>
      <c r="L520" s="312">
        <v>3.3341929999999999E-2</v>
      </c>
      <c r="M520" s="330">
        <f t="shared" si="18"/>
        <v>9.3400700000000197E-3</v>
      </c>
      <c r="N520" s="331">
        <f t="shared" si="19"/>
        <v>0.21882924886368998</v>
      </c>
    </row>
    <row r="521" spans="1:14" x14ac:dyDescent="0.25">
      <c r="A521" s="312">
        <v>4324211</v>
      </c>
      <c r="B521" s="312">
        <v>432421101</v>
      </c>
      <c r="C521" s="312" t="s">
        <v>1009</v>
      </c>
      <c r="D521" s="312" t="s">
        <v>2443</v>
      </c>
      <c r="E521" s="312">
        <v>100</v>
      </c>
      <c r="F521" s="312" t="s">
        <v>1351</v>
      </c>
      <c r="G521" s="312" t="s">
        <v>1352</v>
      </c>
      <c r="H521" s="312" t="s">
        <v>1353</v>
      </c>
      <c r="I521" s="329">
        <v>1</v>
      </c>
      <c r="J521" s="312">
        <v>25</v>
      </c>
      <c r="K521" s="312">
        <v>4.5601960000000011E-2</v>
      </c>
      <c r="L521" s="312">
        <v>3.6293389999999995E-2</v>
      </c>
      <c r="M521" s="330">
        <f t="shared" si="18"/>
        <v>9.308570000000016E-3</v>
      </c>
      <c r="N521" s="331">
        <f t="shared" si="19"/>
        <v>0.20412653315778562</v>
      </c>
    </row>
    <row r="522" spans="1:14" x14ac:dyDescent="0.25">
      <c r="A522" s="312">
        <v>4324115</v>
      </c>
      <c r="B522" s="312">
        <v>432411501</v>
      </c>
      <c r="C522" s="312" t="s">
        <v>1020</v>
      </c>
      <c r="D522" s="312" t="s">
        <v>2444</v>
      </c>
      <c r="E522" s="312">
        <v>100</v>
      </c>
      <c r="F522" s="312" t="s">
        <v>1351</v>
      </c>
      <c r="G522" s="312" t="s">
        <v>1352</v>
      </c>
      <c r="H522" s="312" t="s">
        <v>1353</v>
      </c>
      <c r="I522" s="329">
        <v>1</v>
      </c>
      <c r="J522" s="312">
        <v>241</v>
      </c>
      <c r="K522" s="312">
        <v>6.3659880000000002E-2</v>
      </c>
      <c r="L522" s="312">
        <v>5.6990407999999999E-2</v>
      </c>
      <c r="M522" s="330">
        <f t="shared" si="18"/>
        <v>6.6694720000000027E-3</v>
      </c>
      <c r="N522" s="331">
        <f t="shared" si="19"/>
        <v>0.10476727257418648</v>
      </c>
    </row>
    <row r="523" spans="1:14" x14ac:dyDescent="0.25">
      <c r="A523" s="312">
        <v>4324211</v>
      </c>
      <c r="B523" s="312">
        <v>432421101</v>
      </c>
      <c r="C523" s="312" t="s">
        <v>1009</v>
      </c>
      <c r="D523" s="312" t="s">
        <v>2445</v>
      </c>
      <c r="E523" s="312">
        <v>100</v>
      </c>
      <c r="F523" s="312" t="s">
        <v>1351</v>
      </c>
      <c r="G523" s="312" t="s">
        <v>1352</v>
      </c>
      <c r="H523" s="312" t="s">
        <v>1353</v>
      </c>
      <c r="I523" s="329">
        <v>1</v>
      </c>
      <c r="J523" s="312">
        <v>19</v>
      </c>
      <c r="K523" s="312">
        <v>1.9148480000000002E-2</v>
      </c>
      <c r="L523" s="312">
        <v>1.3509759999999999E-2</v>
      </c>
      <c r="M523" s="330">
        <f t="shared" si="18"/>
        <v>5.6387200000000033E-3</v>
      </c>
      <c r="N523" s="331">
        <f t="shared" si="19"/>
        <v>0.29447350390213756</v>
      </c>
    </row>
    <row r="524" spans="1:14" x14ac:dyDescent="0.25">
      <c r="A524" s="312">
        <v>4324342</v>
      </c>
      <c r="B524" s="312">
        <v>432434201</v>
      </c>
      <c r="C524" s="312" t="s">
        <v>998</v>
      </c>
      <c r="D524" s="312" t="s">
        <v>2446</v>
      </c>
      <c r="E524" s="312">
        <v>100</v>
      </c>
      <c r="F524" s="312" t="s">
        <v>1351</v>
      </c>
      <c r="G524" s="312" t="s">
        <v>1352</v>
      </c>
      <c r="H524" s="312" t="s">
        <v>1353</v>
      </c>
      <c r="I524" s="329">
        <v>1</v>
      </c>
      <c r="J524" s="312">
        <v>129</v>
      </c>
      <c r="K524" s="312">
        <v>8.1562519999999999E-2</v>
      </c>
      <c r="L524" s="312">
        <v>5.6543949999999996E-2</v>
      </c>
      <c r="M524" s="330">
        <f t="shared" ref="M524:M587" si="20">K524-L524</f>
        <v>2.5018570000000004E-2</v>
      </c>
      <c r="N524" s="331">
        <f t="shared" ref="N524:N587" si="21">M524/K524</f>
        <v>0.30674101290641836</v>
      </c>
    </row>
    <row r="525" spans="1:14" x14ac:dyDescent="0.25">
      <c r="A525" s="312">
        <v>4324223</v>
      </c>
      <c r="B525" s="312">
        <v>432422303</v>
      </c>
      <c r="C525" s="312" t="s">
        <v>1005</v>
      </c>
      <c r="D525" s="312" t="s">
        <v>2447</v>
      </c>
      <c r="E525" s="312">
        <v>100</v>
      </c>
      <c r="F525" s="312" t="s">
        <v>1351</v>
      </c>
      <c r="G525" s="312" t="s">
        <v>1352</v>
      </c>
      <c r="H525" s="312" t="s">
        <v>1353</v>
      </c>
      <c r="I525" s="329">
        <v>1</v>
      </c>
      <c r="J525" s="312">
        <v>68</v>
      </c>
      <c r="K525" s="312">
        <v>2.8310000000000002E-2</v>
      </c>
      <c r="L525" s="312">
        <v>2.344707E-2</v>
      </c>
      <c r="M525" s="330">
        <f t="shared" si="20"/>
        <v>4.8629300000000014E-3</v>
      </c>
      <c r="N525" s="331">
        <f t="shared" si="21"/>
        <v>0.17177428470505127</v>
      </c>
    </row>
    <row r="526" spans="1:14" x14ac:dyDescent="0.25">
      <c r="A526" s="312">
        <v>4324223</v>
      </c>
      <c r="B526" s="312">
        <v>432422303</v>
      </c>
      <c r="C526" s="312" t="s">
        <v>1005</v>
      </c>
      <c r="D526" s="312" t="s">
        <v>2448</v>
      </c>
      <c r="E526" s="312">
        <v>100</v>
      </c>
      <c r="F526" s="312" t="s">
        <v>1351</v>
      </c>
      <c r="G526" s="312" t="s">
        <v>1352</v>
      </c>
      <c r="H526" s="312" t="s">
        <v>1353</v>
      </c>
      <c r="I526" s="329">
        <v>1</v>
      </c>
      <c r="J526" s="312">
        <v>90</v>
      </c>
      <c r="K526" s="312">
        <v>4.142280000000001E-2</v>
      </c>
      <c r="L526" s="312">
        <v>3.0966139999999996E-2</v>
      </c>
      <c r="M526" s="330">
        <f t="shared" si="20"/>
        <v>1.0456660000000013E-2</v>
      </c>
      <c r="N526" s="331">
        <f t="shared" si="21"/>
        <v>0.25243730505904988</v>
      </c>
    </row>
    <row r="527" spans="1:14" x14ac:dyDescent="0.25">
      <c r="A527" s="312">
        <v>4324131</v>
      </c>
      <c r="B527" s="312">
        <v>432413101</v>
      </c>
      <c r="C527" s="312" t="s">
        <v>1582</v>
      </c>
      <c r="D527" s="312" t="s">
        <v>2449</v>
      </c>
      <c r="E527" s="312">
        <v>100</v>
      </c>
      <c r="F527" s="312" t="s">
        <v>1351</v>
      </c>
      <c r="G527" s="312" t="s">
        <v>1352</v>
      </c>
      <c r="H527" s="312" t="s">
        <v>1353</v>
      </c>
      <c r="I527" s="329">
        <v>1</v>
      </c>
      <c r="J527" s="312">
        <v>50</v>
      </c>
      <c r="K527" s="312">
        <v>1.5440519999999992E-2</v>
      </c>
      <c r="L527" s="312">
        <v>1.324943E-2</v>
      </c>
      <c r="M527" s="330">
        <f t="shared" si="20"/>
        <v>2.1910899999999928E-3</v>
      </c>
      <c r="N527" s="331">
        <f t="shared" si="21"/>
        <v>0.14190519490276193</v>
      </c>
    </row>
    <row r="528" spans="1:14" x14ac:dyDescent="0.25">
      <c r="A528" s="312">
        <v>4324211</v>
      </c>
      <c r="B528" s="312">
        <v>432421101</v>
      </c>
      <c r="C528" s="312" t="s">
        <v>1009</v>
      </c>
      <c r="D528" s="312" t="s">
        <v>2450</v>
      </c>
      <c r="E528" s="312">
        <v>100</v>
      </c>
      <c r="F528" s="312" t="s">
        <v>1351</v>
      </c>
      <c r="G528" s="312" t="s">
        <v>1352</v>
      </c>
      <c r="H528" s="312" t="s">
        <v>1353</v>
      </c>
      <c r="I528" s="329">
        <v>1</v>
      </c>
      <c r="J528" s="312">
        <v>47</v>
      </c>
      <c r="K528" s="312">
        <v>3.2469840000000007E-2</v>
      </c>
      <c r="L528" s="312">
        <v>2.8529360000000004E-2</v>
      </c>
      <c r="M528" s="330">
        <f t="shared" si="20"/>
        <v>3.9404800000000031E-3</v>
      </c>
      <c r="N528" s="331">
        <f t="shared" si="21"/>
        <v>0.12135815883293549</v>
      </c>
    </row>
    <row r="529" spans="1:14" x14ac:dyDescent="0.25">
      <c r="A529" s="312">
        <v>4324314</v>
      </c>
      <c r="B529" s="312">
        <v>432431401</v>
      </c>
      <c r="C529" s="312" t="s">
        <v>1365</v>
      </c>
      <c r="D529" s="312" t="s">
        <v>2451</v>
      </c>
      <c r="E529" s="312">
        <v>100</v>
      </c>
      <c r="F529" s="312" t="s">
        <v>1351</v>
      </c>
      <c r="G529" s="312" t="s">
        <v>1352</v>
      </c>
      <c r="H529" s="312" t="s">
        <v>1353</v>
      </c>
      <c r="I529" s="329">
        <v>1</v>
      </c>
      <c r="J529" s="312">
        <v>50</v>
      </c>
      <c r="K529" s="312">
        <v>3.7844360000000007E-2</v>
      </c>
      <c r="L529" s="312">
        <v>3.1940389999999999E-2</v>
      </c>
      <c r="M529" s="330">
        <f t="shared" si="20"/>
        <v>5.9039700000000084E-3</v>
      </c>
      <c r="N529" s="331">
        <f t="shared" si="21"/>
        <v>0.1560066017763283</v>
      </c>
    </row>
    <row r="530" spans="1:14" x14ac:dyDescent="0.25">
      <c r="A530" s="312">
        <v>4324314</v>
      </c>
      <c r="B530" s="312">
        <v>432431401</v>
      </c>
      <c r="C530" s="312" t="s">
        <v>1365</v>
      </c>
      <c r="D530" s="312" t="s">
        <v>2452</v>
      </c>
      <c r="E530" s="312">
        <v>100</v>
      </c>
      <c r="F530" s="312" t="s">
        <v>1351</v>
      </c>
      <c r="G530" s="312" t="s">
        <v>1352</v>
      </c>
      <c r="H530" s="312" t="s">
        <v>1353</v>
      </c>
      <c r="I530" s="329">
        <v>1</v>
      </c>
      <c r="J530" s="312">
        <v>115</v>
      </c>
      <c r="K530" s="312">
        <v>5.5551400000000015E-2</v>
      </c>
      <c r="L530" s="312">
        <v>5.0885879999999994E-2</v>
      </c>
      <c r="M530" s="330">
        <f t="shared" si="20"/>
        <v>4.6655200000000202E-3</v>
      </c>
      <c r="N530" s="331">
        <f t="shared" si="21"/>
        <v>8.3985642126031365E-2</v>
      </c>
    </row>
    <row r="531" spans="1:14" x14ac:dyDescent="0.25">
      <c r="A531" s="312">
        <v>4324325</v>
      </c>
      <c r="B531" s="312">
        <v>432432505</v>
      </c>
      <c r="C531" s="312" t="s">
        <v>1391</v>
      </c>
      <c r="D531" s="312" t="s">
        <v>2453</v>
      </c>
      <c r="E531" s="312">
        <v>100</v>
      </c>
      <c r="F531" s="312" t="s">
        <v>1351</v>
      </c>
      <c r="G531" s="312" t="s">
        <v>1352</v>
      </c>
      <c r="H531" s="312" t="s">
        <v>1353</v>
      </c>
      <c r="I531" s="329">
        <v>1</v>
      </c>
      <c r="J531" s="312">
        <v>57</v>
      </c>
      <c r="K531" s="312">
        <v>3.0865200000000002E-2</v>
      </c>
      <c r="L531" s="312">
        <v>2.2412362999999998E-2</v>
      </c>
      <c r="M531" s="330">
        <f t="shared" si="20"/>
        <v>8.4528370000000047E-3</v>
      </c>
      <c r="N531" s="331">
        <f t="shared" si="21"/>
        <v>0.27386302372898941</v>
      </c>
    </row>
    <row r="532" spans="1:14" x14ac:dyDescent="0.25">
      <c r="A532" s="312">
        <v>4324223</v>
      </c>
      <c r="B532" s="312">
        <v>432422303</v>
      </c>
      <c r="C532" s="312" t="s">
        <v>1005</v>
      </c>
      <c r="D532" s="312" t="s">
        <v>2454</v>
      </c>
      <c r="E532" s="312">
        <v>100</v>
      </c>
      <c r="F532" s="312" t="s">
        <v>1351</v>
      </c>
      <c r="G532" s="312" t="s">
        <v>1352</v>
      </c>
      <c r="H532" s="312" t="s">
        <v>1353</v>
      </c>
      <c r="I532" s="329">
        <v>1</v>
      </c>
      <c r="J532" s="312">
        <v>83</v>
      </c>
      <c r="K532" s="312">
        <v>2.9065319999999995E-2</v>
      </c>
      <c r="L532" s="312">
        <v>2.2798470000000001E-2</v>
      </c>
      <c r="M532" s="330">
        <f t="shared" si="20"/>
        <v>6.266849999999994E-3</v>
      </c>
      <c r="N532" s="331">
        <f t="shared" si="21"/>
        <v>0.21561262700703088</v>
      </c>
    </row>
    <row r="533" spans="1:14" x14ac:dyDescent="0.25">
      <c r="A533" s="312">
        <v>4324132</v>
      </c>
      <c r="B533" s="312">
        <v>432413202</v>
      </c>
      <c r="C533" s="312" t="s">
        <v>1392</v>
      </c>
      <c r="D533" s="312" t="s">
        <v>2455</v>
      </c>
      <c r="E533" s="312">
        <v>100</v>
      </c>
      <c r="F533" s="312" t="s">
        <v>1351</v>
      </c>
      <c r="G533" s="312" t="s">
        <v>1352</v>
      </c>
      <c r="H533" s="312" t="s">
        <v>1353</v>
      </c>
      <c r="I533" s="329">
        <v>1</v>
      </c>
      <c r="J533" s="312">
        <v>105</v>
      </c>
      <c r="K533" s="312">
        <v>4.4767999999999988E-2</v>
      </c>
      <c r="L533" s="312">
        <v>3.9066449999999996E-2</v>
      </c>
      <c r="M533" s="330">
        <f t="shared" si="20"/>
        <v>5.7015499999999927E-3</v>
      </c>
      <c r="N533" s="331">
        <f t="shared" si="21"/>
        <v>0.12735771086490338</v>
      </c>
    </row>
    <row r="534" spans="1:14" x14ac:dyDescent="0.25">
      <c r="A534" s="312">
        <v>4324115</v>
      </c>
      <c r="B534" s="312">
        <v>432411504</v>
      </c>
      <c r="C534" s="312" t="s">
        <v>1021</v>
      </c>
      <c r="D534" s="312" t="s">
        <v>2456</v>
      </c>
      <c r="E534" s="312">
        <v>100</v>
      </c>
      <c r="F534" s="312" t="s">
        <v>1351</v>
      </c>
      <c r="G534" s="312" t="s">
        <v>1352</v>
      </c>
      <c r="H534" s="312" t="s">
        <v>1353</v>
      </c>
      <c r="I534" s="329">
        <v>1</v>
      </c>
      <c r="J534" s="312">
        <v>105</v>
      </c>
      <c r="K534" s="312">
        <v>4.7726840000000006E-2</v>
      </c>
      <c r="L534" s="312">
        <v>3.2755010000000001E-2</v>
      </c>
      <c r="M534" s="330">
        <f t="shared" si="20"/>
        <v>1.4971830000000005E-2</v>
      </c>
      <c r="N534" s="331">
        <f t="shared" si="21"/>
        <v>0.31369832991247698</v>
      </c>
    </row>
    <row r="535" spans="1:14" x14ac:dyDescent="0.25">
      <c r="A535" s="312">
        <v>4324115</v>
      </c>
      <c r="B535" s="312">
        <v>432411504</v>
      </c>
      <c r="C535" s="312" t="s">
        <v>1021</v>
      </c>
      <c r="D535" s="312" t="s">
        <v>2457</v>
      </c>
      <c r="E535" s="312">
        <v>100</v>
      </c>
      <c r="F535" s="312" t="s">
        <v>1351</v>
      </c>
      <c r="G535" s="312" t="s">
        <v>1352</v>
      </c>
      <c r="H535" s="312" t="s">
        <v>1353</v>
      </c>
      <c r="I535" s="329">
        <v>1</v>
      </c>
      <c r="J535" s="312">
        <v>89</v>
      </c>
      <c r="K535" s="312">
        <v>2.9083040000000001E-2</v>
      </c>
      <c r="L535" s="312">
        <v>2.4171059000000002E-2</v>
      </c>
      <c r="M535" s="330">
        <f t="shared" si="20"/>
        <v>4.9119809999999993E-3</v>
      </c>
      <c r="N535" s="331">
        <f t="shared" si="21"/>
        <v>0.16889503298142144</v>
      </c>
    </row>
    <row r="536" spans="1:14" x14ac:dyDescent="0.25">
      <c r="A536" s="312">
        <v>4324331</v>
      </c>
      <c r="B536" s="312">
        <v>432433103</v>
      </c>
      <c r="C536" s="312" t="s">
        <v>997</v>
      </c>
      <c r="D536" s="312" t="s">
        <v>2458</v>
      </c>
      <c r="E536" s="312">
        <v>100</v>
      </c>
      <c r="F536" s="312" t="s">
        <v>1351</v>
      </c>
      <c r="G536" s="312" t="s">
        <v>1352</v>
      </c>
      <c r="H536" s="312" t="s">
        <v>1353</v>
      </c>
      <c r="I536" s="329">
        <v>1</v>
      </c>
      <c r="J536" s="312">
        <v>112</v>
      </c>
      <c r="K536" s="312">
        <v>5.203816E-2</v>
      </c>
      <c r="L536" s="312">
        <v>4.0744740000000002E-2</v>
      </c>
      <c r="M536" s="330">
        <f t="shared" si="20"/>
        <v>1.1293419999999998E-2</v>
      </c>
      <c r="N536" s="331">
        <f t="shared" si="21"/>
        <v>0.21702189316455459</v>
      </c>
    </row>
    <row r="537" spans="1:14" x14ac:dyDescent="0.25">
      <c r="A537" s="312">
        <v>4324314</v>
      </c>
      <c r="B537" s="312">
        <v>432431403</v>
      </c>
      <c r="C537" s="312" t="s">
        <v>1364</v>
      </c>
      <c r="D537" s="312" t="s">
        <v>2459</v>
      </c>
      <c r="E537" s="312">
        <v>100</v>
      </c>
      <c r="F537" s="312" t="s">
        <v>1351</v>
      </c>
      <c r="G537" s="312" t="s">
        <v>1352</v>
      </c>
      <c r="H537" s="312" t="s">
        <v>1353</v>
      </c>
      <c r="I537" s="329">
        <v>1</v>
      </c>
      <c r="J537" s="312">
        <v>60</v>
      </c>
      <c r="K537" s="312">
        <v>3.0508159999999999E-2</v>
      </c>
      <c r="L537" s="312">
        <v>2.148307E-2</v>
      </c>
      <c r="M537" s="330">
        <f t="shared" si="20"/>
        <v>9.0250899999999995E-3</v>
      </c>
      <c r="N537" s="331">
        <f t="shared" si="21"/>
        <v>0.29582544473347455</v>
      </c>
    </row>
    <row r="538" spans="1:14" x14ac:dyDescent="0.25">
      <c r="A538" s="312">
        <v>4324314</v>
      </c>
      <c r="B538" s="312">
        <v>432431403</v>
      </c>
      <c r="C538" s="312" t="s">
        <v>1364</v>
      </c>
      <c r="D538" s="312" t="s">
        <v>2460</v>
      </c>
      <c r="E538" s="312">
        <v>100</v>
      </c>
      <c r="F538" s="312" t="s">
        <v>1351</v>
      </c>
      <c r="G538" s="312" t="s">
        <v>1352</v>
      </c>
      <c r="H538" s="312" t="s">
        <v>1353</v>
      </c>
      <c r="I538" s="329">
        <v>1</v>
      </c>
      <c r="J538" s="312">
        <v>38</v>
      </c>
      <c r="K538" s="312">
        <v>1.151144E-2</v>
      </c>
      <c r="L538" s="312">
        <v>9.2649999999999989E-3</v>
      </c>
      <c r="M538" s="330">
        <f t="shared" si="20"/>
        <v>2.2464400000000006E-3</v>
      </c>
      <c r="N538" s="331">
        <f t="shared" si="21"/>
        <v>0.19514847838324317</v>
      </c>
    </row>
    <row r="539" spans="1:14" x14ac:dyDescent="0.25">
      <c r="A539" s="312">
        <v>4324211</v>
      </c>
      <c r="B539" s="312">
        <v>432421101</v>
      </c>
      <c r="C539" s="312" t="s">
        <v>1009</v>
      </c>
      <c r="D539" s="312" t="s">
        <v>2461</v>
      </c>
      <c r="E539" s="312">
        <v>100</v>
      </c>
      <c r="F539" s="312" t="s">
        <v>1351</v>
      </c>
      <c r="G539" s="312" t="s">
        <v>1352</v>
      </c>
      <c r="H539" s="312" t="s">
        <v>1353</v>
      </c>
      <c r="I539" s="329">
        <v>1</v>
      </c>
      <c r="J539" s="312">
        <v>89</v>
      </c>
      <c r="K539" s="312">
        <v>5.4173520000000003E-2</v>
      </c>
      <c r="L539" s="312">
        <v>4.0550130999999996E-2</v>
      </c>
      <c r="M539" s="330">
        <f t="shared" si="20"/>
        <v>1.3623389000000007E-2</v>
      </c>
      <c r="N539" s="331">
        <f t="shared" si="21"/>
        <v>0.25147690236853737</v>
      </c>
    </row>
    <row r="540" spans="1:14" x14ac:dyDescent="0.25">
      <c r="A540" s="312">
        <v>4324211</v>
      </c>
      <c r="B540" s="312">
        <v>432421103</v>
      </c>
      <c r="C540" s="312" t="s">
        <v>1008</v>
      </c>
      <c r="D540" s="312" t="s">
        <v>2462</v>
      </c>
      <c r="E540" s="312">
        <v>100</v>
      </c>
      <c r="F540" s="312" t="s">
        <v>1351</v>
      </c>
      <c r="G540" s="312" t="s">
        <v>1352</v>
      </c>
      <c r="H540" s="312" t="s">
        <v>1353</v>
      </c>
      <c r="I540" s="329">
        <v>1</v>
      </c>
      <c r="J540" s="312">
        <v>91</v>
      </c>
      <c r="K540" s="312">
        <v>4.5792560000000003E-2</v>
      </c>
      <c r="L540" s="312">
        <v>3.2759549999999998E-2</v>
      </c>
      <c r="M540" s="330">
        <f t="shared" si="20"/>
        <v>1.3033010000000005E-2</v>
      </c>
      <c r="N540" s="331">
        <f t="shared" si="21"/>
        <v>0.28460977067017007</v>
      </c>
    </row>
    <row r="541" spans="1:14" x14ac:dyDescent="0.25">
      <c r="A541" s="312">
        <v>4324123</v>
      </c>
      <c r="B541" s="312">
        <v>432412303</v>
      </c>
      <c r="C541" s="312" t="s">
        <v>1016</v>
      </c>
      <c r="D541" s="312" t="s">
        <v>2463</v>
      </c>
      <c r="E541" s="312">
        <v>100</v>
      </c>
      <c r="F541" s="312" t="s">
        <v>1633</v>
      </c>
      <c r="G541" s="312" t="s">
        <v>1352</v>
      </c>
      <c r="H541" s="312" t="s">
        <v>1353</v>
      </c>
      <c r="I541" s="329">
        <v>1</v>
      </c>
      <c r="J541" s="312">
        <v>1</v>
      </c>
      <c r="K541" s="312">
        <v>4.1811520000000005E-2</v>
      </c>
      <c r="L541" s="312">
        <v>3.2455957999999993E-2</v>
      </c>
      <c r="M541" s="330">
        <f t="shared" si="20"/>
        <v>9.3555620000000117E-3</v>
      </c>
      <c r="N541" s="331">
        <f t="shared" si="21"/>
        <v>0.22375560611046932</v>
      </c>
    </row>
    <row r="542" spans="1:14" x14ac:dyDescent="0.25">
      <c r="A542" s="312">
        <v>4324223</v>
      </c>
      <c r="B542" s="312">
        <v>432422301</v>
      </c>
      <c r="C542" s="312" t="s">
        <v>1395</v>
      </c>
      <c r="D542" s="312" t="s">
        <v>2464</v>
      </c>
      <c r="E542" s="312">
        <v>100</v>
      </c>
      <c r="F542" s="312" t="s">
        <v>1351</v>
      </c>
      <c r="G542" s="312" t="s">
        <v>1352</v>
      </c>
      <c r="H542" s="312" t="s">
        <v>1353</v>
      </c>
      <c r="I542" s="329">
        <v>1</v>
      </c>
      <c r="J542" s="312">
        <v>154</v>
      </c>
      <c r="K542" s="312">
        <v>7.1538399999999988E-2</v>
      </c>
      <c r="L542" s="312">
        <v>4.9196530000000002E-2</v>
      </c>
      <c r="M542" s="330">
        <f t="shared" si="20"/>
        <v>2.2341869999999986E-2</v>
      </c>
      <c r="N542" s="331">
        <f t="shared" si="21"/>
        <v>0.31230597832772317</v>
      </c>
    </row>
    <row r="543" spans="1:14" x14ac:dyDescent="0.25">
      <c r="A543" s="312">
        <v>4324223</v>
      </c>
      <c r="B543" s="312">
        <v>432422301</v>
      </c>
      <c r="C543" s="312" t="s">
        <v>1395</v>
      </c>
      <c r="D543" s="312" t="s">
        <v>2465</v>
      </c>
      <c r="E543" s="312">
        <v>100</v>
      </c>
      <c r="F543" s="312" t="s">
        <v>1351</v>
      </c>
      <c r="G543" s="312" t="s">
        <v>1352</v>
      </c>
      <c r="H543" s="312" t="s">
        <v>1353</v>
      </c>
      <c r="I543" s="329">
        <v>1</v>
      </c>
      <c r="J543" s="312">
        <v>36</v>
      </c>
      <c r="K543" s="312">
        <v>1.554168E-2</v>
      </c>
      <c r="L543" s="312">
        <v>1.1408379999999999E-2</v>
      </c>
      <c r="M543" s="330">
        <f t="shared" si="20"/>
        <v>4.1333000000000012E-3</v>
      </c>
      <c r="N543" s="331">
        <f t="shared" si="21"/>
        <v>0.26594936969491079</v>
      </c>
    </row>
    <row r="544" spans="1:14" x14ac:dyDescent="0.25">
      <c r="A544" s="312">
        <v>4324331</v>
      </c>
      <c r="B544" s="312">
        <v>432433103</v>
      </c>
      <c r="C544" s="312" t="s">
        <v>997</v>
      </c>
      <c r="D544" s="312" t="s">
        <v>2466</v>
      </c>
      <c r="E544" s="312">
        <v>100</v>
      </c>
      <c r="F544" s="312" t="s">
        <v>1351</v>
      </c>
      <c r="G544" s="312" t="s">
        <v>1352</v>
      </c>
      <c r="H544" s="312" t="s">
        <v>1353</v>
      </c>
      <c r="I544" s="329">
        <v>1</v>
      </c>
      <c r="J544" s="312">
        <v>27</v>
      </c>
      <c r="K544" s="312">
        <v>2.2932199999999993E-2</v>
      </c>
      <c r="L544" s="312">
        <v>1.5232038E-2</v>
      </c>
      <c r="M544" s="330">
        <f t="shared" si="20"/>
        <v>7.700161999999993E-3</v>
      </c>
      <c r="N544" s="331">
        <f t="shared" si="21"/>
        <v>0.33577947165993649</v>
      </c>
    </row>
    <row r="545" spans="1:14" x14ac:dyDescent="0.25">
      <c r="A545" s="312">
        <v>4324331</v>
      </c>
      <c r="B545" s="312">
        <v>432433103</v>
      </c>
      <c r="C545" s="312" t="s">
        <v>997</v>
      </c>
      <c r="D545" s="312" t="s">
        <v>2467</v>
      </c>
      <c r="E545" s="312">
        <v>100</v>
      </c>
      <c r="F545" s="312" t="s">
        <v>1351</v>
      </c>
      <c r="G545" s="312" t="s">
        <v>1352</v>
      </c>
      <c r="H545" s="312" t="s">
        <v>1353</v>
      </c>
      <c r="I545" s="329">
        <v>1</v>
      </c>
      <c r="J545" s="312">
        <v>24</v>
      </c>
      <c r="K545" s="312">
        <v>1.3963720000000002E-2</v>
      </c>
      <c r="L545" s="312">
        <v>1.046856E-2</v>
      </c>
      <c r="M545" s="330">
        <f t="shared" si="20"/>
        <v>3.4951600000000024E-3</v>
      </c>
      <c r="N545" s="331">
        <f t="shared" si="21"/>
        <v>0.25030292787308839</v>
      </c>
    </row>
    <row r="546" spans="1:14" x14ac:dyDescent="0.25">
      <c r="A546" s="312">
        <v>4324331</v>
      </c>
      <c r="B546" s="312">
        <v>432433101</v>
      </c>
      <c r="C546" s="312" t="s">
        <v>1584</v>
      </c>
      <c r="D546" s="312" t="s">
        <v>2468</v>
      </c>
      <c r="E546" s="312">
        <v>100</v>
      </c>
      <c r="F546" s="312" t="s">
        <v>1351</v>
      </c>
      <c r="G546" s="312" t="s">
        <v>1352</v>
      </c>
      <c r="H546" s="312" t="s">
        <v>1353</v>
      </c>
      <c r="I546" s="329">
        <v>1</v>
      </c>
      <c r="J546" s="312">
        <v>53</v>
      </c>
      <c r="K546" s="312">
        <v>2.2117800000000003E-2</v>
      </c>
      <c r="L546" s="312">
        <v>1.5402499999999998E-2</v>
      </c>
      <c r="M546" s="330">
        <f t="shared" si="20"/>
        <v>6.7153000000000056E-3</v>
      </c>
      <c r="N546" s="331">
        <f t="shared" si="21"/>
        <v>0.30361518776731883</v>
      </c>
    </row>
    <row r="547" spans="1:14" x14ac:dyDescent="0.25">
      <c r="A547" s="312">
        <v>4324223</v>
      </c>
      <c r="B547" s="312">
        <v>432422303</v>
      </c>
      <c r="C547" s="312" t="s">
        <v>1005</v>
      </c>
      <c r="D547" s="312" t="s">
        <v>2469</v>
      </c>
      <c r="E547" s="312">
        <v>100</v>
      </c>
      <c r="F547" s="312" t="s">
        <v>1351</v>
      </c>
      <c r="G547" s="312" t="s">
        <v>1352</v>
      </c>
      <c r="H547" s="312" t="s">
        <v>1353</v>
      </c>
      <c r="I547" s="329">
        <v>1</v>
      </c>
      <c r="J547" s="312">
        <v>53</v>
      </c>
      <c r="K547" s="312">
        <v>1.0544599999999998E-2</v>
      </c>
      <c r="L547" s="312">
        <v>8.7865500000000006E-3</v>
      </c>
      <c r="M547" s="330">
        <f t="shared" si="20"/>
        <v>1.7580499999999971E-3</v>
      </c>
      <c r="N547" s="331">
        <f t="shared" si="21"/>
        <v>0.1667251484171991</v>
      </c>
    </row>
    <row r="548" spans="1:14" x14ac:dyDescent="0.25">
      <c r="A548" s="312">
        <v>4324223</v>
      </c>
      <c r="B548" s="312">
        <v>432422304</v>
      </c>
      <c r="C548" s="312" t="s">
        <v>1394</v>
      </c>
      <c r="D548" s="312" t="s">
        <v>2470</v>
      </c>
      <c r="E548" s="312">
        <v>100</v>
      </c>
      <c r="F548" s="312" t="s">
        <v>1351</v>
      </c>
      <c r="G548" s="312" t="s">
        <v>1352</v>
      </c>
      <c r="H548" s="312" t="s">
        <v>1353</v>
      </c>
      <c r="I548" s="329">
        <v>1</v>
      </c>
      <c r="J548" s="312">
        <v>60</v>
      </c>
      <c r="K548" s="312">
        <v>1.8277000000000002E-2</v>
      </c>
      <c r="L548" s="312">
        <v>1.7336374000000002E-2</v>
      </c>
      <c r="M548" s="330">
        <f t="shared" si="20"/>
        <v>9.4062599999999996E-4</v>
      </c>
      <c r="N548" s="331">
        <f t="shared" si="21"/>
        <v>5.1465010669147007E-2</v>
      </c>
    </row>
    <row r="549" spans="1:14" x14ac:dyDescent="0.25">
      <c r="A549" s="312">
        <v>4324223</v>
      </c>
      <c r="B549" s="312">
        <v>432422303</v>
      </c>
      <c r="C549" s="312" t="s">
        <v>1005</v>
      </c>
      <c r="D549" s="312" t="s">
        <v>2471</v>
      </c>
      <c r="E549" s="312">
        <v>100</v>
      </c>
      <c r="F549" s="312" t="s">
        <v>1351</v>
      </c>
      <c r="G549" s="312" t="s">
        <v>1352</v>
      </c>
      <c r="H549" s="312" t="s">
        <v>1353</v>
      </c>
      <c r="I549" s="329">
        <v>1</v>
      </c>
      <c r="J549" s="312">
        <v>91</v>
      </c>
      <c r="K549" s="312">
        <v>3.5740599999999997E-2</v>
      </c>
      <c r="L549" s="312">
        <v>2.5059989999999997E-2</v>
      </c>
      <c r="M549" s="330">
        <f t="shared" si="20"/>
        <v>1.068061E-2</v>
      </c>
      <c r="N549" s="331">
        <f t="shared" si="21"/>
        <v>0.29883689697430937</v>
      </c>
    </row>
    <row r="550" spans="1:14" x14ac:dyDescent="0.25">
      <c r="A550" s="312">
        <v>4324331</v>
      </c>
      <c r="B550" s="312">
        <v>432433102</v>
      </c>
      <c r="C550" s="312" t="s">
        <v>996</v>
      </c>
      <c r="D550" s="312" t="s">
        <v>2472</v>
      </c>
      <c r="E550" s="312">
        <v>100</v>
      </c>
      <c r="F550" s="312" t="s">
        <v>1351</v>
      </c>
      <c r="G550" s="312" t="s">
        <v>1352</v>
      </c>
      <c r="H550" s="312" t="s">
        <v>1353</v>
      </c>
      <c r="I550" s="329">
        <v>1</v>
      </c>
      <c r="J550" s="312">
        <v>54</v>
      </c>
      <c r="K550" s="312">
        <v>1.724968E-2</v>
      </c>
      <c r="L550" s="312">
        <v>1.4213E-2</v>
      </c>
      <c r="M550" s="330">
        <f t="shared" si="20"/>
        <v>3.0366799999999999E-3</v>
      </c>
      <c r="N550" s="331">
        <f t="shared" si="21"/>
        <v>0.17604268600924772</v>
      </c>
    </row>
    <row r="551" spans="1:14" x14ac:dyDescent="0.25">
      <c r="A551" s="312">
        <v>4324211</v>
      </c>
      <c r="B551" s="312">
        <v>432421101</v>
      </c>
      <c r="C551" s="312" t="s">
        <v>1009</v>
      </c>
      <c r="D551" s="312" t="s">
        <v>2473</v>
      </c>
      <c r="E551" s="312">
        <v>100</v>
      </c>
      <c r="F551" s="312" t="s">
        <v>1351</v>
      </c>
      <c r="G551" s="312" t="s">
        <v>1352</v>
      </c>
      <c r="H551" s="312" t="s">
        <v>1353</v>
      </c>
      <c r="I551" s="329">
        <v>1</v>
      </c>
      <c r="J551" s="312">
        <v>41</v>
      </c>
      <c r="K551" s="312">
        <v>3.5498520000000006E-2</v>
      </c>
      <c r="L551" s="312">
        <v>2.313753E-2</v>
      </c>
      <c r="M551" s="330">
        <f t="shared" si="20"/>
        <v>1.2360990000000006E-2</v>
      </c>
      <c r="N551" s="331">
        <f t="shared" si="21"/>
        <v>0.34821141839152742</v>
      </c>
    </row>
    <row r="552" spans="1:14" x14ac:dyDescent="0.25">
      <c r="A552" s="312">
        <v>4324115</v>
      </c>
      <c r="B552" s="312">
        <v>432411505</v>
      </c>
      <c r="C552" s="312" t="s">
        <v>1022</v>
      </c>
      <c r="D552" s="312" t="s">
        <v>2474</v>
      </c>
      <c r="E552" s="312">
        <v>100</v>
      </c>
      <c r="F552" s="312" t="s">
        <v>1351</v>
      </c>
      <c r="G552" s="312" t="s">
        <v>1352</v>
      </c>
      <c r="H552" s="312" t="s">
        <v>1353</v>
      </c>
      <c r="I552" s="329">
        <v>1</v>
      </c>
      <c r="J552" s="312">
        <v>32</v>
      </c>
      <c r="K552" s="312">
        <v>2.3213799999999996E-2</v>
      </c>
      <c r="L552" s="312">
        <v>1.9718949999999999E-2</v>
      </c>
      <c r="M552" s="330">
        <f t="shared" si="20"/>
        <v>3.4948499999999973E-3</v>
      </c>
      <c r="N552" s="331">
        <f t="shared" si="21"/>
        <v>0.15055053459580067</v>
      </c>
    </row>
    <row r="553" spans="1:14" x14ac:dyDescent="0.25">
      <c r="A553" s="312">
        <v>4324223</v>
      </c>
      <c r="B553" s="312">
        <v>432422303</v>
      </c>
      <c r="C553" s="312" t="s">
        <v>1005</v>
      </c>
      <c r="D553" s="312" t="s">
        <v>2475</v>
      </c>
      <c r="E553" s="312">
        <v>100</v>
      </c>
      <c r="F553" s="312" t="s">
        <v>1351</v>
      </c>
      <c r="G553" s="312" t="s">
        <v>1352</v>
      </c>
      <c r="H553" s="312" t="s">
        <v>1353</v>
      </c>
      <c r="I553" s="329">
        <v>1</v>
      </c>
      <c r="J553" s="312">
        <v>112</v>
      </c>
      <c r="K553" s="312">
        <v>3.6564960000000001E-2</v>
      </c>
      <c r="L553" s="312">
        <v>2.7586070000000001E-2</v>
      </c>
      <c r="M553" s="330">
        <f t="shared" si="20"/>
        <v>8.9788899999999998E-3</v>
      </c>
      <c r="N553" s="331">
        <f t="shared" si="21"/>
        <v>0.2455599568548687</v>
      </c>
    </row>
    <row r="554" spans="1:14" x14ac:dyDescent="0.25">
      <c r="A554" s="312">
        <v>4324342</v>
      </c>
      <c r="B554" s="312">
        <v>432434201</v>
      </c>
      <c r="C554" s="312" t="s">
        <v>998</v>
      </c>
      <c r="D554" s="312" t="s">
        <v>2476</v>
      </c>
      <c r="E554" s="312">
        <v>100</v>
      </c>
      <c r="F554" s="312" t="s">
        <v>1351</v>
      </c>
      <c r="G554" s="312" t="s">
        <v>1352</v>
      </c>
      <c r="H554" s="312" t="s">
        <v>1353</v>
      </c>
      <c r="I554" s="329">
        <v>1</v>
      </c>
      <c r="J554" s="312">
        <v>90</v>
      </c>
      <c r="K554" s="312">
        <v>2.6730199999999996E-2</v>
      </c>
      <c r="L554" s="312">
        <v>2.3325970000000001E-2</v>
      </c>
      <c r="M554" s="330">
        <f t="shared" si="20"/>
        <v>3.4042299999999942E-3</v>
      </c>
      <c r="N554" s="331">
        <f t="shared" si="21"/>
        <v>0.12735520123306204</v>
      </c>
    </row>
    <row r="555" spans="1:14" x14ac:dyDescent="0.25">
      <c r="A555" s="312">
        <v>4324115</v>
      </c>
      <c r="B555" s="312">
        <v>432411501</v>
      </c>
      <c r="C555" s="312" t="s">
        <v>1020</v>
      </c>
      <c r="D555" s="312" t="s">
        <v>2477</v>
      </c>
      <c r="E555" s="312">
        <v>100</v>
      </c>
      <c r="F555" s="312" t="s">
        <v>1351</v>
      </c>
      <c r="G555" s="312" t="s">
        <v>1352</v>
      </c>
      <c r="H555" s="312" t="s">
        <v>1353</v>
      </c>
      <c r="I555" s="329">
        <v>1</v>
      </c>
      <c r="J555" s="312">
        <v>99</v>
      </c>
      <c r="K555" s="312">
        <v>3.6407000000000016E-2</v>
      </c>
      <c r="L555" s="312">
        <v>2.6640049999999998E-2</v>
      </c>
      <c r="M555" s="330">
        <f t="shared" si="20"/>
        <v>9.7669500000000173E-3</v>
      </c>
      <c r="N555" s="331">
        <f t="shared" si="21"/>
        <v>0.26827121158019096</v>
      </c>
    </row>
    <row r="556" spans="1:14" x14ac:dyDescent="0.25">
      <c r="A556" s="312">
        <v>4324223</v>
      </c>
      <c r="B556" s="312">
        <v>432422303</v>
      </c>
      <c r="C556" s="312" t="s">
        <v>1005</v>
      </c>
      <c r="D556" s="312" t="s">
        <v>2478</v>
      </c>
      <c r="E556" s="312">
        <v>100</v>
      </c>
      <c r="F556" s="312" t="s">
        <v>1351</v>
      </c>
      <c r="G556" s="312" t="s">
        <v>1352</v>
      </c>
      <c r="H556" s="312" t="s">
        <v>1353</v>
      </c>
      <c r="I556" s="329">
        <v>1</v>
      </c>
      <c r="J556" s="312">
        <v>114</v>
      </c>
      <c r="K556" s="312">
        <v>3.8178239999999995E-2</v>
      </c>
      <c r="L556" s="312">
        <v>3.2728543999999998E-2</v>
      </c>
      <c r="M556" s="330">
        <f t="shared" si="20"/>
        <v>5.4496959999999969E-3</v>
      </c>
      <c r="N556" s="331">
        <f t="shared" si="21"/>
        <v>0.14274351043945446</v>
      </c>
    </row>
    <row r="557" spans="1:14" x14ac:dyDescent="0.25">
      <c r="A557" s="312">
        <v>4324115</v>
      </c>
      <c r="B557" s="312">
        <v>432411504</v>
      </c>
      <c r="C557" s="312" t="s">
        <v>1021</v>
      </c>
      <c r="D557" s="312" t="s">
        <v>2479</v>
      </c>
      <c r="E557" s="312">
        <v>100</v>
      </c>
      <c r="F557" s="312" t="s">
        <v>1351</v>
      </c>
      <c r="G557" s="312" t="s">
        <v>1352</v>
      </c>
      <c r="H557" s="312" t="s">
        <v>1353</v>
      </c>
      <c r="I557" s="329">
        <v>1</v>
      </c>
      <c r="J557" s="312">
        <v>43</v>
      </c>
      <c r="K557" s="312">
        <v>1.4415439999999998E-2</v>
      </c>
      <c r="L557" s="312">
        <v>1.0087169999999999E-2</v>
      </c>
      <c r="M557" s="330">
        <f t="shared" si="20"/>
        <v>4.3282699999999986E-3</v>
      </c>
      <c r="N557" s="331">
        <f t="shared" si="21"/>
        <v>0.30025236829399582</v>
      </c>
    </row>
    <row r="558" spans="1:14" x14ac:dyDescent="0.25">
      <c r="A558" s="312">
        <v>4324115</v>
      </c>
      <c r="B558" s="312">
        <v>432411501</v>
      </c>
      <c r="C558" s="312" t="s">
        <v>1020</v>
      </c>
      <c r="D558" s="312" t="s">
        <v>2480</v>
      </c>
      <c r="E558" s="312">
        <v>100</v>
      </c>
      <c r="F558" s="312" t="s">
        <v>1351</v>
      </c>
      <c r="G558" s="312" t="s">
        <v>1352</v>
      </c>
      <c r="H558" s="312" t="s">
        <v>1353</v>
      </c>
      <c r="I558" s="329">
        <v>1</v>
      </c>
      <c r="J558" s="312">
        <v>95</v>
      </c>
      <c r="K558" s="312">
        <v>3.1106840000000004E-2</v>
      </c>
      <c r="L558" s="312">
        <v>2.3363689999999999E-2</v>
      </c>
      <c r="M558" s="330">
        <f t="shared" si="20"/>
        <v>7.7431500000000042E-3</v>
      </c>
      <c r="N558" s="331">
        <f t="shared" si="21"/>
        <v>0.24892113760189089</v>
      </c>
    </row>
    <row r="559" spans="1:14" x14ac:dyDescent="0.25">
      <c r="A559" s="312">
        <v>4324333</v>
      </c>
      <c r="B559" s="312">
        <v>432433302</v>
      </c>
      <c r="C559" s="312" t="s">
        <v>1944</v>
      </c>
      <c r="D559" s="312" t="s">
        <v>2481</v>
      </c>
      <c r="E559" s="312">
        <v>100</v>
      </c>
      <c r="F559" s="312" t="s">
        <v>1351</v>
      </c>
      <c r="G559" s="312" t="s">
        <v>1352</v>
      </c>
      <c r="H559" s="312" t="s">
        <v>1353</v>
      </c>
      <c r="I559" s="329">
        <v>1</v>
      </c>
      <c r="J559" s="312">
        <v>99</v>
      </c>
      <c r="K559" s="312">
        <v>4.1414759999999988E-2</v>
      </c>
      <c r="L559" s="312">
        <v>3.6616040000000002E-2</v>
      </c>
      <c r="M559" s="330">
        <f t="shared" si="20"/>
        <v>4.7987199999999855E-3</v>
      </c>
      <c r="N559" s="331">
        <f t="shared" si="21"/>
        <v>0.11586980100814268</v>
      </c>
    </row>
    <row r="560" spans="1:14" x14ac:dyDescent="0.25">
      <c r="A560" s="312">
        <v>4324211</v>
      </c>
      <c r="B560" s="312">
        <v>432421101</v>
      </c>
      <c r="C560" s="312" t="s">
        <v>1009</v>
      </c>
      <c r="D560" s="312" t="s">
        <v>2482</v>
      </c>
      <c r="E560" s="312">
        <v>100</v>
      </c>
      <c r="F560" s="312" t="s">
        <v>1351</v>
      </c>
      <c r="G560" s="312" t="s">
        <v>1352</v>
      </c>
      <c r="H560" s="312" t="s">
        <v>1353</v>
      </c>
      <c r="I560" s="329">
        <v>1</v>
      </c>
      <c r="J560" s="312">
        <v>79</v>
      </c>
      <c r="K560" s="312">
        <v>4.6477320000000003E-2</v>
      </c>
      <c r="L560" s="312">
        <v>3.5581000000000002E-2</v>
      </c>
      <c r="M560" s="330">
        <f t="shared" si="20"/>
        <v>1.0896320000000001E-2</v>
      </c>
      <c r="N560" s="331">
        <f t="shared" si="21"/>
        <v>0.2344438104434593</v>
      </c>
    </row>
    <row r="561" spans="1:14" x14ac:dyDescent="0.25">
      <c r="A561" s="312">
        <v>4324124</v>
      </c>
      <c r="B561" s="312">
        <v>432412403</v>
      </c>
      <c r="C561" s="312" t="s">
        <v>1398</v>
      </c>
      <c r="D561" s="312" t="s">
        <v>2483</v>
      </c>
      <c r="E561" s="312">
        <v>100</v>
      </c>
      <c r="F561" s="312" t="s">
        <v>1351</v>
      </c>
      <c r="G561" s="312" t="s">
        <v>1352</v>
      </c>
      <c r="H561" s="312" t="s">
        <v>1353</v>
      </c>
      <c r="I561" s="329">
        <v>1</v>
      </c>
      <c r="J561" s="312">
        <v>103</v>
      </c>
      <c r="K561" s="312">
        <v>4.8958559999999998E-2</v>
      </c>
      <c r="L561" s="312">
        <v>3.5339799999999998E-2</v>
      </c>
      <c r="M561" s="330">
        <f t="shared" si="20"/>
        <v>1.3618760000000001E-2</v>
      </c>
      <c r="N561" s="331">
        <f t="shared" si="21"/>
        <v>0.27816912915739356</v>
      </c>
    </row>
    <row r="562" spans="1:14" x14ac:dyDescent="0.25">
      <c r="A562" s="312">
        <v>4324124</v>
      </c>
      <c r="B562" s="312">
        <v>432412402</v>
      </c>
      <c r="C562" s="312" t="s">
        <v>1019</v>
      </c>
      <c r="D562" s="312" t="s">
        <v>2484</v>
      </c>
      <c r="E562" s="312">
        <v>100</v>
      </c>
      <c r="F562" s="312" t="s">
        <v>1351</v>
      </c>
      <c r="G562" s="312" t="s">
        <v>1352</v>
      </c>
      <c r="H562" s="312" t="s">
        <v>1353</v>
      </c>
      <c r="I562" s="329">
        <v>1</v>
      </c>
      <c r="J562" s="312">
        <v>66</v>
      </c>
      <c r="K562" s="312">
        <v>3.4992000000000002E-2</v>
      </c>
      <c r="L562" s="312">
        <v>2.945012E-2</v>
      </c>
      <c r="M562" s="330">
        <f t="shared" si="20"/>
        <v>5.5418800000000025E-3</v>
      </c>
      <c r="N562" s="331">
        <f t="shared" si="21"/>
        <v>0.15837562871513494</v>
      </c>
    </row>
    <row r="563" spans="1:14" x14ac:dyDescent="0.25">
      <c r="A563" s="312">
        <v>4324124</v>
      </c>
      <c r="B563" s="312">
        <v>432412403</v>
      </c>
      <c r="C563" s="312" t="s">
        <v>1398</v>
      </c>
      <c r="D563" s="312" t="s">
        <v>2485</v>
      </c>
      <c r="E563" s="312">
        <v>100</v>
      </c>
      <c r="F563" s="312" t="s">
        <v>1351</v>
      </c>
      <c r="G563" s="312" t="s">
        <v>1352</v>
      </c>
      <c r="H563" s="312" t="s">
        <v>1353</v>
      </c>
      <c r="I563" s="329">
        <v>1</v>
      </c>
      <c r="J563" s="312">
        <v>74</v>
      </c>
      <c r="K563" s="312">
        <v>4.3537359999999997E-2</v>
      </c>
      <c r="L563" s="312">
        <v>3.0699999999999998E-2</v>
      </c>
      <c r="M563" s="330">
        <f t="shared" si="20"/>
        <v>1.2837359999999999E-2</v>
      </c>
      <c r="N563" s="331">
        <f t="shared" si="21"/>
        <v>0.29485848475883703</v>
      </c>
    </row>
    <row r="564" spans="1:14" x14ac:dyDescent="0.25">
      <c r="A564" s="312">
        <v>4324211</v>
      </c>
      <c r="B564" s="312">
        <v>432421101</v>
      </c>
      <c r="C564" s="312" t="s">
        <v>1009</v>
      </c>
      <c r="D564" s="312" t="s">
        <v>2486</v>
      </c>
      <c r="E564" s="312">
        <v>100</v>
      </c>
      <c r="F564" s="312" t="s">
        <v>1351</v>
      </c>
      <c r="G564" s="312" t="s">
        <v>1352</v>
      </c>
      <c r="H564" s="312" t="s">
        <v>1353</v>
      </c>
      <c r="I564" s="329">
        <v>1</v>
      </c>
      <c r="J564" s="312">
        <v>168</v>
      </c>
      <c r="K564" s="312">
        <v>5.1643640000000005E-2</v>
      </c>
      <c r="L564" s="312">
        <v>4.8021804000000001E-2</v>
      </c>
      <c r="M564" s="330">
        <f t="shared" si="20"/>
        <v>3.6218360000000033E-3</v>
      </c>
      <c r="N564" s="331">
        <f t="shared" si="21"/>
        <v>7.0131307553069511E-2</v>
      </c>
    </row>
    <row r="565" spans="1:14" x14ac:dyDescent="0.25">
      <c r="A565" s="312">
        <v>4324234</v>
      </c>
      <c r="B565" s="312">
        <v>432423402</v>
      </c>
      <c r="C565" s="312" t="s">
        <v>1368</v>
      </c>
      <c r="D565" s="312" t="s">
        <v>2487</v>
      </c>
      <c r="E565" s="312">
        <v>100</v>
      </c>
      <c r="F565" s="312" t="s">
        <v>1351</v>
      </c>
      <c r="G565" s="312" t="s">
        <v>1352</v>
      </c>
      <c r="H565" s="312" t="s">
        <v>1353</v>
      </c>
      <c r="I565" s="329">
        <v>1</v>
      </c>
      <c r="J565" s="312">
        <v>156</v>
      </c>
      <c r="K565" s="312">
        <v>3.4916239999999994E-2</v>
      </c>
      <c r="L565" s="312">
        <v>3.1196444999999996E-2</v>
      </c>
      <c r="M565" s="330">
        <f t="shared" si="20"/>
        <v>3.719794999999998E-3</v>
      </c>
      <c r="N565" s="331">
        <f t="shared" si="21"/>
        <v>0.10653481016283536</v>
      </c>
    </row>
    <row r="566" spans="1:14" x14ac:dyDescent="0.25">
      <c r="A566" s="312">
        <v>4324132</v>
      </c>
      <c r="B566" s="312">
        <v>432413202</v>
      </c>
      <c r="C566" s="312" t="s">
        <v>1392</v>
      </c>
      <c r="D566" s="312" t="s">
        <v>2488</v>
      </c>
      <c r="E566" s="312">
        <v>100</v>
      </c>
      <c r="F566" s="312" t="s">
        <v>1633</v>
      </c>
      <c r="G566" s="312" t="s">
        <v>1352</v>
      </c>
      <c r="H566" s="312" t="s">
        <v>1353</v>
      </c>
      <c r="I566" s="329">
        <v>1</v>
      </c>
      <c r="J566" s="312">
        <v>1</v>
      </c>
      <c r="K566" s="312">
        <v>4.499160000000002E-2</v>
      </c>
      <c r="L566" s="312">
        <v>3.2162370000000003E-2</v>
      </c>
      <c r="M566" s="330">
        <f t="shared" si="20"/>
        <v>1.2829230000000018E-2</v>
      </c>
      <c r="N566" s="331">
        <f t="shared" si="21"/>
        <v>0.28514722748246368</v>
      </c>
    </row>
    <row r="567" spans="1:14" x14ac:dyDescent="0.25">
      <c r="A567" s="312">
        <v>4324115</v>
      </c>
      <c r="B567" s="312">
        <v>432411504</v>
      </c>
      <c r="C567" s="312" t="s">
        <v>1021</v>
      </c>
      <c r="D567" s="312" t="s">
        <v>2489</v>
      </c>
      <c r="E567" s="312">
        <v>100</v>
      </c>
      <c r="F567" s="312" t="s">
        <v>1351</v>
      </c>
      <c r="G567" s="312" t="s">
        <v>1352</v>
      </c>
      <c r="H567" s="312" t="s">
        <v>1353</v>
      </c>
      <c r="I567" s="329">
        <v>1</v>
      </c>
      <c r="J567" s="312">
        <v>34</v>
      </c>
      <c r="K567" s="312">
        <v>8.9816399999999991E-3</v>
      </c>
      <c r="L567" s="312">
        <v>8.1934499999999997E-3</v>
      </c>
      <c r="M567" s="330">
        <f t="shared" si="20"/>
        <v>7.8818999999999938E-4</v>
      </c>
      <c r="N567" s="331">
        <f t="shared" si="21"/>
        <v>8.7755688270738916E-2</v>
      </c>
    </row>
    <row r="568" spans="1:14" x14ac:dyDescent="0.25">
      <c r="A568" s="312">
        <v>4324123</v>
      </c>
      <c r="B568" s="312">
        <v>432412303</v>
      </c>
      <c r="C568" s="312" t="s">
        <v>1016</v>
      </c>
      <c r="D568" s="312" t="s">
        <v>2490</v>
      </c>
      <c r="E568" s="312">
        <v>100</v>
      </c>
      <c r="F568" s="312" t="s">
        <v>1351</v>
      </c>
      <c r="G568" s="312" t="s">
        <v>1352</v>
      </c>
      <c r="H568" s="312" t="s">
        <v>1353</v>
      </c>
      <c r="I568" s="329">
        <v>1</v>
      </c>
      <c r="J568" s="312">
        <v>146</v>
      </c>
      <c r="K568" s="312">
        <v>7.214567999999999E-2</v>
      </c>
      <c r="L568" s="312">
        <v>5.6929209999999994E-2</v>
      </c>
      <c r="M568" s="330">
        <f t="shared" si="20"/>
        <v>1.5216469999999996E-2</v>
      </c>
      <c r="N568" s="331">
        <f t="shared" si="21"/>
        <v>0.21091311357797166</v>
      </c>
    </row>
    <row r="569" spans="1:14" x14ac:dyDescent="0.25">
      <c r="A569" s="312">
        <v>4324346</v>
      </c>
      <c r="B569" s="312">
        <v>432434601</v>
      </c>
      <c r="C569" s="312" t="s">
        <v>1363</v>
      </c>
      <c r="D569" s="312" t="s">
        <v>2491</v>
      </c>
      <c r="E569" s="312">
        <v>100</v>
      </c>
      <c r="F569" s="312" t="s">
        <v>1351</v>
      </c>
      <c r="G569" s="312" t="s">
        <v>1352</v>
      </c>
      <c r="H569" s="312" t="s">
        <v>1353</v>
      </c>
      <c r="I569" s="329">
        <v>1</v>
      </c>
      <c r="J569" s="312">
        <v>27</v>
      </c>
      <c r="K569" s="312">
        <v>1.6758600000000002E-2</v>
      </c>
      <c r="L569" s="312">
        <v>1.325751E-2</v>
      </c>
      <c r="M569" s="330">
        <f t="shared" si="20"/>
        <v>3.5010900000000018E-3</v>
      </c>
      <c r="N569" s="331">
        <f t="shared" si="21"/>
        <v>0.20891303569510589</v>
      </c>
    </row>
    <row r="570" spans="1:14" x14ac:dyDescent="0.25">
      <c r="A570" s="312">
        <v>4324333</v>
      </c>
      <c r="B570" s="312">
        <v>432433304</v>
      </c>
      <c r="C570" s="312" t="s">
        <v>1945</v>
      </c>
      <c r="D570" s="312" t="s">
        <v>2492</v>
      </c>
      <c r="E570" s="312">
        <v>100</v>
      </c>
      <c r="F570" s="312" t="s">
        <v>1351</v>
      </c>
      <c r="G570" s="312" t="s">
        <v>1352</v>
      </c>
      <c r="H570" s="312" t="s">
        <v>1353</v>
      </c>
      <c r="I570" s="329">
        <v>1</v>
      </c>
      <c r="J570" s="312">
        <v>34</v>
      </c>
      <c r="K570" s="312">
        <v>1.6536400000000003E-2</v>
      </c>
      <c r="L570" s="312">
        <v>1.1654999999999999E-2</v>
      </c>
      <c r="M570" s="330">
        <f t="shared" si="20"/>
        <v>4.8814000000000045E-3</v>
      </c>
      <c r="N570" s="331">
        <f t="shared" si="21"/>
        <v>0.29519121453278852</v>
      </c>
    </row>
    <row r="571" spans="1:14" x14ac:dyDescent="0.25">
      <c r="A571" s="312">
        <v>4324211</v>
      </c>
      <c r="B571" s="312">
        <v>432421101</v>
      </c>
      <c r="C571" s="312" t="s">
        <v>1009</v>
      </c>
      <c r="D571" s="312" t="s">
        <v>2493</v>
      </c>
      <c r="E571" s="312">
        <v>100</v>
      </c>
      <c r="F571" s="312" t="s">
        <v>1351</v>
      </c>
      <c r="G571" s="312" t="s">
        <v>1352</v>
      </c>
      <c r="H571" s="312" t="s">
        <v>1353</v>
      </c>
      <c r="I571" s="329">
        <v>1</v>
      </c>
      <c r="J571" s="312">
        <v>36</v>
      </c>
      <c r="K571" s="312">
        <v>2.9983119999999999E-2</v>
      </c>
      <c r="L571" s="312">
        <v>2.0477972000000001E-2</v>
      </c>
      <c r="M571" s="330">
        <f t="shared" si="20"/>
        <v>9.505147999999998E-3</v>
      </c>
      <c r="N571" s="331">
        <f t="shared" si="21"/>
        <v>0.31701664136354052</v>
      </c>
    </row>
    <row r="572" spans="1:14" x14ac:dyDescent="0.25">
      <c r="A572" s="312">
        <v>4324346</v>
      </c>
      <c r="B572" s="312">
        <v>432434602</v>
      </c>
      <c r="C572" s="312" t="s">
        <v>1586</v>
      </c>
      <c r="D572" s="312" t="s">
        <v>2494</v>
      </c>
      <c r="E572" s="312">
        <v>100</v>
      </c>
      <c r="F572" s="312" t="s">
        <v>1351</v>
      </c>
      <c r="G572" s="312" t="s">
        <v>1352</v>
      </c>
      <c r="H572" s="312" t="s">
        <v>1353</v>
      </c>
      <c r="I572" s="329">
        <v>1</v>
      </c>
      <c r="J572" s="312">
        <v>40</v>
      </c>
      <c r="K572" s="312">
        <v>9.3866399999999999E-3</v>
      </c>
      <c r="L572" s="312">
        <v>7.7669999999999996E-3</v>
      </c>
      <c r="M572" s="330">
        <f t="shared" si="20"/>
        <v>1.6196400000000003E-3</v>
      </c>
      <c r="N572" s="331">
        <f t="shared" si="21"/>
        <v>0.17254736519137842</v>
      </c>
    </row>
    <row r="573" spans="1:14" x14ac:dyDescent="0.25">
      <c r="A573" s="312">
        <v>4324124</v>
      </c>
      <c r="B573" s="312">
        <v>432412402</v>
      </c>
      <c r="C573" s="312" t="s">
        <v>1019</v>
      </c>
      <c r="D573" s="312" t="s">
        <v>2495</v>
      </c>
      <c r="E573" s="312">
        <v>100</v>
      </c>
      <c r="F573" s="312" t="s">
        <v>1351</v>
      </c>
      <c r="G573" s="312" t="s">
        <v>1352</v>
      </c>
      <c r="H573" s="312" t="s">
        <v>1353</v>
      </c>
      <c r="I573" s="329">
        <v>1</v>
      </c>
      <c r="J573" s="312">
        <v>47</v>
      </c>
      <c r="K573" s="312">
        <v>2.5304320000000005E-2</v>
      </c>
      <c r="L573" s="312">
        <v>1.7083000000000001E-2</v>
      </c>
      <c r="M573" s="330">
        <f t="shared" si="20"/>
        <v>8.2213200000000042E-3</v>
      </c>
      <c r="N573" s="331">
        <f t="shared" si="21"/>
        <v>0.32489788304921857</v>
      </c>
    </row>
    <row r="574" spans="1:14" x14ac:dyDescent="0.25">
      <c r="A574" s="312">
        <v>4321232</v>
      </c>
      <c r="B574" s="312">
        <v>432123206</v>
      </c>
      <c r="C574" s="312" t="s">
        <v>978</v>
      </c>
      <c r="D574" s="312" t="s">
        <v>2496</v>
      </c>
      <c r="E574" s="312">
        <v>100</v>
      </c>
      <c r="F574" s="312" t="s">
        <v>1351</v>
      </c>
      <c r="G574" s="312" t="s">
        <v>1352</v>
      </c>
      <c r="H574" s="312" t="s">
        <v>1353</v>
      </c>
      <c r="I574" s="329">
        <v>1</v>
      </c>
      <c r="J574" s="312">
        <v>82</v>
      </c>
      <c r="K574" s="312">
        <v>6.9076119999999977E-2</v>
      </c>
      <c r="L574" s="312">
        <v>5.3706000000000004E-2</v>
      </c>
      <c r="M574" s="330">
        <f t="shared" si="20"/>
        <v>1.5370119999999973E-2</v>
      </c>
      <c r="N574" s="331">
        <f t="shared" si="21"/>
        <v>0.22250989198582632</v>
      </c>
    </row>
    <row r="575" spans="1:14" x14ac:dyDescent="0.25">
      <c r="A575" s="312">
        <v>4324115</v>
      </c>
      <c r="B575" s="312">
        <v>432411505</v>
      </c>
      <c r="C575" s="312" t="s">
        <v>1022</v>
      </c>
      <c r="D575" s="312" t="s">
        <v>2497</v>
      </c>
      <c r="E575" s="312">
        <v>100</v>
      </c>
      <c r="F575" s="312" t="s">
        <v>1351</v>
      </c>
      <c r="G575" s="312" t="s">
        <v>1352</v>
      </c>
      <c r="H575" s="312" t="s">
        <v>1353</v>
      </c>
      <c r="I575" s="329">
        <v>1</v>
      </c>
      <c r="J575" s="312">
        <v>79</v>
      </c>
      <c r="K575" s="312">
        <v>3.4088320000000005E-2</v>
      </c>
      <c r="L575" s="312">
        <v>2.4857020000000001E-2</v>
      </c>
      <c r="M575" s="330">
        <f t="shared" si="20"/>
        <v>9.2313000000000048E-3</v>
      </c>
      <c r="N575" s="331">
        <f t="shared" si="21"/>
        <v>0.27080536676492134</v>
      </c>
    </row>
    <row r="576" spans="1:14" x14ac:dyDescent="0.25">
      <c r="A576" s="312">
        <v>4324115</v>
      </c>
      <c r="B576" s="312">
        <v>432411504</v>
      </c>
      <c r="C576" s="312" t="s">
        <v>1021</v>
      </c>
      <c r="D576" s="312" t="s">
        <v>2498</v>
      </c>
      <c r="E576" s="312">
        <v>100</v>
      </c>
      <c r="F576" s="312" t="s">
        <v>1351</v>
      </c>
      <c r="G576" s="312" t="s">
        <v>1352</v>
      </c>
      <c r="H576" s="312" t="s">
        <v>1353</v>
      </c>
      <c r="I576" s="329">
        <v>1</v>
      </c>
      <c r="J576" s="312">
        <v>54</v>
      </c>
      <c r="K576" s="312">
        <v>1.7371039999999997E-2</v>
      </c>
      <c r="L576" s="312">
        <v>1.2423680000000003E-2</v>
      </c>
      <c r="M576" s="330">
        <f t="shared" si="20"/>
        <v>4.9473599999999944E-3</v>
      </c>
      <c r="N576" s="331">
        <f t="shared" si="21"/>
        <v>0.28480505484991087</v>
      </c>
    </row>
    <row r="577" spans="1:14" x14ac:dyDescent="0.25">
      <c r="A577" s="312">
        <v>4324314</v>
      </c>
      <c r="B577" s="312">
        <v>432431401</v>
      </c>
      <c r="C577" s="312" t="s">
        <v>1365</v>
      </c>
      <c r="D577" s="312" t="s">
        <v>2499</v>
      </c>
      <c r="E577" s="312">
        <v>100</v>
      </c>
      <c r="F577" s="312" t="s">
        <v>1351</v>
      </c>
      <c r="G577" s="312" t="s">
        <v>1352</v>
      </c>
      <c r="H577" s="312" t="s">
        <v>1353</v>
      </c>
      <c r="I577" s="329">
        <v>1</v>
      </c>
      <c r="J577" s="312">
        <v>109</v>
      </c>
      <c r="K577" s="312">
        <v>6.3022200000000028E-2</v>
      </c>
      <c r="L577" s="312">
        <v>5.6826849999999998E-2</v>
      </c>
      <c r="M577" s="330">
        <f t="shared" si="20"/>
        <v>6.19535000000003E-3</v>
      </c>
      <c r="N577" s="331">
        <f t="shared" si="21"/>
        <v>9.8304248344234679E-2</v>
      </c>
    </row>
    <row r="578" spans="1:14" x14ac:dyDescent="0.25">
      <c r="A578" s="312">
        <v>4321232</v>
      </c>
      <c r="B578" s="312">
        <v>432123206</v>
      </c>
      <c r="C578" s="312" t="s">
        <v>978</v>
      </c>
      <c r="D578" s="312" t="s">
        <v>2500</v>
      </c>
      <c r="E578" s="312">
        <v>100</v>
      </c>
      <c r="F578" s="312" t="s">
        <v>1351</v>
      </c>
      <c r="G578" s="312" t="s">
        <v>1352</v>
      </c>
      <c r="H578" s="312" t="s">
        <v>1353</v>
      </c>
      <c r="I578" s="329">
        <v>1</v>
      </c>
      <c r="J578" s="312">
        <v>58</v>
      </c>
      <c r="K578" s="312">
        <v>2.4275680000000001E-2</v>
      </c>
      <c r="L578" s="312">
        <v>1.700198E-2</v>
      </c>
      <c r="M578" s="330">
        <f t="shared" si="20"/>
        <v>7.273700000000001E-3</v>
      </c>
      <c r="N578" s="331">
        <f t="shared" si="21"/>
        <v>0.29962909380911268</v>
      </c>
    </row>
    <row r="579" spans="1:14" x14ac:dyDescent="0.25">
      <c r="A579" s="312">
        <v>4324325</v>
      </c>
      <c r="B579" s="312">
        <v>432432504</v>
      </c>
      <c r="C579" s="312" t="s">
        <v>1393</v>
      </c>
      <c r="D579" s="312" t="s">
        <v>2501</v>
      </c>
      <c r="E579" s="312">
        <v>100</v>
      </c>
      <c r="F579" s="312" t="s">
        <v>1351</v>
      </c>
      <c r="G579" s="312" t="s">
        <v>1352</v>
      </c>
      <c r="H579" s="312" t="s">
        <v>1353</v>
      </c>
      <c r="I579" s="329">
        <v>1</v>
      </c>
      <c r="J579" s="312">
        <v>94</v>
      </c>
      <c r="K579" s="312">
        <v>5.5719480000000002E-2</v>
      </c>
      <c r="L579" s="312">
        <v>4.4697440000000005E-2</v>
      </c>
      <c r="M579" s="330">
        <f t="shared" si="20"/>
        <v>1.1022039999999997E-2</v>
      </c>
      <c r="N579" s="331">
        <f t="shared" si="21"/>
        <v>0.1978130449171456</v>
      </c>
    </row>
    <row r="580" spans="1:14" x14ac:dyDescent="0.25">
      <c r="A580" s="312">
        <v>4324325</v>
      </c>
      <c r="B580" s="312">
        <v>432432504</v>
      </c>
      <c r="C580" s="312" t="s">
        <v>1393</v>
      </c>
      <c r="D580" s="312" t="s">
        <v>2502</v>
      </c>
      <c r="E580" s="312">
        <v>100</v>
      </c>
      <c r="F580" s="312" t="s">
        <v>1351</v>
      </c>
      <c r="G580" s="312" t="s">
        <v>1352</v>
      </c>
      <c r="H580" s="312" t="s">
        <v>1353</v>
      </c>
      <c r="I580" s="329">
        <v>1</v>
      </c>
      <c r="J580" s="312">
        <v>29</v>
      </c>
      <c r="K580" s="312">
        <v>1.5769159999999997E-2</v>
      </c>
      <c r="L580" s="312">
        <v>1.076906E-2</v>
      </c>
      <c r="M580" s="330">
        <f t="shared" si="20"/>
        <v>5.0000999999999969E-3</v>
      </c>
      <c r="N580" s="331">
        <f t="shared" si="21"/>
        <v>0.31708093519248948</v>
      </c>
    </row>
    <row r="581" spans="1:14" x14ac:dyDescent="0.25">
      <c r="A581" s="312">
        <v>4324331</v>
      </c>
      <c r="B581" s="312">
        <v>432433103</v>
      </c>
      <c r="C581" s="312" t="s">
        <v>997</v>
      </c>
      <c r="D581" s="312" t="s">
        <v>2503</v>
      </c>
      <c r="E581" s="312">
        <v>100</v>
      </c>
      <c r="F581" s="312" t="s">
        <v>1351</v>
      </c>
      <c r="G581" s="312" t="s">
        <v>1352</v>
      </c>
      <c r="H581" s="312" t="s">
        <v>1353</v>
      </c>
      <c r="I581" s="329">
        <v>1</v>
      </c>
      <c r="J581" s="312">
        <v>78</v>
      </c>
      <c r="K581" s="312">
        <v>3.5361959999999998E-2</v>
      </c>
      <c r="L581" s="312">
        <v>2.4278842999999994E-2</v>
      </c>
      <c r="M581" s="330">
        <f t="shared" si="20"/>
        <v>1.1083117000000003E-2</v>
      </c>
      <c r="N581" s="331">
        <f t="shared" si="21"/>
        <v>0.31341919395870604</v>
      </c>
    </row>
    <row r="582" spans="1:14" x14ac:dyDescent="0.25">
      <c r="A582" s="312">
        <v>4324132</v>
      </c>
      <c r="B582" s="312">
        <v>432413203</v>
      </c>
      <c r="C582" s="312" t="s">
        <v>1946</v>
      </c>
      <c r="D582" s="312" t="s">
        <v>2504</v>
      </c>
      <c r="E582" s="312">
        <v>100</v>
      </c>
      <c r="F582" s="312" t="s">
        <v>1351</v>
      </c>
      <c r="G582" s="312" t="s">
        <v>1352</v>
      </c>
      <c r="H582" s="312" t="s">
        <v>1353</v>
      </c>
      <c r="I582" s="329">
        <v>1</v>
      </c>
      <c r="J582" s="312">
        <v>19</v>
      </c>
      <c r="K582" s="312">
        <v>1.5580839999999999E-2</v>
      </c>
      <c r="L582" s="312">
        <v>1.1158999999999999E-2</v>
      </c>
      <c r="M582" s="330">
        <f t="shared" si="20"/>
        <v>4.4218399999999998E-3</v>
      </c>
      <c r="N582" s="331">
        <f t="shared" si="21"/>
        <v>0.2837998464781103</v>
      </c>
    </row>
    <row r="583" spans="1:14" x14ac:dyDescent="0.25">
      <c r="A583" s="312">
        <v>4324223</v>
      </c>
      <c r="B583" s="312">
        <v>432422301</v>
      </c>
      <c r="C583" s="312" t="s">
        <v>1395</v>
      </c>
      <c r="D583" s="312" t="s">
        <v>2505</v>
      </c>
      <c r="E583" s="312">
        <v>100</v>
      </c>
      <c r="F583" s="312" t="s">
        <v>1351</v>
      </c>
      <c r="G583" s="312" t="s">
        <v>1352</v>
      </c>
      <c r="H583" s="312" t="s">
        <v>1353</v>
      </c>
      <c r="I583" s="329">
        <v>1</v>
      </c>
      <c r="J583" s="312">
        <v>91</v>
      </c>
      <c r="K583" s="312">
        <v>3.7989200000000001E-2</v>
      </c>
      <c r="L583" s="312">
        <v>3.16257E-2</v>
      </c>
      <c r="M583" s="330">
        <f t="shared" si="20"/>
        <v>6.3635000000000011E-3</v>
      </c>
      <c r="N583" s="331">
        <f t="shared" si="21"/>
        <v>0.16750813389068475</v>
      </c>
    </row>
    <row r="584" spans="1:14" x14ac:dyDescent="0.25">
      <c r="A584" s="312">
        <v>4324314</v>
      </c>
      <c r="B584" s="312">
        <v>432431403</v>
      </c>
      <c r="C584" s="312" t="s">
        <v>1364</v>
      </c>
      <c r="D584" s="312" t="s">
        <v>2506</v>
      </c>
      <c r="E584" s="312">
        <v>100</v>
      </c>
      <c r="F584" s="312" t="s">
        <v>1351</v>
      </c>
      <c r="G584" s="312" t="s">
        <v>1352</v>
      </c>
      <c r="H584" s="312" t="s">
        <v>1353</v>
      </c>
      <c r="I584" s="329">
        <v>1</v>
      </c>
      <c r="J584" s="312">
        <v>87</v>
      </c>
      <c r="K584" s="312">
        <v>3.8590200000000005E-2</v>
      </c>
      <c r="L584" s="312">
        <v>3.2556149999999999E-2</v>
      </c>
      <c r="M584" s="330">
        <f t="shared" si="20"/>
        <v>6.0340500000000061E-3</v>
      </c>
      <c r="N584" s="331">
        <f t="shared" si="21"/>
        <v>0.15636223704463842</v>
      </c>
    </row>
    <row r="585" spans="1:14" x14ac:dyDescent="0.25">
      <c r="A585" s="312">
        <v>4324333</v>
      </c>
      <c r="B585" s="312">
        <v>432433304</v>
      </c>
      <c r="C585" s="312" t="s">
        <v>1945</v>
      </c>
      <c r="D585" s="312" t="s">
        <v>2507</v>
      </c>
      <c r="E585" s="312">
        <v>100</v>
      </c>
      <c r="F585" s="312" t="s">
        <v>1351</v>
      </c>
      <c r="G585" s="312" t="s">
        <v>1352</v>
      </c>
      <c r="H585" s="312" t="s">
        <v>1353</v>
      </c>
      <c r="I585" s="329">
        <v>1</v>
      </c>
      <c r="J585" s="312">
        <v>24</v>
      </c>
      <c r="K585" s="312">
        <v>1.9325479999999999E-2</v>
      </c>
      <c r="L585" s="312">
        <v>1.7983768000000001E-2</v>
      </c>
      <c r="M585" s="330">
        <f t="shared" si="20"/>
        <v>1.3417119999999984E-3</v>
      </c>
      <c r="N585" s="331">
        <f t="shared" si="21"/>
        <v>6.9427098317868349E-2</v>
      </c>
    </row>
    <row r="586" spans="1:14" x14ac:dyDescent="0.25">
      <c r="A586" s="312">
        <v>4324124</v>
      </c>
      <c r="B586" s="312">
        <v>432412402</v>
      </c>
      <c r="C586" s="312" t="s">
        <v>1019</v>
      </c>
      <c r="D586" s="312" t="s">
        <v>2508</v>
      </c>
      <c r="E586" s="312">
        <v>100</v>
      </c>
      <c r="F586" s="312" t="s">
        <v>1351</v>
      </c>
      <c r="G586" s="312" t="s">
        <v>1352</v>
      </c>
      <c r="H586" s="312" t="s">
        <v>1353</v>
      </c>
      <c r="I586" s="329">
        <v>1</v>
      </c>
      <c r="J586" s="312">
        <v>52</v>
      </c>
      <c r="K586" s="312">
        <v>3.0434280000000008E-2</v>
      </c>
      <c r="L586" s="312">
        <v>2.6963230999999997E-2</v>
      </c>
      <c r="M586" s="330">
        <f t="shared" si="20"/>
        <v>3.4710490000000108E-3</v>
      </c>
      <c r="N586" s="331">
        <f t="shared" si="21"/>
        <v>0.11405063632193729</v>
      </c>
    </row>
    <row r="587" spans="1:14" x14ac:dyDescent="0.25">
      <c r="A587" s="312">
        <v>4324124</v>
      </c>
      <c r="B587" s="312">
        <v>432412402</v>
      </c>
      <c r="C587" s="312" t="s">
        <v>1019</v>
      </c>
      <c r="D587" s="312" t="s">
        <v>2508</v>
      </c>
      <c r="E587" s="312">
        <v>100</v>
      </c>
      <c r="F587" s="312" t="s">
        <v>1351</v>
      </c>
      <c r="G587" s="312" t="s">
        <v>1352</v>
      </c>
      <c r="H587" s="312" t="s">
        <v>1353</v>
      </c>
      <c r="I587" s="329">
        <v>1</v>
      </c>
      <c r="J587" s="312">
        <v>61</v>
      </c>
      <c r="K587" s="312">
        <v>3.0434280000000008E-2</v>
      </c>
      <c r="L587" s="312">
        <v>2.5261301E-2</v>
      </c>
      <c r="M587" s="330">
        <f t="shared" si="20"/>
        <v>5.1729790000000081E-3</v>
      </c>
      <c r="N587" s="331">
        <f t="shared" si="21"/>
        <v>0.1699721169681033</v>
      </c>
    </row>
    <row r="588" spans="1:14" x14ac:dyDescent="0.25">
      <c r="A588" s="312">
        <v>4324325</v>
      </c>
      <c r="B588" s="312">
        <v>432432504</v>
      </c>
      <c r="C588" s="312" t="s">
        <v>1393</v>
      </c>
      <c r="D588" s="312" t="s">
        <v>2509</v>
      </c>
      <c r="E588" s="312">
        <v>100</v>
      </c>
      <c r="F588" s="312" t="s">
        <v>1351</v>
      </c>
      <c r="G588" s="312" t="s">
        <v>1352</v>
      </c>
      <c r="H588" s="312" t="s">
        <v>1353</v>
      </c>
      <c r="I588" s="329">
        <v>1</v>
      </c>
      <c r="J588" s="312">
        <v>79</v>
      </c>
      <c r="K588" s="312">
        <v>4.6510400000000007E-2</v>
      </c>
      <c r="L588" s="312">
        <v>4.322931E-2</v>
      </c>
      <c r="M588" s="330">
        <f t="shared" ref="M588:M651" si="22">K588-L588</f>
        <v>3.2810900000000073E-3</v>
      </c>
      <c r="N588" s="331">
        <f t="shared" ref="N588:N651" si="23">M588/K588</f>
        <v>7.05452973958514E-2</v>
      </c>
    </row>
    <row r="589" spans="1:14" x14ac:dyDescent="0.25">
      <c r="A589" s="312">
        <v>4324141</v>
      </c>
      <c r="B589" s="312">
        <v>432414102</v>
      </c>
      <c r="C589" s="312" t="s">
        <v>1014</v>
      </c>
      <c r="D589" s="312" t="s">
        <v>2510</v>
      </c>
      <c r="E589" s="312">
        <v>100</v>
      </c>
      <c r="F589" s="312" t="s">
        <v>1351</v>
      </c>
      <c r="G589" s="312" t="s">
        <v>1352</v>
      </c>
      <c r="H589" s="312" t="s">
        <v>1353</v>
      </c>
      <c r="I589" s="329">
        <v>1</v>
      </c>
      <c r="J589" s="312">
        <v>52</v>
      </c>
      <c r="K589" s="312">
        <v>1.3026239999999998E-2</v>
      </c>
      <c r="L589" s="312">
        <v>1.1153E-2</v>
      </c>
      <c r="M589" s="330">
        <f t="shared" si="22"/>
        <v>1.8732399999999982E-3</v>
      </c>
      <c r="N589" s="331">
        <f t="shared" si="23"/>
        <v>0.14380511951261443</v>
      </c>
    </row>
    <row r="590" spans="1:14" x14ac:dyDescent="0.25">
      <c r="A590" s="312">
        <v>4324314</v>
      </c>
      <c r="B590" s="312">
        <v>432431403</v>
      </c>
      <c r="C590" s="312" t="s">
        <v>1364</v>
      </c>
      <c r="D590" s="312" t="s">
        <v>2511</v>
      </c>
      <c r="E590" s="312">
        <v>100</v>
      </c>
      <c r="F590" s="312" t="s">
        <v>1351</v>
      </c>
      <c r="G590" s="312" t="s">
        <v>1352</v>
      </c>
      <c r="H590" s="312" t="s">
        <v>1353</v>
      </c>
      <c r="I590" s="329">
        <v>1</v>
      </c>
      <c r="J590" s="312">
        <v>30</v>
      </c>
      <c r="K590" s="312">
        <v>1.3388199999999999E-2</v>
      </c>
      <c r="L590" s="312">
        <v>9.7810000000000015E-3</v>
      </c>
      <c r="M590" s="330">
        <f t="shared" si="22"/>
        <v>3.6071999999999979E-3</v>
      </c>
      <c r="N590" s="331">
        <f t="shared" si="23"/>
        <v>0.26943129024065954</v>
      </c>
    </row>
    <row r="591" spans="1:14" x14ac:dyDescent="0.25">
      <c r="A591" s="312">
        <v>4324211</v>
      </c>
      <c r="B591" s="312">
        <v>432421101</v>
      </c>
      <c r="C591" s="312" t="s">
        <v>1009</v>
      </c>
      <c r="D591" s="312" t="s">
        <v>2512</v>
      </c>
      <c r="E591" s="312">
        <v>100</v>
      </c>
      <c r="F591" s="312" t="s">
        <v>1351</v>
      </c>
      <c r="G591" s="312" t="s">
        <v>1352</v>
      </c>
      <c r="H591" s="312" t="s">
        <v>1353</v>
      </c>
      <c r="I591" s="329">
        <v>1</v>
      </c>
      <c r="J591" s="312">
        <v>56</v>
      </c>
      <c r="K591" s="312">
        <v>5.9526320000000008E-2</v>
      </c>
      <c r="L591" s="312">
        <v>5.0581974000000002E-2</v>
      </c>
      <c r="M591" s="330">
        <f t="shared" si="22"/>
        <v>8.9443460000000058E-3</v>
      </c>
      <c r="N591" s="331">
        <f t="shared" si="23"/>
        <v>0.15025867549010261</v>
      </c>
    </row>
    <row r="592" spans="1:14" x14ac:dyDescent="0.25">
      <c r="A592" s="312">
        <v>4324342</v>
      </c>
      <c r="B592" s="312">
        <v>432434201</v>
      </c>
      <c r="C592" s="312" t="s">
        <v>998</v>
      </c>
      <c r="D592" s="312" t="s">
        <v>2513</v>
      </c>
      <c r="E592" s="312">
        <v>100</v>
      </c>
      <c r="F592" s="312" t="s">
        <v>1351</v>
      </c>
      <c r="G592" s="312" t="s">
        <v>1352</v>
      </c>
      <c r="H592" s="312" t="s">
        <v>1353</v>
      </c>
      <c r="I592" s="329">
        <v>1</v>
      </c>
      <c r="J592" s="312">
        <v>77</v>
      </c>
      <c r="K592" s="312">
        <v>3.7034279999999996E-2</v>
      </c>
      <c r="L592" s="312">
        <v>2.831753E-2</v>
      </c>
      <c r="M592" s="330">
        <f t="shared" si="22"/>
        <v>8.7167499999999953E-3</v>
      </c>
      <c r="N592" s="331">
        <f t="shared" si="23"/>
        <v>0.23536977092574762</v>
      </c>
    </row>
    <row r="593" spans="1:14" x14ac:dyDescent="0.25">
      <c r="A593" s="312">
        <v>4324342</v>
      </c>
      <c r="B593" s="312">
        <v>432434201</v>
      </c>
      <c r="C593" s="312" t="s">
        <v>998</v>
      </c>
      <c r="D593" s="312" t="s">
        <v>2514</v>
      </c>
      <c r="E593" s="312">
        <v>100</v>
      </c>
      <c r="F593" s="312" t="s">
        <v>1351</v>
      </c>
      <c r="G593" s="312" t="s">
        <v>1352</v>
      </c>
      <c r="H593" s="312" t="s">
        <v>1353</v>
      </c>
      <c r="I593" s="329">
        <v>1</v>
      </c>
      <c r="J593" s="312">
        <v>37</v>
      </c>
      <c r="K593" s="312">
        <v>2.2913240000000001E-2</v>
      </c>
      <c r="L593" s="312">
        <v>2.0674000000000001E-2</v>
      </c>
      <c r="M593" s="330">
        <f t="shared" si="22"/>
        <v>2.23924E-3</v>
      </c>
      <c r="N593" s="331">
        <f t="shared" si="23"/>
        <v>9.7726903746480201E-2</v>
      </c>
    </row>
    <row r="594" spans="1:14" x14ac:dyDescent="0.25">
      <c r="A594" s="312">
        <v>4324342</v>
      </c>
      <c r="B594" s="312">
        <v>432434202</v>
      </c>
      <c r="C594" s="312" t="s">
        <v>1585</v>
      </c>
      <c r="D594" s="312" t="s">
        <v>2515</v>
      </c>
      <c r="E594" s="312">
        <v>100</v>
      </c>
      <c r="F594" s="312" t="s">
        <v>1351</v>
      </c>
      <c r="G594" s="312" t="s">
        <v>1352</v>
      </c>
      <c r="H594" s="312" t="s">
        <v>1353</v>
      </c>
      <c r="I594" s="329">
        <v>1</v>
      </c>
      <c r="J594" s="312">
        <v>78</v>
      </c>
      <c r="K594" s="312">
        <v>4.5581679999999999E-2</v>
      </c>
      <c r="L594" s="312">
        <v>2.9980989999999999E-2</v>
      </c>
      <c r="M594" s="330">
        <f t="shared" si="22"/>
        <v>1.560069E-2</v>
      </c>
      <c r="N594" s="331">
        <f t="shared" si="23"/>
        <v>0.34225789834863479</v>
      </c>
    </row>
    <row r="595" spans="1:14" x14ac:dyDescent="0.25">
      <c r="A595" s="312">
        <v>4324342</v>
      </c>
      <c r="B595" s="312">
        <v>432434201</v>
      </c>
      <c r="C595" s="312" t="s">
        <v>998</v>
      </c>
      <c r="D595" s="312" t="s">
        <v>2516</v>
      </c>
      <c r="E595" s="312">
        <v>100</v>
      </c>
      <c r="F595" s="312" t="s">
        <v>1351</v>
      </c>
      <c r="G595" s="312" t="s">
        <v>1352</v>
      </c>
      <c r="H595" s="312" t="s">
        <v>1353</v>
      </c>
      <c r="I595" s="329">
        <v>1</v>
      </c>
      <c r="J595" s="312">
        <v>119</v>
      </c>
      <c r="K595" s="312">
        <v>8.028664000000002E-2</v>
      </c>
      <c r="L595" s="312">
        <v>5.8055868999999996E-2</v>
      </c>
      <c r="M595" s="330">
        <f t="shared" si="22"/>
        <v>2.2230771000000024E-2</v>
      </c>
      <c r="N595" s="331">
        <f t="shared" si="23"/>
        <v>0.27689253155942284</v>
      </c>
    </row>
    <row r="596" spans="1:14" x14ac:dyDescent="0.25">
      <c r="A596" s="312">
        <v>4324234</v>
      </c>
      <c r="B596" s="312">
        <v>432423402</v>
      </c>
      <c r="C596" s="312" t="s">
        <v>1368</v>
      </c>
      <c r="D596" s="312" t="s">
        <v>2517</v>
      </c>
      <c r="E596" s="312">
        <v>100</v>
      </c>
      <c r="F596" s="312" t="s">
        <v>1351</v>
      </c>
      <c r="G596" s="312" t="s">
        <v>1352</v>
      </c>
      <c r="H596" s="312" t="s">
        <v>1353</v>
      </c>
      <c r="I596" s="329">
        <v>1</v>
      </c>
      <c r="J596" s="312">
        <v>70</v>
      </c>
      <c r="K596" s="312">
        <v>2.5544999999999998E-2</v>
      </c>
      <c r="L596" s="312">
        <v>1.8610999999999999E-2</v>
      </c>
      <c r="M596" s="330">
        <f t="shared" si="22"/>
        <v>6.9339999999999992E-3</v>
      </c>
      <c r="N596" s="331">
        <f t="shared" si="23"/>
        <v>0.27144255235858289</v>
      </c>
    </row>
    <row r="597" spans="1:14" x14ac:dyDescent="0.25">
      <c r="A597" s="312">
        <v>4321232</v>
      </c>
      <c r="B597" s="312">
        <v>432123206</v>
      </c>
      <c r="C597" s="312" t="s">
        <v>978</v>
      </c>
      <c r="D597" s="312" t="s">
        <v>2518</v>
      </c>
      <c r="E597" s="312">
        <v>100</v>
      </c>
      <c r="F597" s="312" t="s">
        <v>1351</v>
      </c>
      <c r="G597" s="312" t="s">
        <v>1352</v>
      </c>
      <c r="H597" s="312" t="s">
        <v>1353</v>
      </c>
      <c r="I597" s="329">
        <v>1</v>
      </c>
      <c r="J597" s="312">
        <v>64</v>
      </c>
      <c r="K597" s="312">
        <v>5.604859999999999E-2</v>
      </c>
      <c r="L597" s="312">
        <v>4.2852461000000001E-2</v>
      </c>
      <c r="M597" s="330">
        <f t="shared" si="22"/>
        <v>1.3196138999999989E-2</v>
      </c>
      <c r="N597" s="331">
        <f t="shared" si="23"/>
        <v>0.23544101012335708</v>
      </c>
    </row>
    <row r="598" spans="1:14" x14ac:dyDescent="0.25">
      <c r="A598" s="312">
        <v>4324234</v>
      </c>
      <c r="B598" s="312">
        <v>432423402</v>
      </c>
      <c r="C598" s="312" t="s">
        <v>1368</v>
      </c>
      <c r="D598" s="312" t="s">
        <v>2519</v>
      </c>
      <c r="E598" s="312">
        <v>100</v>
      </c>
      <c r="F598" s="312" t="s">
        <v>1351</v>
      </c>
      <c r="G598" s="312" t="s">
        <v>1352</v>
      </c>
      <c r="H598" s="312" t="s">
        <v>1353</v>
      </c>
      <c r="I598" s="329">
        <v>1</v>
      </c>
      <c r="J598" s="312">
        <v>32</v>
      </c>
      <c r="K598" s="312">
        <v>7.5819200000000007E-3</v>
      </c>
      <c r="L598" s="312">
        <v>6.5760000000000002E-3</v>
      </c>
      <c r="M598" s="330">
        <f t="shared" si="22"/>
        <v>1.0059200000000004E-3</v>
      </c>
      <c r="N598" s="331">
        <f t="shared" si="23"/>
        <v>0.13267351805347463</v>
      </c>
    </row>
    <row r="599" spans="1:14" x14ac:dyDescent="0.25">
      <c r="A599" s="312">
        <v>4321232</v>
      </c>
      <c r="B599" s="312">
        <v>432123206</v>
      </c>
      <c r="C599" s="312" t="s">
        <v>978</v>
      </c>
      <c r="D599" s="312" t="s">
        <v>2520</v>
      </c>
      <c r="E599" s="312">
        <v>100</v>
      </c>
      <c r="F599" s="312" t="s">
        <v>1351</v>
      </c>
      <c r="G599" s="312" t="s">
        <v>1352</v>
      </c>
      <c r="H599" s="312" t="s">
        <v>1353</v>
      </c>
      <c r="I599" s="329">
        <v>1</v>
      </c>
      <c r="J599" s="312">
        <v>111</v>
      </c>
      <c r="K599" s="312">
        <v>4.2985559999999999E-2</v>
      </c>
      <c r="L599" s="312">
        <v>3.9156999999999997E-2</v>
      </c>
      <c r="M599" s="330">
        <f t="shared" si="22"/>
        <v>3.8285600000000017E-3</v>
      </c>
      <c r="N599" s="331">
        <f t="shared" si="23"/>
        <v>8.9066188738729971E-2</v>
      </c>
    </row>
    <row r="600" spans="1:14" x14ac:dyDescent="0.25">
      <c r="A600" s="312">
        <v>4324342</v>
      </c>
      <c r="B600" s="312">
        <v>432434202</v>
      </c>
      <c r="C600" s="312" t="s">
        <v>1585</v>
      </c>
      <c r="D600" s="312" t="s">
        <v>2521</v>
      </c>
      <c r="E600" s="312">
        <v>100</v>
      </c>
      <c r="F600" s="312" t="s">
        <v>1351</v>
      </c>
      <c r="G600" s="312" t="s">
        <v>1352</v>
      </c>
      <c r="H600" s="312" t="s">
        <v>1353</v>
      </c>
      <c r="I600" s="329">
        <v>1</v>
      </c>
      <c r="J600" s="312">
        <v>101</v>
      </c>
      <c r="K600" s="312">
        <v>4.8586920000000006E-2</v>
      </c>
      <c r="L600" s="312">
        <v>3.6004099999999997E-2</v>
      </c>
      <c r="M600" s="330">
        <f t="shared" si="22"/>
        <v>1.2582820000000008E-2</v>
      </c>
      <c r="N600" s="331">
        <f t="shared" si="23"/>
        <v>0.25897546088535778</v>
      </c>
    </row>
    <row r="601" spans="1:14" x14ac:dyDescent="0.25">
      <c r="A601" s="312">
        <v>4324314</v>
      </c>
      <c r="B601" s="312">
        <v>432431405</v>
      </c>
      <c r="C601" s="312" t="s">
        <v>1389</v>
      </c>
      <c r="D601" s="312" t="s">
        <v>2522</v>
      </c>
      <c r="E601" s="312">
        <v>100</v>
      </c>
      <c r="F601" s="312" t="s">
        <v>1351</v>
      </c>
      <c r="G601" s="312" t="s">
        <v>1352</v>
      </c>
      <c r="H601" s="312" t="s">
        <v>1353</v>
      </c>
      <c r="I601" s="329">
        <v>1</v>
      </c>
      <c r="J601" s="312">
        <v>64</v>
      </c>
      <c r="K601" s="312">
        <v>2.3649960000000012E-2</v>
      </c>
      <c r="L601" s="312">
        <v>1.7792769999999999E-2</v>
      </c>
      <c r="M601" s="330">
        <f t="shared" si="22"/>
        <v>5.8571900000000121E-3</v>
      </c>
      <c r="N601" s="331">
        <f t="shared" si="23"/>
        <v>0.2476617296604311</v>
      </c>
    </row>
    <row r="602" spans="1:14" x14ac:dyDescent="0.25">
      <c r="A602" s="312">
        <v>4324331</v>
      </c>
      <c r="B602" s="312">
        <v>432433103</v>
      </c>
      <c r="C602" s="312" t="s">
        <v>997</v>
      </c>
      <c r="D602" s="312" t="s">
        <v>2523</v>
      </c>
      <c r="E602" s="312">
        <v>100</v>
      </c>
      <c r="F602" s="312" t="s">
        <v>1351</v>
      </c>
      <c r="G602" s="312" t="s">
        <v>1352</v>
      </c>
      <c r="H602" s="312" t="s">
        <v>1353</v>
      </c>
      <c r="I602" s="329">
        <v>1</v>
      </c>
      <c r="J602" s="312">
        <v>32</v>
      </c>
      <c r="K602" s="312">
        <v>1.3420480000000002E-2</v>
      </c>
      <c r="L602" s="312">
        <v>9.2575899999999996E-3</v>
      </c>
      <c r="M602" s="330">
        <f t="shared" si="22"/>
        <v>4.1628900000000024E-3</v>
      </c>
      <c r="N602" s="331">
        <f t="shared" si="23"/>
        <v>0.31018935239276108</v>
      </c>
    </row>
    <row r="603" spans="1:14" x14ac:dyDescent="0.25">
      <c r="A603" s="312">
        <v>4321232</v>
      </c>
      <c r="B603" s="312">
        <v>432123206</v>
      </c>
      <c r="C603" s="312" t="s">
        <v>978</v>
      </c>
      <c r="D603" s="312" t="s">
        <v>2524</v>
      </c>
      <c r="E603" s="312">
        <v>100</v>
      </c>
      <c r="F603" s="312" t="s">
        <v>1351</v>
      </c>
      <c r="G603" s="312" t="s">
        <v>1352</v>
      </c>
      <c r="H603" s="312" t="s">
        <v>1353</v>
      </c>
      <c r="I603" s="329">
        <v>1</v>
      </c>
      <c r="J603" s="312">
        <v>113</v>
      </c>
      <c r="K603" s="312">
        <v>4.0509879999999998E-2</v>
      </c>
      <c r="L603" s="312">
        <v>3.6392000000000001E-2</v>
      </c>
      <c r="M603" s="330">
        <f t="shared" si="22"/>
        <v>4.1178799999999974E-3</v>
      </c>
      <c r="N603" s="331">
        <f t="shared" si="23"/>
        <v>0.10165125149716557</v>
      </c>
    </row>
    <row r="604" spans="1:14" x14ac:dyDescent="0.25">
      <c r="A604" s="312">
        <v>4324123</v>
      </c>
      <c r="B604" s="312">
        <v>432412302</v>
      </c>
      <c r="C604" s="312" t="s">
        <v>1017</v>
      </c>
      <c r="D604" s="312" t="s">
        <v>2525</v>
      </c>
      <c r="E604" s="312">
        <v>100</v>
      </c>
      <c r="F604" s="312" t="s">
        <v>1351</v>
      </c>
      <c r="G604" s="312" t="s">
        <v>1352</v>
      </c>
      <c r="H604" s="312" t="s">
        <v>1353</v>
      </c>
      <c r="I604" s="329">
        <v>1</v>
      </c>
      <c r="J604" s="312">
        <v>60</v>
      </c>
      <c r="K604" s="312">
        <v>2.1550160000000006E-2</v>
      </c>
      <c r="L604" s="312">
        <v>1.5767449999999999E-2</v>
      </c>
      <c r="M604" s="330">
        <f t="shared" si="22"/>
        <v>5.7827100000000069E-3</v>
      </c>
      <c r="N604" s="331">
        <f t="shared" si="23"/>
        <v>0.26833721884199491</v>
      </c>
    </row>
    <row r="605" spans="1:14" x14ac:dyDescent="0.25">
      <c r="A605" s="312">
        <v>4324223</v>
      </c>
      <c r="B605" s="312">
        <v>432422301</v>
      </c>
      <c r="C605" s="312" t="s">
        <v>1395</v>
      </c>
      <c r="D605" s="312" t="s">
        <v>2526</v>
      </c>
      <c r="E605" s="312">
        <v>100</v>
      </c>
      <c r="F605" s="312" t="s">
        <v>1351</v>
      </c>
      <c r="G605" s="312" t="s">
        <v>1352</v>
      </c>
      <c r="H605" s="312" t="s">
        <v>1353</v>
      </c>
      <c r="I605" s="329">
        <v>1</v>
      </c>
      <c r="J605" s="312">
        <v>99</v>
      </c>
      <c r="K605" s="312">
        <v>1.824808E-2</v>
      </c>
      <c r="L605" s="312">
        <v>1.3027E-2</v>
      </c>
      <c r="M605" s="330">
        <f t="shared" si="22"/>
        <v>5.2210799999999995E-3</v>
      </c>
      <c r="N605" s="331">
        <f t="shared" si="23"/>
        <v>0.28611667638458399</v>
      </c>
    </row>
    <row r="606" spans="1:14" x14ac:dyDescent="0.25">
      <c r="A606" s="312">
        <v>4324314</v>
      </c>
      <c r="B606" s="312">
        <v>432431402</v>
      </c>
      <c r="C606" s="312" t="s">
        <v>1375</v>
      </c>
      <c r="D606" s="312" t="s">
        <v>2527</v>
      </c>
      <c r="E606" s="312">
        <v>100</v>
      </c>
      <c r="F606" s="312" t="s">
        <v>1351</v>
      </c>
      <c r="G606" s="312" t="s">
        <v>1352</v>
      </c>
      <c r="H606" s="312" t="s">
        <v>1353</v>
      </c>
      <c r="I606" s="329">
        <v>1</v>
      </c>
      <c r="J606" s="312">
        <v>106</v>
      </c>
      <c r="K606" s="312">
        <v>2.2722480000000003E-2</v>
      </c>
      <c r="L606" s="312">
        <v>1.982064E-2</v>
      </c>
      <c r="M606" s="330">
        <f t="shared" si="22"/>
        <v>2.9018400000000028E-3</v>
      </c>
      <c r="N606" s="331">
        <f t="shared" si="23"/>
        <v>0.12770789104006264</v>
      </c>
    </row>
    <row r="607" spans="1:14" x14ac:dyDescent="0.25">
      <c r="A607" s="312">
        <v>4324211</v>
      </c>
      <c r="B607" s="312">
        <v>432421103</v>
      </c>
      <c r="C607" s="312" t="s">
        <v>1008</v>
      </c>
      <c r="D607" s="312" t="s">
        <v>2528</v>
      </c>
      <c r="E607" s="312">
        <v>100</v>
      </c>
      <c r="F607" s="312" t="s">
        <v>1351</v>
      </c>
      <c r="G607" s="312" t="s">
        <v>1352</v>
      </c>
      <c r="H607" s="312" t="s">
        <v>1353</v>
      </c>
      <c r="I607" s="329">
        <v>1</v>
      </c>
      <c r="J607" s="312">
        <v>54</v>
      </c>
      <c r="K607" s="312">
        <v>1.5229599999999999E-2</v>
      </c>
      <c r="L607" s="312">
        <v>1.2931999999999999E-2</v>
      </c>
      <c r="M607" s="330">
        <f t="shared" si="22"/>
        <v>2.2976000000000003E-3</v>
      </c>
      <c r="N607" s="331">
        <f t="shared" si="23"/>
        <v>0.15086410673950731</v>
      </c>
    </row>
    <row r="608" spans="1:14" x14ac:dyDescent="0.25">
      <c r="A608" s="312">
        <v>4324325</v>
      </c>
      <c r="B608" s="312">
        <v>432432505</v>
      </c>
      <c r="C608" s="312" t="s">
        <v>1391</v>
      </c>
      <c r="D608" s="312" t="s">
        <v>2529</v>
      </c>
      <c r="E608" s="312">
        <v>100</v>
      </c>
      <c r="F608" s="312" t="s">
        <v>1351</v>
      </c>
      <c r="G608" s="312" t="s">
        <v>1352</v>
      </c>
      <c r="H608" s="312" t="s">
        <v>1353</v>
      </c>
      <c r="I608" s="329">
        <v>1</v>
      </c>
      <c r="J608" s="312">
        <v>65</v>
      </c>
      <c r="K608" s="312">
        <v>2.5447800000000007E-2</v>
      </c>
      <c r="L608" s="312">
        <v>2.1326999999999999E-2</v>
      </c>
      <c r="M608" s="330">
        <f t="shared" si="22"/>
        <v>4.1208000000000078E-3</v>
      </c>
      <c r="N608" s="331">
        <f t="shared" si="23"/>
        <v>0.16193148327163867</v>
      </c>
    </row>
    <row r="609" spans="1:14" x14ac:dyDescent="0.25">
      <c r="A609" s="312">
        <v>4324346</v>
      </c>
      <c r="B609" s="312">
        <v>432434601</v>
      </c>
      <c r="C609" s="312" t="s">
        <v>1363</v>
      </c>
      <c r="D609" s="312" t="s">
        <v>2530</v>
      </c>
      <c r="E609" s="312">
        <v>250</v>
      </c>
      <c r="F609" s="312" t="s">
        <v>1351</v>
      </c>
      <c r="G609" s="312" t="s">
        <v>1352</v>
      </c>
      <c r="H609" s="312" t="s">
        <v>1353</v>
      </c>
      <c r="I609" s="329">
        <v>1</v>
      </c>
      <c r="J609" s="312">
        <v>218</v>
      </c>
      <c r="K609" s="312">
        <v>7.5220799999999977E-2</v>
      </c>
      <c r="L609" s="312">
        <v>6.8879385999999987E-2</v>
      </c>
      <c r="M609" s="330">
        <f t="shared" si="22"/>
        <v>6.3414139999999897E-3</v>
      </c>
      <c r="N609" s="331">
        <f t="shared" si="23"/>
        <v>8.4303995703315995E-2</v>
      </c>
    </row>
    <row r="610" spans="1:14" x14ac:dyDescent="0.25">
      <c r="A610" s="312">
        <v>4324331</v>
      </c>
      <c r="B610" s="312">
        <v>432433101</v>
      </c>
      <c r="C610" s="312" t="s">
        <v>1584</v>
      </c>
      <c r="D610" s="312" t="s">
        <v>2531</v>
      </c>
      <c r="E610" s="312">
        <v>100</v>
      </c>
      <c r="F610" s="312" t="s">
        <v>1351</v>
      </c>
      <c r="G610" s="312" t="s">
        <v>1352</v>
      </c>
      <c r="H610" s="312" t="s">
        <v>1353</v>
      </c>
      <c r="I610" s="329">
        <v>1</v>
      </c>
      <c r="J610" s="312">
        <v>41</v>
      </c>
      <c r="K610" s="312">
        <v>1.0942839999999995E-2</v>
      </c>
      <c r="L610" s="312">
        <v>7.9890199999999995E-3</v>
      </c>
      <c r="M610" s="330">
        <f t="shared" si="22"/>
        <v>2.9538199999999959E-3</v>
      </c>
      <c r="N610" s="331">
        <f t="shared" si="23"/>
        <v>0.26993175446227829</v>
      </c>
    </row>
    <row r="611" spans="1:14" x14ac:dyDescent="0.25">
      <c r="A611" s="312">
        <v>4324331</v>
      </c>
      <c r="B611" s="312">
        <v>432433101</v>
      </c>
      <c r="C611" s="312" t="s">
        <v>1584</v>
      </c>
      <c r="D611" s="312" t="s">
        <v>2532</v>
      </c>
      <c r="E611" s="312">
        <v>100</v>
      </c>
      <c r="F611" s="312" t="s">
        <v>1351</v>
      </c>
      <c r="G611" s="312" t="s">
        <v>1352</v>
      </c>
      <c r="H611" s="312" t="s">
        <v>1353</v>
      </c>
      <c r="I611" s="329">
        <v>1</v>
      </c>
      <c r="J611" s="312">
        <v>53</v>
      </c>
      <c r="K611" s="312">
        <v>1.3085320000000001E-2</v>
      </c>
      <c r="L611" s="312">
        <v>1.009562E-2</v>
      </c>
      <c r="M611" s="330">
        <f t="shared" si="22"/>
        <v>2.9897000000000014E-3</v>
      </c>
      <c r="N611" s="331">
        <f t="shared" si="23"/>
        <v>0.22847740827125368</v>
      </c>
    </row>
    <row r="612" spans="1:14" x14ac:dyDescent="0.25">
      <c r="A612" s="312">
        <v>4324211</v>
      </c>
      <c r="B612" s="312">
        <v>432421101</v>
      </c>
      <c r="C612" s="312" t="s">
        <v>1009</v>
      </c>
      <c r="D612" s="312" t="s">
        <v>2533</v>
      </c>
      <c r="E612" s="312">
        <v>100</v>
      </c>
      <c r="F612" s="312" t="s">
        <v>1351</v>
      </c>
      <c r="G612" s="312" t="s">
        <v>1352</v>
      </c>
      <c r="H612" s="312" t="s">
        <v>1353</v>
      </c>
      <c r="I612" s="329">
        <v>1</v>
      </c>
      <c r="J612" s="312">
        <v>84</v>
      </c>
      <c r="K612" s="312">
        <v>4.4090639999999987E-2</v>
      </c>
      <c r="L612" s="312">
        <v>3.5706745999999998E-2</v>
      </c>
      <c r="M612" s="330">
        <f t="shared" si="22"/>
        <v>8.383893999999989E-3</v>
      </c>
      <c r="N612" s="331">
        <f t="shared" si="23"/>
        <v>0.19015133370710863</v>
      </c>
    </row>
    <row r="613" spans="1:14" x14ac:dyDescent="0.25">
      <c r="A613" s="312">
        <v>4324115</v>
      </c>
      <c r="B613" s="312">
        <v>432411505</v>
      </c>
      <c r="C613" s="312" t="s">
        <v>1022</v>
      </c>
      <c r="D613" s="312" t="s">
        <v>2534</v>
      </c>
      <c r="E613" s="312">
        <v>100</v>
      </c>
      <c r="F613" s="312" t="s">
        <v>1351</v>
      </c>
      <c r="G613" s="312" t="s">
        <v>1352</v>
      </c>
      <c r="H613" s="312" t="s">
        <v>1353</v>
      </c>
      <c r="I613" s="329">
        <v>1</v>
      </c>
      <c r="J613" s="312">
        <v>107</v>
      </c>
      <c r="K613" s="312">
        <v>2.6803120000000017E-2</v>
      </c>
      <c r="L613" s="312">
        <v>1.8822309999999998E-2</v>
      </c>
      <c r="M613" s="330">
        <f t="shared" si="22"/>
        <v>7.9808100000000187E-3</v>
      </c>
      <c r="N613" s="331">
        <f t="shared" si="23"/>
        <v>0.29775675369136179</v>
      </c>
    </row>
    <row r="614" spans="1:14" x14ac:dyDescent="0.25">
      <c r="A614" s="312">
        <v>4324346</v>
      </c>
      <c r="B614" s="312">
        <v>432434601</v>
      </c>
      <c r="C614" s="312" t="s">
        <v>1363</v>
      </c>
      <c r="D614" s="312" t="s">
        <v>2535</v>
      </c>
      <c r="E614" s="312">
        <v>100</v>
      </c>
      <c r="F614" s="312" t="s">
        <v>1351</v>
      </c>
      <c r="G614" s="312" t="s">
        <v>1352</v>
      </c>
      <c r="H614" s="312" t="s">
        <v>1353</v>
      </c>
      <c r="I614" s="329">
        <v>1</v>
      </c>
      <c r="J614" s="312">
        <v>133</v>
      </c>
      <c r="K614" s="312">
        <v>3.1103280000000004E-2</v>
      </c>
      <c r="L614" s="312">
        <v>2.8073117000000002E-2</v>
      </c>
      <c r="M614" s="330">
        <f t="shared" si="22"/>
        <v>3.0301630000000024E-3</v>
      </c>
      <c r="N614" s="331">
        <f t="shared" si="23"/>
        <v>9.7422619093549045E-2</v>
      </c>
    </row>
    <row r="615" spans="1:14" x14ac:dyDescent="0.25">
      <c r="A615" s="312">
        <v>4324211</v>
      </c>
      <c r="B615" s="312">
        <v>432421101</v>
      </c>
      <c r="C615" s="312" t="s">
        <v>1009</v>
      </c>
      <c r="D615" s="312" t="s">
        <v>2536</v>
      </c>
      <c r="E615" s="312">
        <v>100</v>
      </c>
      <c r="F615" s="312" t="s">
        <v>1351</v>
      </c>
      <c r="G615" s="312" t="s">
        <v>1352</v>
      </c>
      <c r="H615" s="312" t="s">
        <v>1353</v>
      </c>
      <c r="I615" s="329">
        <v>1</v>
      </c>
      <c r="J615" s="312">
        <v>113</v>
      </c>
      <c r="K615" s="312">
        <v>4.573055999999999E-2</v>
      </c>
      <c r="L615" s="312">
        <v>3.013855E-2</v>
      </c>
      <c r="M615" s="330">
        <f t="shared" si="22"/>
        <v>1.5592009999999989E-2</v>
      </c>
      <c r="N615" s="331">
        <f t="shared" si="23"/>
        <v>0.34095383918325062</v>
      </c>
    </row>
    <row r="616" spans="1:14" x14ac:dyDescent="0.25">
      <c r="A616" s="312">
        <v>4324346</v>
      </c>
      <c r="B616" s="312">
        <v>432434601</v>
      </c>
      <c r="C616" s="312" t="s">
        <v>1363</v>
      </c>
      <c r="D616" s="312" t="s">
        <v>2537</v>
      </c>
      <c r="E616" s="312">
        <v>100</v>
      </c>
      <c r="F616" s="312" t="s">
        <v>1351</v>
      </c>
      <c r="G616" s="312" t="s">
        <v>1352</v>
      </c>
      <c r="H616" s="312" t="s">
        <v>1353</v>
      </c>
      <c r="I616" s="329">
        <v>1</v>
      </c>
      <c r="J616" s="312">
        <v>56</v>
      </c>
      <c r="K616" s="312">
        <v>2.1805680000000001E-2</v>
      </c>
      <c r="L616" s="312">
        <v>1.9590880000000001E-2</v>
      </c>
      <c r="M616" s="330">
        <f t="shared" si="22"/>
        <v>2.2147999999999994E-3</v>
      </c>
      <c r="N616" s="331">
        <f t="shared" si="23"/>
        <v>0.10156986619999923</v>
      </c>
    </row>
    <row r="617" spans="1:14" x14ac:dyDescent="0.25">
      <c r="A617" s="312">
        <v>4324314</v>
      </c>
      <c r="B617" s="312">
        <v>432431402</v>
      </c>
      <c r="C617" s="312" t="s">
        <v>1375</v>
      </c>
      <c r="D617" s="312" t="s">
        <v>2538</v>
      </c>
      <c r="E617" s="312">
        <v>100</v>
      </c>
      <c r="F617" s="312" t="s">
        <v>1351</v>
      </c>
      <c r="G617" s="312" t="s">
        <v>1352</v>
      </c>
      <c r="H617" s="312" t="s">
        <v>1353</v>
      </c>
      <c r="I617" s="329">
        <v>1</v>
      </c>
      <c r="J617" s="312">
        <v>50</v>
      </c>
      <c r="K617" s="312">
        <v>2.7928919999999999E-2</v>
      </c>
      <c r="L617" s="312">
        <v>2.1755740000000003E-2</v>
      </c>
      <c r="M617" s="330">
        <f t="shared" si="22"/>
        <v>6.1731799999999969E-3</v>
      </c>
      <c r="N617" s="331">
        <f t="shared" si="23"/>
        <v>0.22103181934711391</v>
      </c>
    </row>
    <row r="618" spans="1:14" x14ac:dyDescent="0.25">
      <c r="A618" s="312">
        <v>4324346</v>
      </c>
      <c r="B618" s="312">
        <v>432434601</v>
      </c>
      <c r="C618" s="312" t="s">
        <v>1363</v>
      </c>
      <c r="D618" s="312" t="s">
        <v>2539</v>
      </c>
      <c r="E618" s="312">
        <v>100</v>
      </c>
      <c r="F618" s="312" t="s">
        <v>1351</v>
      </c>
      <c r="G618" s="312" t="s">
        <v>1352</v>
      </c>
      <c r="H618" s="312" t="s">
        <v>1353</v>
      </c>
      <c r="I618" s="329">
        <v>1</v>
      </c>
      <c r="J618" s="312">
        <v>60</v>
      </c>
      <c r="K618" s="312">
        <v>1.9681639999999993E-2</v>
      </c>
      <c r="L618" s="312">
        <v>1.702265E-2</v>
      </c>
      <c r="M618" s="330">
        <f t="shared" si="22"/>
        <v>2.658989999999993E-3</v>
      </c>
      <c r="N618" s="331">
        <f t="shared" si="23"/>
        <v>0.13510002215262518</v>
      </c>
    </row>
    <row r="619" spans="1:14" x14ac:dyDescent="0.25">
      <c r="A619" s="312">
        <v>4324331</v>
      </c>
      <c r="B619" s="312">
        <v>432433103</v>
      </c>
      <c r="C619" s="312" t="s">
        <v>997</v>
      </c>
      <c r="D619" s="312" t="s">
        <v>2540</v>
      </c>
      <c r="E619" s="312">
        <v>100</v>
      </c>
      <c r="F619" s="312" t="s">
        <v>1351</v>
      </c>
      <c r="G619" s="312" t="s">
        <v>1352</v>
      </c>
      <c r="H619" s="312" t="s">
        <v>1353</v>
      </c>
      <c r="I619" s="329">
        <v>1</v>
      </c>
      <c r="J619" s="312">
        <v>78</v>
      </c>
      <c r="K619" s="312">
        <v>2.0567639999999991E-2</v>
      </c>
      <c r="L619" s="312">
        <v>1.6232302999999997E-2</v>
      </c>
      <c r="M619" s="330">
        <f t="shared" si="22"/>
        <v>4.3353369999999947E-3</v>
      </c>
      <c r="N619" s="331">
        <f t="shared" si="23"/>
        <v>0.21078436806556303</v>
      </c>
    </row>
    <row r="620" spans="1:14" x14ac:dyDescent="0.25">
      <c r="A620" s="312">
        <v>4324234</v>
      </c>
      <c r="B620" s="312">
        <v>432423402</v>
      </c>
      <c r="C620" s="312" t="s">
        <v>1368</v>
      </c>
      <c r="D620" s="312" t="s">
        <v>2541</v>
      </c>
      <c r="E620" s="312">
        <v>100</v>
      </c>
      <c r="F620" s="312" t="s">
        <v>1351</v>
      </c>
      <c r="G620" s="312" t="s">
        <v>1352</v>
      </c>
      <c r="H620" s="312" t="s">
        <v>1353</v>
      </c>
      <c r="I620" s="329">
        <v>1</v>
      </c>
      <c r="J620" s="312">
        <v>54</v>
      </c>
      <c r="K620" s="312">
        <v>9.3066399999999997E-3</v>
      </c>
      <c r="L620" s="312">
        <v>8.7320000000000002E-3</v>
      </c>
      <c r="M620" s="330">
        <f t="shared" si="22"/>
        <v>5.7463999999999953E-4</v>
      </c>
      <c r="N620" s="331">
        <f t="shared" si="23"/>
        <v>6.1745162593589045E-2</v>
      </c>
    </row>
    <row r="621" spans="1:14" x14ac:dyDescent="0.25">
      <c r="A621" s="312">
        <v>4324314</v>
      </c>
      <c r="B621" s="312">
        <v>432431402</v>
      </c>
      <c r="C621" s="312" t="s">
        <v>1375</v>
      </c>
      <c r="D621" s="312" t="s">
        <v>2542</v>
      </c>
      <c r="E621" s="312">
        <v>100</v>
      </c>
      <c r="F621" s="312" t="s">
        <v>1351</v>
      </c>
      <c r="G621" s="312" t="s">
        <v>1352</v>
      </c>
      <c r="H621" s="312" t="s">
        <v>1353</v>
      </c>
      <c r="I621" s="329">
        <v>1</v>
      </c>
      <c r="J621" s="312">
        <v>38</v>
      </c>
      <c r="K621" s="312">
        <v>1.8610399999999999E-2</v>
      </c>
      <c r="L621" s="312">
        <v>1.299194E-2</v>
      </c>
      <c r="M621" s="330">
        <f t="shared" si="22"/>
        <v>5.6184599999999987E-3</v>
      </c>
      <c r="N621" s="331">
        <f t="shared" si="23"/>
        <v>0.30189893822808744</v>
      </c>
    </row>
    <row r="622" spans="1:14" x14ac:dyDescent="0.25">
      <c r="A622" s="312">
        <v>4324223</v>
      </c>
      <c r="B622" s="312">
        <v>432422301</v>
      </c>
      <c r="C622" s="312" t="s">
        <v>1395</v>
      </c>
      <c r="D622" s="312" t="s">
        <v>2543</v>
      </c>
      <c r="E622" s="312">
        <v>100</v>
      </c>
      <c r="F622" s="312" t="s">
        <v>1351</v>
      </c>
      <c r="G622" s="312" t="s">
        <v>1352</v>
      </c>
      <c r="H622" s="312" t="s">
        <v>1353</v>
      </c>
      <c r="I622" s="329">
        <v>1</v>
      </c>
      <c r="J622" s="312">
        <v>141</v>
      </c>
      <c r="K622" s="312">
        <v>5.6725919999999999E-2</v>
      </c>
      <c r="L622" s="312">
        <v>3.8323349999999999E-2</v>
      </c>
      <c r="M622" s="330">
        <f t="shared" si="22"/>
        <v>1.840257E-2</v>
      </c>
      <c r="N622" s="331">
        <f t="shared" si="23"/>
        <v>0.3244120148249689</v>
      </c>
    </row>
    <row r="623" spans="1:14" x14ac:dyDescent="0.25">
      <c r="A623" s="312">
        <v>4623212</v>
      </c>
      <c r="B623" s="312">
        <v>462321202</v>
      </c>
      <c r="C623" s="312" t="s">
        <v>1290</v>
      </c>
      <c r="D623" s="312" t="s">
        <v>2544</v>
      </c>
      <c r="E623" s="312">
        <v>100</v>
      </c>
      <c r="F623" s="312" t="s">
        <v>1351</v>
      </c>
      <c r="G623" s="312" t="s">
        <v>1352</v>
      </c>
      <c r="H623" s="312" t="s">
        <v>1353</v>
      </c>
      <c r="I623" s="329">
        <v>1</v>
      </c>
      <c r="J623" s="312">
        <v>51</v>
      </c>
      <c r="K623" s="312">
        <v>1.8977479999999998E-2</v>
      </c>
      <c r="L623" s="312">
        <v>1.3675999999999999E-2</v>
      </c>
      <c r="M623" s="330">
        <f t="shared" si="22"/>
        <v>5.301479999999999E-3</v>
      </c>
      <c r="N623" s="331">
        <f t="shared" si="23"/>
        <v>0.27935637397589141</v>
      </c>
    </row>
    <row r="624" spans="1:14" x14ac:dyDescent="0.25">
      <c r="A624" s="312">
        <v>4623212</v>
      </c>
      <c r="B624" s="312">
        <v>462321202</v>
      </c>
      <c r="C624" s="312" t="s">
        <v>1290</v>
      </c>
      <c r="D624" s="312" t="s">
        <v>2545</v>
      </c>
      <c r="E624" s="312">
        <v>100</v>
      </c>
      <c r="F624" s="312" t="s">
        <v>1351</v>
      </c>
      <c r="G624" s="312" t="s">
        <v>1352</v>
      </c>
      <c r="H624" s="312" t="s">
        <v>1353</v>
      </c>
      <c r="I624" s="329">
        <v>1</v>
      </c>
      <c r="J624" s="312">
        <v>53</v>
      </c>
      <c r="K624" s="312">
        <v>2.0365759999999997E-2</v>
      </c>
      <c r="L624" s="312">
        <v>1.4353000000000001E-2</v>
      </c>
      <c r="M624" s="330">
        <f t="shared" si="22"/>
        <v>6.0127599999999955E-3</v>
      </c>
      <c r="N624" s="331">
        <f t="shared" si="23"/>
        <v>0.29523867510959556</v>
      </c>
    </row>
    <row r="625" spans="1:14" x14ac:dyDescent="0.25">
      <c r="A625" s="312">
        <v>4623212</v>
      </c>
      <c r="B625" s="312">
        <v>462321201</v>
      </c>
      <c r="C625" s="312" t="s">
        <v>1291</v>
      </c>
      <c r="D625" s="312" t="s">
        <v>2546</v>
      </c>
      <c r="E625" s="312">
        <v>100</v>
      </c>
      <c r="F625" s="312" t="s">
        <v>1351</v>
      </c>
      <c r="G625" s="312" t="s">
        <v>1352</v>
      </c>
      <c r="H625" s="312" t="s">
        <v>1353</v>
      </c>
      <c r="I625" s="329">
        <v>1</v>
      </c>
      <c r="J625" s="312">
        <v>67</v>
      </c>
      <c r="K625" s="312">
        <v>2.5212280000000004E-2</v>
      </c>
      <c r="L625" s="312">
        <v>1.8694000000000002E-2</v>
      </c>
      <c r="M625" s="330">
        <f t="shared" si="22"/>
        <v>6.5182800000000013E-3</v>
      </c>
      <c r="N625" s="331">
        <f t="shared" si="23"/>
        <v>0.25853591979781282</v>
      </c>
    </row>
    <row r="626" spans="1:14" x14ac:dyDescent="0.25">
      <c r="A626" s="312">
        <v>4623212</v>
      </c>
      <c r="B626" s="312">
        <v>462321201</v>
      </c>
      <c r="C626" s="312" t="s">
        <v>1291</v>
      </c>
      <c r="D626" s="312" t="s">
        <v>2547</v>
      </c>
      <c r="E626" s="312">
        <v>100</v>
      </c>
      <c r="F626" s="312" t="s">
        <v>1351</v>
      </c>
      <c r="G626" s="312" t="s">
        <v>1352</v>
      </c>
      <c r="H626" s="312" t="s">
        <v>1353</v>
      </c>
      <c r="I626" s="329">
        <v>1</v>
      </c>
      <c r="J626" s="312">
        <v>73</v>
      </c>
      <c r="K626" s="312">
        <v>2.8131240000000002E-2</v>
      </c>
      <c r="L626" s="312">
        <v>1.9230000000000001E-2</v>
      </c>
      <c r="M626" s="330">
        <f t="shared" si="22"/>
        <v>8.9012400000000012E-3</v>
      </c>
      <c r="N626" s="331">
        <f t="shared" si="23"/>
        <v>0.31641833065303915</v>
      </c>
    </row>
    <row r="627" spans="1:14" x14ac:dyDescent="0.25">
      <c r="A627" s="312">
        <v>4623212</v>
      </c>
      <c r="B627" s="312">
        <v>462321201</v>
      </c>
      <c r="C627" s="312" t="s">
        <v>1291</v>
      </c>
      <c r="D627" s="312" t="s">
        <v>2548</v>
      </c>
      <c r="E627" s="312">
        <v>100</v>
      </c>
      <c r="F627" s="312" t="s">
        <v>1351</v>
      </c>
      <c r="G627" s="312" t="s">
        <v>1352</v>
      </c>
      <c r="H627" s="312" t="s">
        <v>1353</v>
      </c>
      <c r="I627" s="329">
        <v>1</v>
      </c>
      <c r="J627" s="312">
        <v>88</v>
      </c>
      <c r="K627" s="312">
        <v>3.1293839999999996E-2</v>
      </c>
      <c r="L627" s="312">
        <v>2.3147290000000001E-2</v>
      </c>
      <c r="M627" s="330">
        <f t="shared" si="22"/>
        <v>8.1465499999999955E-3</v>
      </c>
      <c r="N627" s="331">
        <f t="shared" si="23"/>
        <v>0.26032439611118341</v>
      </c>
    </row>
    <row r="628" spans="1:14" x14ac:dyDescent="0.25">
      <c r="A628" s="312">
        <v>4623212</v>
      </c>
      <c r="B628" s="312">
        <v>462321201</v>
      </c>
      <c r="C628" s="312" t="s">
        <v>1291</v>
      </c>
      <c r="D628" s="312" t="s">
        <v>2549</v>
      </c>
      <c r="E628" s="312">
        <v>100</v>
      </c>
      <c r="F628" s="312" t="s">
        <v>1351</v>
      </c>
      <c r="G628" s="312" t="s">
        <v>1352</v>
      </c>
      <c r="H628" s="312" t="s">
        <v>1353</v>
      </c>
      <c r="I628" s="329">
        <v>1</v>
      </c>
      <c r="J628" s="312">
        <v>79</v>
      </c>
      <c r="K628" s="312">
        <v>3.886676E-2</v>
      </c>
      <c r="L628" s="312">
        <v>2.567152E-2</v>
      </c>
      <c r="M628" s="330">
        <f t="shared" si="22"/>
        <v>1.319524E-2</v>
      </c>
      <c r="N628" s="331">
        <f t="shared" si="23"/>
        <v>0.33949935626226629</v>
      </c>
    </row>
    <row r="629" spans="1:14" x14ac:dyDescent="0.25">
      <c r="A629" s="312">
        <v>4623332</v>
      </c>
      <c r="B629" s="312">
        <v>462333202</v>
      </c>
      <c r="C629" s="312" t="s">
        <v>1631</v>
      </c>
      <c r="D629" s="312" t="s">
        <v>2550</v>
      </c>
      <c r="E629" s="312">
        <v>100</v>
      </c>
      <c r="F629" s="312" t="s">
        <v>1351</v>
      </c>
      <c r="G629" s="312" t="s">
        <v>1352</v>
      </c>
      <c r="H629" s="312" t="s">
        <v>1353</v>
      </c>
      <c r="I629" s="329">
        <v>1</v>
      </c>
      <c r="J629" s="312">
        <v>41</v>
      </c>
      <c r="K629" s="312">
        <v>1.03976E-2</v>
      </c>
      <c r="L629" s="312">
        <v>8.809560000000001E-3</v>
      </c>
      <c r="M629" s="330">
        <f t="shared" si="22"/>
        <v>1.5880399999999989E-3</v>
      </c>
      <c r="N629" s="331">
        <f t="shared" si="23"/>
        <v>0.15273139955374307</v>
      </c>
    </row>
    <row r="630" spans="1:14" x14ac:dyDescent="0.25">
      <c r="A630" s="312">
        <v>4623332</v>
      </c>
      <c r="B630" s="312">
        <v>462333202</v>
      </c>
      <c r="C630" s="312" t="s">
        <v>1631</v>
      </c>
      <c r="D630" s="312" t="s">
        <v>2551</v>
      </c>
      <c r="E630" s="312">
        <v>100</v>
      </c>
      <c r="F630" s="312" t="s">
        <v>1351</v>
      </c>
      <c r="G630" s="312" t="s">
        <v>1352</v>
      </c>
      <c r="H630" s="312" t="s">
        <v>1353</v>
      </c>
      <c r="I630" s="329">
        <v>1</v>
      </c>
      <c r="J630" s="312">
        <v>76</v>
      </c>
      <c r="K630" s="312">
        <v>8.2733199999999972E-3</v>
      </c>
      <c r="L630" s="312">
        <v>6.9720000000000008E-3</v>
      </c>
      <c r="M630" s="330">
        <f t="shared" si="22"/>
        <v>1.3013199999999964E-3</v>
      </c>
      <c r="N630" s="331">
        <f t="shared" si="23"/>
        <v>0.15729114793093907</v>
      </c>
    </row>
    <row r="631" spans="1:14" x14ac:dyDescent="0.25">
      <c r="A631" s="312">
        <v>4623332</v>
      </c>
      <c r="B631" s="312">
        <v>462333204</v>
      </c>
      <c r="C631" s="312" t="s">
        <v>1490</v>
      </c>
      <c r="D631" s="312" t="s">
        <v>2552</v>
      </c>
      <c r="E631" s="312">
        <v>100</v>
      </c>
      <c r="F631" s="312" t="s">
        <v>1351</v>
      </c>
      <c r="G631" s="312" t="s">
        <v>1352</v>
      </c>
      <c r="H631" s="312" t="s">
        <v>1353</v>
      </c>
      <c r="I631" s="329">
        <v>1</v>
      </c>
      <c r="J631" s="312">
        <v>174</v>
      </c>
      <c r="K631" s="312">
        <v>0.10141624</v>
      </c>
      <c r="L631" s="312">
        <v>8.5219680000000006E-2</v>
      </c>
      <c r="M631" s="330">
        <f t="shared" si="22"/>
        <v>1.6196559999999999E-2</v>
      </c>
      <c r="N631" s="331">
        <f t="shared" si="23"/>
        <v>0.15970381075062531</v>
      </c>
    </row>
    <row r="632" spans="1:14" x14ac:dyDescent="0.25">
      <c r="A632" s="312">
        <v>4623333</v>
      </c>
      <c r="B632" s="312">
        <v>462333304</v>
      </c>
      <c r="C632" s="312" t="s">
        <v>1301</v>
      </c>
      <c r="D632" s="312" t="s">
        <v>2553</v>
      </c>
      <c r="E632" s="312">
        <v>100</v>
      </c>
      <c r="F632" s="312" t="s">
        <v>1351</v>
      </c>
      <c r="G632" s="312" t="s">
        <v>1352</v>
      </c>
      <c r="H632" s="312" t="s">
        <v>1353</v>
      </c>
      <c r="I632" s="329">
        <v>1</v>
      </c>
      <c r="J632" s="312">
        <v>38</v>
      </c>
      <c r="K632" s="312">
        <v>1.4439800000000006E-2</v>
      </c>
      <c r="L632" s="312">
        <v>1.2526096E-2</v>
      </c>
      <c r="M632" s="330">
        <f t="shared" si="22"/>
        <v>1.9137040000000057E-3</v>
      </c>
      <c r="N632" s="331">
        <f t="shared" si="23"/>
        <v>0.13252981343231934</v>
      </c>
    </row>
    <row r="633" spans="1:14" x14ac:dyDescent="0.25">
      <c r="A633" s="312">
        <v>4623333</v>
      </c>
      <c r="B633" s="312">
        <v>462333303</v>
      </c>
      <c r="C633" s="312" t="s">
        <v>1489</v>
      </c>
      <c r="D633" s="312" t="s">
        <v>2554</v>
      </c>
      <c r="E633" s="312">
        <v>100</v>
      </c>
      <c r="F633" s="312" t="s">
        <v>1351</v>
      </c>
      <c r="G633" s="312" t="s">
        <v>1352</v>
      </c>
      <c r="H633" s="312" t="s">
        <v>1353</v>
      </c>
      <c r="I633" s="329">
        <v>1</v>
      </c>
      <c r="J633" s="312">
        <v>91</v>
      </c>
      <c r="K633" s="312">
        <v>3.069495999999999E-2</v>
      </c>
      <c r="L633" s="312">
        <v>2.7654000000000005E-2</v>
      </c>
      <c r="M633" s="330">
        <f t="shared" si="22"/>
        <v>3.0409599999999849E-3</v>
      </c>
      <c r="N633" s="331">
        <f t="shared" si="23"/>
        <v>9.9070335976980783E-2</v>
      </c>
    </row>
    <row r="634" spans="1:14" x14ac:dyDescent="0.25">
      <c r="A634" s="312">
        <v>4623333</v>
      </c>
      <c r="B634" s="312">
        <v>462333301</v>
      </c>
      <c r="C634" s="312" t="s">
        <v>1303</v>
      </c>
      <c r="D634" s="312" t="s">
        <v>2555</v>
      </c>
      <c r="E634" s="312">
        <v>100</v>
      </c>
      <c r="F634" s="312" t="s">
        <v>1351</v>
      </c>
      <c r="G634" s="312" t="s">
        <v>1352</v>
      </c>
      <c r="H634" s="312" t="s">
        <v>1353</v>
      </c>
      <c r="I634" s="329">
        <v>1</v>
      </c>
      <c r="J634" s="312">
        <v>168</v>
      </c>
      <c r="K634" s="312">
        <v>6.1115799999999984E-2</v>
      </c>
      <c r="L634" s="312">
        <v>5.3069329999999998E-2</v>
      </c>
      <c r="M634" s="330">
        <f t="shared" si="22"/>
        <v>8.0464699999999861E-3</v>
      </c>
      <c r="N634" s="331">
        <f t="shared" si="23"/>
        <v>0.13165940722366373</v>
      </c>
    </row>
    <row r="635" spans="1:14" x14ac:dyDescent="0.25">
      <c r="A635" s="312">
        <v>4623333</v>
      </c>
      <c r="B635" s="312">
        <v>462333301</v>
      </c>
      <c r="C635" s="312" t="s">
        <v>1947</v>
      </c>
      <c r="D635" s="312" t="s">
        <v>2556</v>
      </c>
      <c r="E635" s="312">
        <v>100</v>
      </c>
      <c r="F635" s="312" t="s">
        <v>1351</v>
      </c>
      <c r="G635" s="312" t="s">
        <v>1352</v>
      </c>
      <c r="H635" s="312" t="s">
        <v>1353</v>
      </c>
      <c r="I635" s="329">
        <v>1</v>
      </c>
      <c r="J635" s="312">
        <v>125</v>
      </c>
      <c r="K635" s="312">
        <v>9.736955999999998E-2</v>
      </c>
      <c r="L635" s="312">
        <v>8.0282490999999997E-2</v>
      </c>
      <c r="M635" s="330">
        <f t="shared" si="22"/>
        <v>1.7087068999999983E-2</v>
      </c>
      <c r="N635" s="331">
        <f t="shared" si="23"/>
        <v>0.17548676403590593</v>
      </c>
    </row>
    <row r="636" spans="1:14" x14ac:dyDescent="0.25">
      <c r="A636" s="312">
        <v>4623333</v>
      </c>
      <c r="B636" s="312">
        <v>462333301</v>
      </c>
      <c r="C636" s="312" t="s">
        <v>1303</v>
      </c>
      <c r="D636" s="312" t="s">
        <v>2557</v>
      </c>
      <c r="E636" s="312">
        <v>100</v>
      </c>
      <c r="F636" s="312" t="s">
        <v>1351</v>
      </c>
      <c r="G636" s="312" t="s">
        <v>1352</v>
      </c>
      <c r="H636" s="312" t="s">
        <v>1353</v>
      </c>
      <c r="I636" s="329">
        <v>1</v>
      </c>
      <c r="J636" s="312">
        <v>142</v>
      </c>
      <c r="K636" s="312">
        <v>9.0310520000000019E-2</v>
      </c>
      <c r="L636" s="312">
        <v>7.6133610000000004E-2</v>
      </c>
      <c r="M636" s="330">
        <f t="shared" si="22"/>
        <v>1.4176910000000015E-2</v>
      </c>
      <c r="N636" s="331">
        <f t="shared" si="23"/>
        <v>0.15697960769132999</v>
      </c>
    </row>
    <row r="637" spans="1:14" x14ac:dyDescent="0.25">
      <c r="A637" s="312">
        <v>4623333</v>
      </c>
      <c r="B637" s="312">
        <v>462333301</v>
      </c>
      <c r="C637" s="312" t="s">
        <v>1303</v>
      </c>
      <c r="D637" s="312" t="s">
        <v>2558</v>
      </c>
      <c r="E637" s="312">
        <v>100</v>
      </c>
      <c r="F637" s="312" t="s">
        <v>1351</v>
      </c>
      <c r="G637" s="312" t="s">
        <v>1352</v>
      </c>
      <c r="H637" s="312" t="s">
        <v>1353</v>
      </c>
      <c r="I637" s="329">
        <v>1</v>
      </c>
      <c r="J637" s="312">
        <v>159</v>
      </c>
      <c r="K637" s="312">
        <v>9.4487679999999991E-2</v>
      </c>
      <c r="L637" s="312">
        <v>7.3245909999999997E-2</v>
      </c>
      <c r="M637" s="330">
        <f t="shared" si="22"/>
        <v>2.1241769999999993E-2</v>
      </c>
      <c r="N637" s="331">
        <f t="shared" si="23"/>
        <v>0.22480994347622882</v>
      </c>
    </row>
    <row r="638" spans="1:14" x14ac:dyDescent="0.25">
      <c r="A638" s="312">
        <v>4623333</v>
      </c>
      <c r="B638" s="312">
        <v>462333301</v>
      </c>
      <c r="C638" s="312" t="s">
        <v>1303</v>
      </c>
      <c r="D638" s="312" t="s">
        <v>2559</v>
      </c>
      <c r="E638" s="312">
        <v>100</v>
      </c>
      <c r="F638" s="312" t="s">
        <v>1351</v>
      </c>
      <c r="G638" s="312" t="s">
        <v>1352</v>
      </c>
      <c r="H638" s="312" t="s">
        <v>1353</v>
      </c>
      <c r="I638" s="329">
        <v>1</v>
      </c>
      <c r="J638" s="312">
        <v>16</v>
      </c>
      <c r="K638" s="312">
        <v>2.7640680000000001E-2</v>
      </c>
      <c r="L638" s="312">
        <v>1.9751100000000001E-2</v>
      </c>
      <c r="M638" s="330">
        <f t="shared" si="22"/>
        <v>7.8895800000000002E-3</v>
      </c>
      <c r="N638" s="331">
        <f t="shared" si="23"/>
        <v>0.28543364345594968</v>
      </c>
    </row>
    <row r="639" spans="1:14" x14ac:dyDescent="0.25">
      <c r="A639" s="312">
        <v>4623333</v>
      </c>
      <c r="B639" s="312">
        <v>462333301</v>
      </c>
      <c r="C639" s="312" t="s">
        <v>1303</v>
      </c>
      <c r="D639" s="312" t="s">
        <v>2560</v>
      </c>
      <c r="E639" s="312">
        <v>100</v>
      </c>
      <c r="F639" s="312" t="s">
        <v>1351</v>
      </c>
      <c r="G639" s="312" t="s">
        <v>1352</v>
      </c>
      <c r="H639" s="312" t="s">
        <v>1353</v>
      </c>
      <c r="I639" s="329">
        <v>1</v>
      </c>
      <c r="J639" s="312">
        <v>90</v>
      </c>
      <c r="K639" s="312">
        <v>8.5196879999999975E-2</v>
      </c>
      <c r="L639" s="312">
        <v>6.0128874999999991E-2</v>
      </c>
      <c r="M639" s="330">
        <f t="shared" si="22"/>
        <v>2.5068004999999983E-2</v>
      </c>
      <c r="N639" s="331">
        <f t="shared" si="23"/>
        <v>0.29423618564435683</v>
      </c>
    </row>
    <row r="640" spans="1:14" x14ac:dyDescent="0.25">
      <c r="A640" s="312">
        <v>4623333</v>
      </c>
      <c r="B640" s="312">
        <v>462333301</v>
      </c>
      <c r="C640" s="312" t="s">
        <v>1947</v>
      </c>
      <c r="D640" s="312" t="s">
        <v>2561</v>
      </c>
      <c r="E640" s="312">
        <v>100</v>
      </c>
      <c r="F640" s="312" t="s">
        <v>1351</v>
      </c>
      <c r="G640" s="312" t="s">
        <v>1352</v>
      </c>
      <c r="H640" s="312" t="s">
        <v>1353</v>
      </c>
      <c r="I640" s="329">
        <v>1</v>
      </c>
      <c r="J640" s="312">
        <v>112</v>
      </c>
      <c r="K640" s="312">
        <v>8.3960240000000005E-2</v>
      </c>
      <c r="L640" s="312">
        <v>6.1242340000000006E-2</v>
      </c>
      <c r="M640" s="330">
        <f t="shared" si="22"/>
        <v>2.2717899999999999E-2</v>
      </c>
      <c r="N640" s="331">
        <f t="shared" si="23"/>
        <v>0.27057926466146354</v>
      </c>
    </row>
    <row r="641" spans="1:14" x14ac:dyDescent="0.25">
      <c r="A641" s="312">
        <v>4623333</v>
      </c>
      <c r="B641" s="312">
        <v>462333301</v>
      </c>
      <c r="C641" s="312" t="s">
        <v>1947</v>
      </c>
      <c r="D641" s="312" t="s">
        <v>2562</v>
      </c>
      <c r="E641" s="312">
        <v>100</v>
      </c>
      <c r="F641" s="312" t="s">
        <v>1351</v>
      </c>
      <c r="G641" s="312" t="s">
        <v>1352</v>
      </c>
      <c r="H641" s="312" t="s">
        <v>1353</v>
      </c>
      <c r="I641" s="329">
        <v>1</v>
      </c>
      <c r="J641" s="312">
        <v>83</v>
      </c>
      <c r="K641" s="312">
        <v>6.6941039999999993E-2</v>
      </c>
      <c r="L641" s="312">
        <v>4.9012408E-2</v>
      </c>
      <c r="M641" s="330">
        <f t="shared" si="22"/>
        <v>1.7928631999999993E-2</v>
      </c>
      <c r="N641" s="331">
        <f t="shared" si="23"/>
        <v>0.26782721033315282</v>
      </c>
    </row>
    <row r="642" spans="1:14" x14ac:dyDescent="0.25">
      <c r="A642" s="312">
        <v>4623122</v>
      </c>
      <c r="B642" s="312">
        <v>462312203</v>
      </c>
      <c r="C642" s="312" t="s">
        <v>1488</v>
      </c>
      <c r="D642" s="312" t="s">
        <v>2563</v>
      </c>
      <c r="E642" s="312">
        <v>100</v>
      </c>
      <c r="F642" s="312" t="s">
        <v>1351</v>
      </c>
      <c r="G642" s="312" t="s">
        <v>1352</v>
      </c>
      <c r="H642" s="312" t="s">
        <v>1353</v>
      </c>
      <c r="I642" s="329">
        <v>1</v>
      </c>
      <c r="J642" s="312">
        <v>149</v>
      </c>
      <c r="K642" s="312">
        <v>2.267636E-2</v>
      </c>
      <c r="L642" s="312">
        <v>1.6407999999999999E-2</v>
      </c>
      <c r="M642" s="330">
        <f t="shared" si="22"/>
        <v>6.2683600000000006E-3</v>
      </c>
      <c r="N642" s="331">
        <f t="shared" si="23"/>
        <v>0.2764270808895255</v>
      </c>
    </row>
    <row r="643" spans="1:14" x14ac:dyDescent="0.25">
      <c r="A643" s="312">
        <v>4623122</v>
      </c>
      <c r="B643" s="312">
        <v>462312203</v>
      </c>
      <c r="C643" s="312" t="s">
        <v>1896</v>
      </c>
      <c r="D643" s="312" t="s">
        <v>2564</v>
      </c>
      <c r="E643" s="312">
        <v>100</v>
      </c>
      <c r="F643" s="312" t="s">
        <v>1351</v>
      </c>
      <c r="G643" s="312" t="s">
        <v>1352</v>
      </c>
      <c r="H643" s="312" t="s">
        <v>1353</v>
      </c>
      <c r="I643" s="329">
        <v>1</v>
      </c>
      <c r="J643" s="312">
        <v>73</v>
      </c>
      <c r="K643" s="312">
        <v>1.1379519999999997E-2</v>
      </c>
      <c r="L643" s="312">
        <v>7.7269999999999995E-3</v>
      </c>
      <c r="M643" s="330">
        <f t="shared" si="22"/>
        <v>3.6525199999999976E-3</v>
      </c>
      <c r="N643" s="331">
        <f t="shared" si="23"/>
        <v>0.32097311661651795</v>
      </c>
    </row>
    <row r="644" spans="1:14" x14ac:dyDescent="0.25">
      <c r="A644" s="312">
        <v>4623122</v>
      </c>
      <c r="B644" s="312">
        <v>462312203</v>
      </c>
      <c r="C644" s="312" t="s">
        <v>1488</v>
      </c>
      <c r="D644" s="312" t="s">
        <v>2565</v>
      </c>
      <c r="E644" s="312">
        <v>100</v>
      </c>
      <c r="F644" s="312" t="s">
        <v>1351</v>
      </c>
      <c r="G644" s="312" t="s">
        <v>1352</v>
      </c>
      <c r="H644" s="312" t="s">
        <v>1353</v>
      </c>
      <c r="I644" s="329">
        <v>1</v>
      </c>
      <c r="J644" s="312">
        <v>74</v>
      </c>
      <c r="K644" s="312">
        <v>2.9964759999999997E-2</v>
      </c>
      <c r="L644" s="312">
        <v>2.5229000000000001E-2</v>
      </c>
      <c r="M644" s="330">
        <f t="shared" si="22"/>
        <v>4.7357599999999951E-3</v>
      </c>
      <c r="N644" s="331">
        <f t="shared" si="23"/>
        <v>0.15804431605659433</v>
      </c>
    </row>
    <row r="645" spans="1:14" x14ac:dyDescent="0.25">
      <c r="A645" s="312">
        <v>4623122</v>
      </c>
      <c r="B645" s="312">
        <v>462312203</v>
      </c>
      <c r="C645" s="312" t="s">
        <v>1488</v>
      </c>
      <c r="D645" s="312" t="s">
        <v>2566</v>
      </c>
      <c r="E645" s="312">
        <v>100</v>
      </c>
      <c r="F645" s="312" t="s">
        <v>1351</v>
      </c>
      <c r="G645" s="312" t="s">
        <v>1352</v>
      </c>
      <c r="H645" s="312" t="s">
        <v>1353</v>
      </c>
      <c r="I645" s="329">
        <v>1</v>
      </c>
      <c r="J645" s="312">
        <v>78</v>
      </c>
      <c r="K645" s="312">
        <v>1.0059840000000002E-2</v>
      </c>
      <c r="L645" s="312">
        <v>8.3951999999999985E-3</v>
      </c>
      <c r="M645" s="330">
        <f t="shared" si="22"/>
        <v>1.6646400000000037E-3</v>
      </c>
      <c r="N645" s="331">
        <f t="shared" si="23"/>
        <v>0.1654738047523622</v>
      </c>
    </row>
    <row r="646" spans="1:14" x14ac:dyDescent="0.25">
      <c r="A646" s="312">
        <v>4623122</v>
      </c>
      <c r="B646" s="312">
        <v>462312203</v>
      </c>
      <c r="C646" s="312" t="s">
        <v>1896</v>
      </c>
      <c r="D646" s="312" t="s">
        <v>2567</v>
      </c>
      <c r="E646" s="312">
        <v>100</v>
      </c>
      <c r="F646" s="312" t="s">
        <v>1351</v>
      </c>
      <c r="G646" s="312" t="s">
        <v>1352</v>
      </c>
      <c r="H646" s="312" t="s">
        <v>1353</v>
      </c>
      <c r="I646" s="329">
        <v>1</v>
      </c>
      <c r="J646" s="312">
        <v>81</v>
      </c>
      <c r="K646" s="312">
        <v>4.5328479999999997E-2</v>
      </c>
      <c r="L646" s="312">
        <v>3.6205370000000001E-2</v>
      </c>
      <c r="M646" s="330">
        <f t="shared" si="22"/>
        <v>9.1231099999999968E-3</v>
      </c>
      <c r="N646" s="331">
        <f t="shared" si="23"/>
        <v>0.20126662089706068</v>
      </c>
    </row>
    <row r="647" spans="1:14" x14ac:dyDescent="0.25">
      <c r="A647" s="312">
        <v>4623122</v>
      </c>
      <c r="B647" s="312">
        <v>462312203</v>
      </c>
      <c r="C647" s="312" t="s">
        <v>1896</v>
      </c>
      <c r="D647" s="312" t="s">
        <v>2568</v>
      </c>
      <c r="E647" s="312">
        <v>100</v>
      </c>
      <c r="F647" s="312" t="s">
        <v>1351</v>
      </c>
      <c r="G647" s="312" t="s">
        <v>1352</v>
      </c>
      <c r="H647" s="312" t="s">
        <v>1353</v>
      </c>
      <c r="I647" s="329">
        <v>1</v>
      </c>
      <c r="J647" s="312">
        <v>78</v>
      </c>
      <c r="K647" s="312">
        <v>5.4530720000000019E-2</v>
      </c>
      <c r="L647" s="312">
        <v>3.612899E-2</v>
      </c>
      <c r="M647" s="330">
        <f t="shared" si="22"/>
        <v>1.8401730000000019E-2</v>
      </c>
      <c r="N647" s="331">
        <f t="shared" si="23"/>
        <v>0.33745620817036731</v>
      </c>
    </row>
    <row r="648" spans="1:14" x14ac:dyDescent="0.25">
      <c r="A648" s="312">
        <v>4623122</v>
      </c>
      <c r="B648" s="312">
        <v>462312203</v>
      </c>
      <c r="C648" s="312" t="s">
        <v>1896</v>
      </c>
      <c r="D648" s="312" t="s">
        <v>2569</v>
      </c>
      <c r="E648" s="312">
        <v>100</v>
      </c>
      <c r="F648" s="312" t="s">
        <v>1351</v>
      </c>
      <c r="G648" s="312" t="s">
        <v>1352</v>
      </c>
      <c r="H648" s="312" t="s">
        <v>1353</v>
      </c>
      <c r="I648" s="329">
        <v>1</v>
      </c>
      <c r="J648" s="312">
        <v>60</v>
      </c>
      <c r="K648" s="312">
        <v>1.7014719999999997E-2</v>
      </c>
      <c r="L648" s="312">
        <v>1.5994890000000001E-2</v>
      </c>
      <c r="M648" s="330">
        <f t="shared" si="22"/>
        <v>1.0198299999999959E-3</v>
      </c>
      <c r="N648" s="331">
        <f t="shared" si="23"/>
        <v>5.9938100656372603E-2</v>
      </c>
    </row>
    <row r="649" spans="1:14" x14ac:dyDescent="0.25">
      <c r="A649" s="312">
        <v>4623122</v>
      </c>
      <c r="B649" s="312">
        <v>462312203</v>
      </c>
      <c r="C649" s="312" t="s">
        <v>1896</v>
      </c>
      <c r="D649" s="312" t="s">
        <v>2570</v>
      </c>
      <c r="E649" s="312">
        <v>100</v>
      </c>
      <c r="F649" s="312" t="s">
        <v>1351</v>
      </c>
      <c r="G649" s="312" t="s">
        <v>1352</v>
      </c>
      <c r="H649" s="312" t="s">
        <v>1353</v>
      </c>
      <c r="I649" s="329">
        <v>1</v>
      </c>
      <c r="J649" s="312">
        <v>158</v>
      </c>
      <c r="K649" s="312">
        <v>2.9309999999999996E-2</v>
      </c>
      <c r="L649" s="312">
        <v>2.4243500000000001E-2</v>
      </c>
      <c r="M649" s="330">
        <f t="shared" si="22"/>
        <v>5.0664999999999946E-3</v>
      </c>
      <c r="N649" s="331">
        <f t="shared" si="23"/>
        <v>0.17285909245991113</v>
      </c>
    </row>
    <row r="650" spans="1:14" x14ac:dyDescent="0.25">
      <c r="A650" s="312">
        <v>4623122</v>
      </c>
      <c r="B650" s="312">
        <v>462312201</v>
      </c>
      <c r="C650" s="312" t="s">
        <v>1271</v>
      </c>
      <c r="D650" s="312" t="s">
        <v>2571</v>
      </c>
      <c r="E650" s="312">
        <v>100</v>
      </c>
      <c r="F650" s="312" t="s">
        <v>1351</v>
      </c>
      <c r="G650" s="312" t="s">
        <v>1352</v>
      </c>
      <c r="H650" s="312" t="s">
        <v>1353</v>
      </c>
      <c r="I650" s="329">
        <v>1</v>
      </c>
      <c r="J650" s="312">
        <v>81</v>
      </c>
      <c r="K650" s="312">
        <v>7.4948679999999962E-2</v>
      </c>
      <c r="L650" s="312">
        <v>4.9759090000000006E-2</v>
      </c>
      <c r="M650" s="330">
        <f t="shared" si="22"/>
        <v>2.5189589999999956E-2</v>
      </c>
      <c r="N650" s="331">
        <f t="shared" si="23"/>
        <v>0.33609117598868943</v>
      </c>
    </row>
    <row r="651" spans="1:14" x14ac:dyDescent="0.25">
      <c r="A651" s="312">
        <v>4623122</v>
      </c>
      <c r="B651" s="312">
        <v>462312201</v>
      </c>
      <c r="C651" s="312" t="s">
        <v>1271</v>
      </c>
      <c r="D651" s="312" t="s">
        <v>2572</v>
      </c>
      <c r="E651" s="312">
        <v>100</v>
      </c>
      <c r="F651" s="312" t="s">
        <v>1351</v>
      </c>
      <c r="G651" s="312" t="s">
        <v>1352</v>
      </c>
      <c r="H651" s="312" t="s">
        <v>1353</v>
      </c>
      <c r="I651" s="329">
        <v>1</v>
      </c>
      <c r="J651" s="312">
        <v>38</v>
      </c>
      <c r="K651" s="312">
        <v>3.9106079999999988E-2</v>
      </c>
      <c r="L651" s="312">
        <v>2.8740999999999999E-2</v>
      </c>
      <c r="M651" s="330">
        <f t="shared" si="22"/>
        <v>1.0365079999999988E-2</v>
      </c>
      <c r="N651" s="331">
        <f t="shared" si="23"/>
        <v>0.26505034511257564</v>
      </c>
    </row>
    <row r="652" spans="1:14" x14ac:dyDescent="0.25">
      <c r="A652" s="312">
        <v>4623122</v>
      </c>
      <c r="B652" s="312">
        <v>462312201</v>
      </c>
      <c r="C652" s="312" t="s">
        <v>1271</v>
      </c>
      <c r="D652" s="312" t="s">
        <v>2573</v>
      </c>
      <c r="E652" s="312">
        <v>100</v>
      </c>
      <c r="F652" s="312" t="s">
        <v>1351</v>
      </c>
      <c r="G652" s="312" t="s">
        <v>1352</v>
      </c>
      <c r="H652" s="312" t="s">
        <v>1353</v>
      </c>
      <c r="I652" s="329">
        <v>1</v>
      </c>
      <c r="J652" s="312">
        <v>64</v>
      </c>
      <c r="K652" s="312">
        <v>1.6600759999999996E-2</v>
      </c>
      <c r="L652" s="312">
        <v>1.1358E-2</v>
      </c>
      <c r="M652" s="330">
        <f t="shared" ref="M652:M715" si="24">K652-L652</f>
        <v>5.2427599999999956E-3</v>
      </c>
      <c r="N652" s="331">
        <f t="shared" ref="N652:N715" si="25">M652/K652</f>
        <v>0.31581445668752495</v>
      </c>
    </row>
    <row r="653" spans="1:14" x14ac:dyDescent="0.25">
      <c r="A653" s="312">
        <v>4623122</v>
      </c>
      <c r="B653" s="312">
        <v>462312201</v>
      </c>
      <c r="C653" s="312" t="s">
        <v>1271</v>
      </c>
      <c r="D653" s="312" t="s">
        <v>2574</v>
      </c>
      <c r="E653" s="312">
        <v>100</v>
      </c>
      <c r="F653" s="312" t="s">
        <v>1351</v>
      </c>
      <c r="G653" s="312" t="s">
        <v>1352</v>
      </c>
      <c r="H653" s="312" t="s">
        <v>1353</v>
      </c>
      <c r="I653" s="329">
        <v>1</v>
      </c>
      <c r="J653" s="312">
        <v>80</v>
      </c>
      <c r="K653" s="312">
        <v>0.10094871999999999</v>
      </c>
      <c r="L653" s="312">
        <v>7.9404139999999998E-2</v>
      </c>
      <c r="M653" s="330">
        <f t="shared" si="24"/>
        <v>2.1544579999999994E-2</v>
      </c>
      <c r="N653" s="331">
        <f t="shared" si="25"/>
        <v>0.21342103198534856</v>
      </c>
    </row>
    <row r="654" spans="1:14" x14ac:dyDescent="0.25">
      <c r="A654" s="312">
        <v>4623122</v>
      </c>
      <c r="B654" s="312">
        <v>462312201</v>
      </c>
      <c r="C654" s="312" t="s">
        <v>1271</v>
      </c>
      <c r="D654" s="312" t="s">
        <v>2575</v>
      </c>
      <c r="E654" s="312">
        <v>100</v>
      </c>
      <c r="F654" s="312" t="s">
        <v>1351</v>
      </c>
      <c r="G654" s="312" t="s">
        <v>1352</v>
      </c>
      <c r="H654" s="312" t="s">
        <v>1353</v>
      </c>
      <c r="I654" s="329">
        <v>1</v>
      </c>
      <c r="J654" s="312">
        <v>47</v>
      </c>
      <c r="K654" s="312">
        <v>6.9704119999999981E-2</v>
      </c>
      <c r="L654" s="312">
        <v>5.6844212000000005E-2</v>
      </c>
      <c r="M654" s="330">
        <f t="shared" si="24"/>
        <v>1.2859907999999975E-2</v>
      </c>
      <c r="N654" s="331">
        <f t="shared" si="25"/>
        <v>0.18449279612166367</v>
      </c>
    </row>
    <row r="655" spans="1:14" x14ac:dyDescent="0.25">
      <c r="A655" s="312">
        <v>4623116</v>
      </c>
      <c r="B655" s="312">
        <v>462311601</v>
      </c>
      <c r="C655" s="312" t="s">
        <v>1284</v>
      </c>
      <c r="D655" s="312" t="s">
        <v>2576</v>
      </c>
      <c r="E655" s="312">
        <v>500</v>
      </c>
      <c r="F655" s="312" t="s">
        <v>1351</v>
      </c>
      <c r="G655" s="312" t="s">
        <v>1352</v>
      </c>
      <c r="H655" s="312" t="s">
        <v>1353</v>
      </c>
      <c r="I655" s="329">
        <v>1</v>
      </c>
      <c r="J655" s="312">
        <v>181</v>
      </c>
      <c r="K655" s="312">
        <v>0.23714352000000005</v>
      </c>
      <c r="L655" s="312">
        <v>0.15456741799999998</v>
      </c>
      <c r="M655" s="330">
        <f t="shared" si="24"/>
        <v>8.2576102000000068E-2</v>
      </c>
      <c r="N655" s="331">
        <f t="shared" si="25"/>
        <v>0.34821150499916698</v>
      </c>
    </row>
    <row r="656" spans="1:14" x14ac:dyDescent="0.25">
      <c r="A656" s="312">
        <v>4623333</v>
      </c>
      <c r="B656" s="312">
        <v>462333302</v>
      </c>
      <c r="C656" s="312" t="s">
        <v>1302</v>
      </c>
      <c r="D656" s="312" t="s">
        <v>2577</v>
      </c>
      <c r="E656" s="312">
        <v>100</v>
      </c>
      <c r="F656" s="312" t="s">
        <v>1351</v>
      </c>
      <c r="G656" s="312" t="s">
        <v>1352</v>
      </c>
      <c r="H656" s="312" t="s">
        <v>1353</v>
      </c>
      <c r="I656" s="329">
        <v>1</v>
      </c>
      <c r="J656" s="312">
        <v>12</v>
      </c>
      <c r="K656" s="312">
        <v>1.2218999999999994E-2</v>
      </c>
      <c r="L656" s="312">
        <v>1.1101139999999999E-2</v>
      </c>
      <c r="M656" s="330">
        <f t="shared" si="24"/>
        <v>1.1178599999999948E-3</v>
      </c>
      <c r="N656" s="331">
        <f t="shared" si="25"/>
        <v>9.1485391603240485E-2</v>
      </c>
    </row>
    <row r="657" spans="1:14" x14ac:dyDescent="0.25">
      <c r="A657" s="312">
        <v>4623333</v>
      </c>
      <c r="B657" s="312">
        <v>462333303</v>
      </c>
      <c r="C657" s="312" t="s">
        <v>1489</v>
      </c>
      <c r="D657" s="312" t="s">
        <v>2578</v>
      </c>
      <c r="E657" s="312">
        <v>100</v>
      </c>
      <c r="F657" s="312" t="s">
        <v>1351</v>
      </c>
      <c r="G657" s="312" t="s">
        <v>1352</v>
      </c>
      <c r="H657" s="312" t="s">
        <v>1353</v>
      </c>
      <c r="I657" s="329">
        <v>1</v>
      </c>
      <c r="J657" s="312">
        <v>59</v>
      </c>
      <c r="K657" s="312">
        <v>1.0416319999999998E-2</v>
      </c>
      <c r="L657" s="312">
        <v>8.0820000000000006E-3</v>
      </c>
      <c r="M657" s="330">
        <f t="shared" si="24"/>
        <v>2.3343199999999974E-3</v>
      </c>
      <c r="N657" s="331">
        <f t="shared" si="25"/>
        <v>0.22410217812048763</v>
      </c>
    </row>
    <row r="658" spans="1:14" x14ac:dyDescent="0.25">
      <c r="A658" s="312">
        <v>4623333</v>
      </c>
      <c r="B658" s="312">
        <v>462333302</v>
      </c>
      <c r="C658" s="312" t="s">
        <v>1302</v>
      </c>
      <c r="D658" s="312" t="s">
        <v>2579</v>
      </c>
      <c r="E658" s="312">
        <v>100</v>
      </c>
      <c r="F658" s="312" t="s">
        <v>1351</v>
      </c>
      <c r="G658" s="312" t="s">
        <v>1352</v>
      </c>
      <c r="H658" s="312" t="s">
        <v>1353</v>
      </c>
      <c r="I658" s="329">
        <v>1</v>
      </c>
      <c r="J658" s="312">
        <v>46</v>
      </c>
      <c r="K658" s="312">
        <v>2.3446599999999995E-2</v>
      </c>
      <c r="L658" s="312">
        <v>1.79116E-2</v>
      </c>
      <c r="M658" s="330">
        <f t="shared" si="24"/>
        <v>5.5349999999999948E-3</v>
      </c>
      <c r="N658" s="331">
        <f t="shared" si="25"/>
        <v>0.23606834253153958</v>
      </c>
    </row>
    <row r="659" spans="1:14" x14ac:dyDescent="0.25">
      <c r="A659" s="312">
        <v>4623224</v>
      </c>
      <c r="B659" s="312">
        <v>462322402</v>
      </c>
      <c r="C659" s="312" t="s">
        <v>1294</v>
      </c>
      <c r="D659" s="312" t="s">
        <v>2580</v>
      </c>
      <c r="E659" s="312">
        <v>100</v>
      </c>
      <c r="F659" s="312" t="s">
        <v>1351</v>
      </c>
      <c r="G659" s="312" t="s">
        <v>1352</v>
      </c>
      <c r="H659" s="312" t="s">
        <v>1353</v>
      </c>
      <c r="I659" s="329">
        <v>1</v>
      </c>
      <c r="J659" s="312">
        <v>121</v>
      </c>
      <c r="K659" s="312">
        <v>4.9510959999999993E-2</v>
      </c>
      <c r="L659" s="312">
        <v>3.7491780000000002E-2</v>
      </c>
      <c r="M659" s="330">
        <f t="shared" si="24"/>
        <v>1.201917999999999E-2</v>
      </c>
      <c r="N659" s="331">
        <f t="shared" si="25"/>
        <v>0.24275796712485462</v>
      </c>
    </row>
    <row r="660" spans="1:14" x14ac:dyDescent="0.25">
      <c r="A660" s="312">
        <v>4623111</v>
      </c>
      <c r="B660" s="312">
        <v>462311101</v>
      </c>
      <c r="C660" s="312" t="s">
        <v>1948</v>
      </c>
      <c r="D660" s="312" t="s">
        <v>2581</v>
      </c>
      <c r="E660" s="312">
        <v>100</v>
      </c>
      <c r="F660" s="312" t="s">
        <v>1351</v>
      </c>
      <c r="G660" s="312" t="s">
        <v>1352</v>
      </c>
      <c r="H660" s="312" t="s">
        <v>1353</v>
      </c>
      <c r="I660" s="329">
        <v>1</v>
      </c>
      <c r="J660" s="312">
        <v>79</v>
      </c>
      <c r="K660" s="312">
        <v>3.2724960000000011E-2</v>
      </c>
      <c r="L660" s="312">
        <v>3.0973629999999999E-2</v>
      </c>
      <c r="M660" s="330">
        <f t="shared" si="24"/>
        <v>1.7513300000000127E-3</v>
      </c>
      <c r="N660" s="331">
        <f t="shared" si="25"/>
        <v>5.3516642953880221E-2</v>
      </c>
    </row>
    <row r="661" spans="1:14" x14ac:dyDescent="0.25">
      <c r="A661" s="312">
        <v>4623111</v>
      </c>
      <c r="B661" s="312">
        <v>462311102</v>
      </c>
      <c r="C661" s="312" t="s">
        <v>1270</v>
      </c>
      <c r="D661" s="312" t="s">
        <v>2582</v>
      </c>
      <c r="E661" s="312">
        <v>100</v>
      </c>
      <c r="F661" s="312" t="s">
        <v>1351</v>
      </c>
      <c r="G661" s="312" t="s">
        <v>1352</v>
      </c>
      <c r="H661" s="312" t="s">
        <v>1353</v>
      </c>
      <c r="I661" s="329">
        <v>1</v>
      </c>
      <c r="J661" s="312">
        <v>163</v>
      </c>
      <c r="K661" s="312">
        <v>9.2066600000000012E-2</v>
      </c>
      <c r="L661" s="312">
        <v>7.7364450000000001E-2</v>
      </c>
      <c r="M661" s="330">
        <f t="shared" si="24"/>
        <v>1.4702150000000011E-2</v>
      </c>
      <c r="N661" s="331">
        <f t="shared" si="25"/>
        <v>0.15969037631453761</v>
      </c>
    </row>
    <row r="662" spans="1:14" x14ac:dyDescent="0.25">
      <c r="A662" s="312">
        <v>4623221</v>
      </c>
      <c r="B662" s="312">
        <v>462322102</v>
      </c>
      <c r="C662" s="312" t="s">
        <v>1288</v>
      </c>
      <c r="D662" s="312" t="s">
        <v>2583</v>
      </c>
      <c r="E662" s="312">
        <v>100</v>
      </c>
      <c r="F662" s="312" t="s">
        <v>1351</v>
      </c>
      <c r="G662" s="312" t="s">
        <v>1352</v>
      </c>
      <c r="H662" s="312" t="s">
        <v>1353</v>
      </c>
      <c r="I662" s="329">
        <v>1</v>
      </c>
      <c r="J662" s="312">
        <v>63</v>
      </c>
      <c r="K662" s="312">
        <v>2.1426520000000001E-2</v>
      </c>
      <c r="L662" s="312">
        <v>1.814E-2</v>
      </c>
      <c r="M662" s="330">
        <f t="shared" si="24"/>
        <v>3.2865200000000011E-3</v>
      </c>
      <c r="N662" s="331">
        <f t="shared" si="25"/>
        <v>0.15338561744977725</v>
      </c>
    </row>
    <row r="663" spans="1:14" x14ac:dyDescent="0.25">
      <c r="A663" s="312">
        <v>4623221</v>
      </c>
      <c r="B663" s="312">
        <v>462322102</v>
      </c>
      <c r="C663" s="312" t="s">
        <v>1288</v>
      </c>
      <c r="D663" s="312" t="s">
        <v>2584</v>
      </c>
      <c r="E663" s="312">
        <v>100</v>
      </c>
      <c r="F663" s="312" t="s">
        <v>1351</v>
      </c>
      <c r="G663" s="312" t="s">
        <v>1352</v>
      </c>
      <c r="H663" s="312" t="s">
        <v>1353</v>
      </c>
      <c r="I663" s="329">
        <v>1</v>
      </c>
      <c r="J663" s="312">
        <v>98</v>
      </c>
      <c r="K663" s="312">
        <v>4.2818960000000003E-2</v>
      </c>
      <c r="L663" s="312">
        <v>2.874898E-2</v>
      </c>
      <c r="M663" s="330">
        <f t="shared" si="24"/>
        <v>1.4069980000000003E-2</v>
      </c>
      <c r="N663" s="331">
        <f t="shared" si="25"/>
        <v>0.32859228715503602</v>
      </c>
    </row>
    <row r="664" spans="1:14" x14ac:dyDescent="0.25">
      <c r="A664" s="312">
        <v>4621122</v>
      </c>
      <c r="B664" s="312">
        <v>462112203</v>
      </c>
      <c r="C664" s="312" t="s">
        <v>1519</v>
      </c>
      <c r="D664" s="312" t="s">
        <v>2585</v>
      </c>
      <c r="E664" s="312">
        <v>100</v>
      </c>
      <c r="F664" s="312" t="s">
        <v>1351</v>
      </c>
      <c r="G664" s="312" t="s">
        <v>1352</v>
      </c>
      <c r="H664" s="312" t="s">
        <v>1353</v>
      </c>
      <c r="I664" s="329">
        <v>1</v>
      </c>
      <c r="J664" s="312">
        <v>34</v>
      </c>
      <c r="K664" s="312">
        <v>2.4632079999999994E-2</v>
      </c>
      <c r="L664" s="312">
        <v>1.9447229999999999E-2</v>
      </c>
      <c r="M664" s="330">
        <f t="shared" si="24"/>
        <v>5.1848499999999943E-3</v>
      </c>
      <c r="N664" s="331">
        <f t="shared" si="25"/>
        <v>0.21049176521024598</v>
      </c>
    </row>
    <row r="665" spans="1:14" x14ac:dyDescent="0.25">
      <c r="A665" s="312">
        <v>4621122</v>
      </c>
      <c r="B665" s="312">
        <v>462112203</v>
      </c>
      <c r="C665" s="312" t="s">
        <v>1519</v>
      </c>
      <c r="D665" s="312" t="s">
        <v>2586</v>
      </c>
      <c r="E665" s="312">
        <v>100</v>
      </c>
      <c r="F665" s="312" t="s">
        <v>1351</v>
      </c>
      <c r="G665" s="312" t="s">
        <v>1352</v>
      </c>
      <c r="H665" s="312" t="s">
        <v>1353</v>
      </c>
      <c r="I665" s="329">
        <v>1</v>
      </c>
      <c r="J665" s="312">
        <v>24</v>
      </c>
      <c r="K665" s="312">
        <v>1.0059759999999997E-2</v>
      </c>
      <c r="L665" s="312">
        <v>8.2724800000000005E-3</v>
      </c>
      <c r="M665" s="330">
        <f t="shared" si="24"/>
        <v>1.787279999999997E-3</v>
      </c>
      <c r="N665" s="331">
        <f t="shared" si="25"/>
        <v>0.17766626639204092</v>
      </c>
    </row>
    <row r="666" spans="1:14" x14ac:dyDescent="0.25">
      <c r="A666" s="312">
        <v>4621122</v>
      </c>
      <c r="B666" s="312">
        <v>462112203</v>
      </c>
      <c r="C666" s="312" t="s">
        <v>1519</v>
      </c>
      <c r="D666" s="312" t="s">
        <v>2587</v>
      </c>
      <c r="E666" s="312">
        <v>100</v>
      </c>
      <c r="F666" s="312" t="s">
        <v>1351</v>
      </c>
      <c r="G666" s="312" t="s">
        <v>1352</v>
      </c>
      <c r="H666" s="312" t="s">
        <v>1353</v>
      </c>
      <c r="I666" s="329">
        <v>1</v>
      </c>
      <c r="J666" s="312">
        <v>104</v>
      </c>
      <c r="K666" s="312">
        <v>3.7377440000000005E-2</v>
      </c>
      <c r="L666" s="312">
        <v>2.8687110000000002E-2</v>
      </c>
      <c r="M666" s="330">
        <f t="shared" si="24"/>
        <v>8.6903300000000031E-3</v>
      </c>
      <c r="N666" s="331">
        <f t="shared" si="25"/>
        <v>0.2325020119087878</v>
      </c>
    </row>
    <row r="667" spans="1:14" x14ac:dyDescent="0.25">
      <c r="A667" s="312">
        <v>4621122</v>
      </c>
      <c r="B667" s="312">
        <v>462112201</v>
      </c>
      <c r="C667" s="312" t="s">
        <v>1242</v>
      </c>
      <c r="D667" s="312" t="s">
        <v>2588</v>
      </c>
      <c r="E667" s="312">
        <v>100</v>
      </c>
      <c r="F667" s="312" t="s">
        <v>1351</v>
      </c>
      <c r="G667" s="312" t="s">
        <v>1352</v>
      </c>
      <c r="H667" s="312" t="s">
        <v>1353</v>
      </c>
      <c r="I667" s="329">
        <v>1</v>
      </c>
      <c r="J667" s="312">
        <v>81</v>
      </c>
      <c r="K667" s="312">
        <v>6.7916759999999993E-2</v>
      </c>
      <c r="L667" s="312">
        <v>5.343987E-2</v>
      </c>
      <c r="M667" s="330">
        <f t="shared" si="24"/>
        <v>1.4476889999999992E-2</v>
      </c>
      <c r="N667" s="331">
        <f t="shared" si="25"/>
        <v>0.21315636965014223</v>
      </c>
    </row>
    <row r="668" spans="1:14" x14ac:dyDescent="0.25">
      <c r="A668" s="312">
        <v>4621122</v>
      </c>
      <c r="B668" s="312">
        <v>462112204</v>
      </c>
      <c r="C668" s="312" t="s">
        <v>1518</v>
      </c>
      <c r="D668" s="312" t="s">
        <v>2589</v>
      </c>
      <c r="E668" s="312">
        <v>100</v>
      </c>
      <c r="F668" s="312" t="s">
        <v>1351</v>
      </c>
      <c r="G668" s="312" t="s">
        <v>1352</v>
      </c>
      <c r="H668" s="312" t="s">
        <v>1353</v>
      </c>
      <c r="I668" s="329">
        <v>1</v>
      </c>
      <c r="J668" s="312">
        <v>56</v>
      </c>
      <c r="K668" s="312">
        <v>8.0200440000000012E-2</v>
      </c>
      <c r="L668" s="312">
        <v>5.9950349999999999E-2</v>
      </c>
      <c r="M668" s="330">
        <f t="shared" si="24"/>
        <v>2.0250090000000012E-2</v>
      </c>
      <c r="N668" s="331">
        <f t="shared" si="25"/>
        <v>0.25249350252941266</v>
      </c>
    </row>
    <row r="669" spans="1:14" x14ac:dyDescent="0.25">
      <c r="A669" s="312">
        <v>4621122</v>
      </c>
      <c r="B669" s="312">
        <v>462112204</v>
      </c>
      <c r="C669" s="312" t="s">
        <v>1518</v>
      </c>
      <c r="D669" s="312" t="s">
        <v>2590</v>
      </c>
      <c r="E669" s="312">
        <v>100</v>
      </c>
      <c r="F669" s="312" t="s">
        <v>1351</v>
      </c>
      <c r="G669" s="312" t="s">
        <v>1352</v>
      </c>
      <c r="H669" s="312" t="s">
        <v>1353</v>
      </c>
      <c r="I669" s="329">
        <v>1</v>
      </c>
      <c r="J669" s="312">
        <v>88</v>
      </c>
      <c r="K669" s="312">
        <v>0.11686104000000001</v>
      </c>
      <c r="L669" s="312">
        <v>8.2228003000000008E-2</v>
      </c>
      <c r="M669" s="330">
        <f t="shared" si="24"/>
        <v>3.4633037000000005E-2</v>
      </c>
      <c r="N669" s="331">
        <f t="shared" si="25"/>
        <v>0.29636084874822266</v>
      </c>
    </row>
    <row r="670" spans="1:14" x14ac:dyDescent="0.25">
      <c r="A670" s="312">
        <v>4621122</v>
      </c>
      <c r="B670" s="312">
        <v>462112204</v>
      </c>
      <c r="C670" s="312" t="s">
        <v>1518</v>
      </c>
      <c r="D670" s="312" t="s">
        <v>2591</v>
      </c>
      <c r="E670" s="312">
        <v>250</v>
      </c>
      <c r="F670" s="312" t="s">
        <v>1351</v>
      </c>
      <c r="G670" s="312" t="s">
        <v>1352</v>
      </c>
      <c r="H670" s="312" t="s">
        <v>1353</v>
      </c>
      <c r="I670" s="329">
        <v>1</v>
      </c>
      <c r="J670" s="312">
        <v>132</v>
      </c>
      <c r="K670" s="312">
        <v>0.13419703999999999</v>
      </c>
      <c r="L670" s="312">
        <v>0.10281711999999998</v>
      </c>
      <c r="M670" s="330">
        <f t="shared" si="24"/>
        <v>3.1379920000000006E-2</v>
      </c>
      <c r="N670" s="331">
        <f t="shared" si="25"/>
        <v>0.23383466580186871</v>
      </c>
    </row>
    <row r="671" spans="1:14" x14ac:dyDescent="0.25">
      <c r="A671" s="312">
        <v>4621122</v>
      </c>
      <c r="B671" s="312">
        <v>462112204</v>
      </c>
      <c r="C671" s="312" t="s">
        <v>1518</v>
      </c>
      <c r="D671" s="312" t="s">
        <v>2592</v>
      </c>
      <c r="E671" s="312">
        <v>100</v>
      </c>
      <c r="F671" s="312" t="s">
        <v>1351</v>
      </c>
      <c r="G671" s="312" t="s">
        <v>1352</v>
      </c>
      <c r="H671" s="312" t="s">
        <v>1353</v>
      </c>
      <c r="I671" s="329">
        <v>1</v>
      </c>
      <c r="J671" s="312">
        <v>78</v>
      </c>
      <c r="K671" s="312">
        <v>7.1951920000000003E-2</v>
      </c>
      <c r="L671" s="312">
        <v>5.7590080000000002E-2</v>
      </c>
      <c r="M671" s="330">
        <f t="shared" si="24"/>
        <v>1.4361840000000001E-2</v>
      </c>
      <c r="N671" s="331">
        <f t="shared" si="25"/>
        <v>0.19960329064186197</v>
      </c>
    </row>
    <row r="672" spans="1:14" x14ac:dyDescent="0.25">
      <c r="A672" s="312">
        <v>4621122</v>
      </c>
      <c r="B672" s="312">
        <v>462112204</v>
      </c>
      <c r="C672" s="312" t="s">
        <v>1518</v>
      </c>
      <c r="D672" s="312" t="s">
        <v>2593</v>
      </c>
      <c r="E672" s="312">
        <v>100</v>
      </c>
      <c r="F672" s="312" t="s">
        <v>1351</v>
      </c>
      <c r="G672" s="312" t="s">
        <v>1352</v>
      </c>
      <c r="H672" s="312" t="s">
        <v>1353</v>
      </c>
      <c r="I672" s="329">
        <v>1</v>
      </c>
      <c r="J672" s="312">
        <v>93</v>
      </c>
      <c r="K672" s="312">
        <v>0.10168232000000001</v>
      </c>
      <c r="L672" s="312">
        <v>8.4224750000000001E-2</v>
      </c>
      <c r="M672" s="330">
        <f t="shared" si="24"/>
        <v>1.7457570000000006E-2</v>
      </c>
      <c r="N672" s="331">
        <f t="shared" si="25"/>
        <v>0.17168736905294849</v>
      </c>
    </row>
    <row r="673" spans="1:14" x14ac:dyDescent="0.25">
      <c r="A673" s="312">
        <v>4621122</v>
      </c>
      <c r="B673" s="312">
        <v>462112204</v>
      </c>
      <c r="C673" s="312" t="s">
        <v>1518</v>
      </c>
      <c r="D673" s="312" t="s">
        <v>2594</v>
      </c>
      <c r="E673" s="312">
        <v>250</v>
      </c>
      <c r="F673" s="312" t="s">
        <v>1351</v>
      </c>
      <c r="G673" s="312" t="s">
        <v>1352</v>
      </c>
      <c r="H673" s="312" t="s">
        <v>1353</v>
      </c>
      <c r="I673" s="329">
        <v>1</v>
      </c>
      <c r="J673" s="312">
        <v>32</v>
      </c>
      <c r="K673" s="312">
        <v>5.1886399999999999E-2</v>
      </c>
      <c r="L673" s="312">
        <v>3.8965440000000004E-2</v>
      </c>
      <c r="M673" s="330">
        <f t="shared" si="24"/>
        <v>1.2920959999999995E-2</v>
      </c>
      <c r="N673" s="331">
        <f t="shared" si="25"/>
        <v>0.24902402170896412</v>
      </c>
    </row>
    <row r="674" spans="1:14" x14ac:dyDescent="0.25">
      <c r="A674" s="312">
        <v>4621122</v>
      </c>
      <c r="B674" s="312">
        <v>462112202</v>
      </c>
      <c r="C674" s="312" t="s">
        <v>1243</v>
      </c>
      <c r="D674" s="312" t="s">
        <v>2595</v>
      </c>
      <c r="E674" s="312">
        <v>100</v>
      </c>
      <c r="F674" s="312" t="s">
        <v>1351</v>
      </c>
      <c r="G674" s="312" t="s">
        <v>1352</v>
      </c>
      <c r="H674" s="312" t="s">
        <v>1353</v>
      </c>
      <c r="I674" s="329">
        <v>1</v>
      </c>
      <c r="J674" s="312">
        <v>49</v>
      </c>
      <c r="K674" s="312">
        <v>6.5493479999999993E-2</v>
      </c>
      <c r="L674" s="312">
        <v>4.8635921999999998E-2</v>
      </c>
      <c r="M674" s="330">
        <f t="shared" si="24"/>
        <v>1.6857557999999995E-2</v>
      </c>
      <c r="N674" s="331">
        <f t="shared" si="25"/>
        <v>0.25739291911194817</v>
      </c>
    </row>
    <row r="675" spans="1:14" x14ac:dyDescent="0.25">
      <c r="A675" s="312">
        <v>4621122</v>
      </c>
      <c r="B675" s="312">
        <v>462112202</v>
      </c>
      <c r="C675" s="312" t="s">
        <v>1243</v>
      </c>
      <c r="D675" s="312" t="s">
        <v>2596</v>
      </c>
      <c r="E675" s="312">
        <v>100</v>
      </c>
      <c r="F675" s="312" t="s">
        <v>1351</v>
      </c>
      <c r="G675" s="312" t="s">
        <v>1352</v>
      </c>
      <c r="H675" s="312" t="s">
        <v>1353</v>
      </c>
      <c r="I675" s="329">
        <v>1</v>
      </c>
      <c r="J675" s="312">
        <v>44</v>
      </c>
      <c r="K675" s="312">
        <v>5.2444320000000003E-2</v>
      </c>
      <c r="L675" s="312">
        <v>4.6233999999999997E-2</v>
      </c>
      <c r="M675" s="330">
        <f t="shared" si="24"/>
        <v>6.2103200000000053E-3</v>
      </c>
      <c r="N675" s="331">
        <f t="shared" si="25"/>
        <v>0.1184173996345077</v>
      </c>
    </row>
    <row r="676" spans="1:14" x14ac:dyDescent="0.25">
      <c r="A676" s="312">
        <v>4621122</v>
      </c>
      <c r="B676" s="312">
        <v>462112202</v>
      </c>
      <c r="C676" s="312" t="s">
        <v>1243</v>
      </c>
      <c r="D676" s="312" t="s">
        <v>2597</v>
      </c>
      <c r="E676" s="312">
        <v>100</v>
      </c>
      <c r="F676" s="312" t="s">
        <v>1351</v>
      </c>
      <c r="G676" s="312" t="s">
        <v>1352</v>
      </c>
      <c r="H676" s="312" t="s">
        <v>1353</v>
      </c>
      <c r="I676" s="329">
        <v>1</v>
      </c>
      <c r="J676" s="312">
        <v>74</v>
      </c>
      <c r="K676" s="312">
        <v>9.4485160000000012E-2</v>
      </c>
      <c r="L676" s="312">
        <v>6.2177999999999997E-2</v>
      </c>
      <c r="M676" s="330">
        <f t="shared" si="24"/>
        <v>3.2307160000000015E-2</v>
      </c>
      <c r="N676" s="331">
        <f t="shared" si="25"/>
        <v>0.34192840441821776</v>
      </c>
    </row>
    <row r="677" spans="1:14" x14ac:dyDescent="0.25">
      <c r="A677" s="312">
        <v>4621122</v>
      </c>
      <c r="B677" s="312">
        <v>462112202</v>
      </c>
      <c r="C677" s="312" t="s">
        <v>1243</v>
      </c>
      <c r="D677" s="312" t="s">
        <v>2598</v>
      </c>
      <c r="E677" s="312">
        <v>100</v>
      </c>
      <c r="F677" s="312" t="s">
        <v>1351</v>
      </c>
      <c r="G677" s="312" t="s">
        <v>1352</v>
      </c>
      <c r="H677" s="312" t="s">
        <v>1353</v>
      </c>
      <c r="I677" s="329">
        <v>1</v>
      </c>
      <c r="J677" s="312">
        <v>58</v>
      </c>
      <c r="K677" s="312">
        <v>4.7260920000000005E-2</v>
      </c>
      <c r="L677" s="312">
        <v>3.6272589000000001E-2</v>
      </c>
      <c r="M677" s="330">
        <f t="shared" si="24"/>
        <v>1.0988331000000004E-2</v>
      </c>
      <c r="N677" s="331">
        <f t="shared" si="25"/>
        <v>0.23250353569079915</v>
      </c>
    </row>
    <row r="678" spans="1:14" x14ac:dyDescent="0.25">
      <c r="A678" s="312">
        <v>4621122</v>
      </c>
      <c r="B678" s="312">
        <v>462112202</v>
      </c>
      <c r="C678" s="312" t="s">
        <v>1243</v>
      </c>
      <c r="D678" s="312" t="s">
        <v>2599</v>
      </c>
      <c r="E678" s="312">
        <v>100</v>
      </c>
      <c r="F678" s="312" t="s">
        <v>1351</v>
      </c>
      <c r="G678" s="312" t="s">
        <v>1352</v>
      </c>
      <c r="H678" s="312" t="s">
        <v>1353</v>
      </c>
      <c r="I678" s="329">
        <v>1</v>
      </c>
      <c r="J678" s="312">
        <v>81</v>
      </c>
      <c r="K678" s="312">
        <v>0.10646147999999997</v>
      </c>
      <c r="L678" s="312">
        <v>7.7697399E-2</v>
      </c>
      <c r="M678" s="330">
        <f t="shared" si="24"/>
        <v>2.8764080999999969E-2</v>
      </c>
      <c r="N678" s="331">
        <f t="shared" si="25"/>
        <v>0.27018299012938746</v>
      </c>
    </row>
    <row r="679" spans="1:14" x14ac:dyDescent="0.25">
      <c r="A679" s="312">
        <v>4621122</v>
      </c>
      <c r="B679" s="312">
        <v>462112202</v>
      </c>
      <c r="C679" s="312" t="s">
        <v>1243</v>
      </c>
      <c r="D679" s="312" t="s">
        <v>2600</v>
      </c>
      <c r="E679" s="312">
        <v>100</v>
      </c>
      <c r="F679" s="312" t="s">
        <v>1351</v>
      </c>
      <c r="G679" s="312" t="s">
        <v>1352</v>
      </c>
      <c r="H679" s="312" t="s">
        <v>1353</v>
      </c>
      <c r="I679" s="329">
        <v>1</v>
      </c>
      <c r="J679" s="312">
        <v>77</v>
      </c>
      <c r="K679" s="312">
        <v>8.9908160000000029E-2</v>
      </c>
      <c r="L679" s="312">
        <v>6.7903829999999998E-2</v>
      </c>
      <c r="M679" s="330">
        <f t="shared" si="24"/>
        <v>2.200433000000003E-2</v>
      </c>
      <c r="N679" s="331">
        <f t="shared" si="25"/>
        <v>0.24474230147741899</v>
      </c>
    </row>
    <row r="680" spans="1:14" x14ac:dyDescent="0.25">
      <c r="A680" s="312">
        <v>4621122</v>
      </c>
      <c r="B680" s="312">
        <v>462112201</v>
      </c>
      <c r="C680" s="312" t="s">
        <v>1242</v>
      </c>
      <c r="D680" s="312" t="s">
        <v>2601</v>
      </c>
      <c r="E680" s="312">
        <v>100</v>
      </c>
      <c r="F680" s="312" t="s">
        <v>1351</v>
      </c>
      <c r="G680" s="312" t="s">
        <v>1352</v>
      </c>
      <c r="H680" s="312" t="s">
        <v>1353</v>
      </c>
      <c r="I680" s="329">
        <v>1</v>
      </c>
      <c r="J680" s="312">
        <v>69</v>
      </c>
      <c r="K680" s="312">
        <v>9.528484000000001E-2</v>
      </c>
      <c r="L680" s="312">
        <v>6.3744609999999993E-2</v>
      </c>
      <c r="M680" s="330">
        <f t="shared" si="24"/>
        <v>3.1540230000000016E-2</v>
      </c>
      <c r="N680" s="331">
        <f t="shared" si="25"/>
        <v>0.33100994869698069</v>
      </c>
    </row>
    <row r="681" spans="1:14" x14ac:dyDescent="0.25">
      <c r="A681" s="312">
        <v>4621122</v>
      </c>
      <c r="B681" s="312">
        <v>462112201</v>
      </c>
      <c r="C681" s="312" t="s">
        <v>1242</v>
      </c>
      <c r="D681" s="312" t="s">
        <v>2602</v>
      </c>
      <c r="E681" s="312">
        <v>250</v>
      </c>
      <c r="F681" s="312" t="s">
        <v>1351</v>
      </c>
      <c r="G681" s="312" t="s">
        <v>1352</v>
      </c>
      <c r="H681" s="312" t="s">
        <v>1353</v>
      </c>
      <c r="I681" s="329">
        <v>1</v>
      </c>
      <c r="J681" s="312">
        <v>184</v>
      </c>
      <c r="K681" s="312">
        <v>0.19888391999999999</v>
      </c>
      <c r="L681" s="312">
        <v>0.14256732599999999</v>
      </c>
      <c r="M681" s="330">
        <f t="shared" si="24"/>
        <v>5.6316593999999998E-2</v>
      </c>
      <c r="N681" s="331">
        <f t="shared" si="25"/>
        <v>0.28316313355046502</v>
      </c>
    </row>
    <row r="682" spans="1:14" x14ac:dyDescent="0.25">
      <c r="A682" s="312">
        <v>4621122</v>
      </c>
      <c r="B682" s="312">
        <v>462112201</v>
      </c>
      <c r="C682" s="312" t="s">
        <v>1242</v>
      </c>
      <c r="D682" s="312" t="s">
        <v>2603</v>
      </c>
      <c r="E682" s="312">
        <v>100</v>
      </c>
      <c r="F682" s="312" t="s">
        <v>1351</v>
      </c>
      <c r="G682" s="312" t="s">
        <v>1352</v>
      </c>
      <c r="H682" s="312" t="s">
        <v>1353</v>
      </c>
      <c r="I682" s="329">
        <v>1</v>
      </c>
      <c r="J682" s="312">
        <v>30</v>
      </c>
      <c r="K682" s="312">
        <v>3.8765439999999998E-2</v>
      </c>
      <c r="L682" s="312">
        <v>3.3263000000000001E-2</v>
      </c>
      <c r="M682" s="330">
        <f t="shared" si="24"/>
        <v>5.5024399999999973E-3</v>
      </c>
      <c r="N682" s="331">
        <f t="shared" si="25"/>
        <v>0.14194189463604689</v>
      </c>
    </row>
    <row r="683" spans="1:14" x14ac:dyDescent="0.25">
      <c r="A683" s="312">
        <v>4621122</v>
      </c>
      <c r="B683" s="312">
        <v>462112201</v>
      </c>
      <c r="C683" s="312" t="s">
        <v>1242</v>
      </c>
      <c r="D683" s="312" t="s">
        <v>2604</v>
      </c>
      <c r="E683" s="312">
        <v>100</v>
      </c>
      <c r="F683" s="312" t="s">
        <v>1351</v>
      </c>
      <c r="G683" s="312" t="s">
        <v>1352</v>
      </c>
      <c r="H683" s="312" t="s">
        <v>1353</v>
      </c>
      <c r="I683" s="329">
        <v>1</v>
      </c>
      <c r="J683" s="312">
        <v>87</v>
      </c>
      <c r="K683" s="312">
        <v>0.10212207999999999</v>
      </c>
      <c r="L683" s="312">
        <v>8.8825039999999994E-2</v>
      </c>
      <c r="M683" s="330">
        <f t="shared" si="24"/>
        <v>1.3297039999999996E-2</v>
      </c>
      <c r="N683" s="331">
        <f t="shared" si="25"/>
        <v>0.13020729699199229</v>
      </c>
    </row>
    <row r="684" spans="1:14" x14ac:dyDescent="0.25">
      <c r="A684" s="312">
        <v>4621122</v>
      </c>
      <c r="B684" s="312">
        <v>462112201</v>
      </c>
      <c r="C684" s="312" t="s">
        <v>1242</v>
      </c>
      <c r="D684" s="312" t="s">
        <v>2605</v>
      </c>
      <c r="E684" s="312">
        <v>100</v>
      </c>
      <c r="F684" s="312" t="s">
        <v>1351</v>
      </c>
      <c r="G684" s="312" t="s">
        <v>1352</v>
      </c>
      <c r="H684" s="312" t="s">
        <v>1353</v>
      </c>
      <c r="I684" s="329">
        <v>1</v>
      </c>
      <c r="J684" s="312">
        <v>105</v>
      </c>
      <c r="K684" s="312">
        <v>0.11458252000000001</v>
      </c>
      <c r="L684" s="312">
        <v>9.5680999999999988E-2</v>
      </c>
      <c r="M684" s="330">
        <f t="shared" si="24"/>
        <v>1.8901520000000019E-2</v>
      </c>
      <c r="N684" s="331">
        <f t="shared" si="25"/>
        <v>0.16495989091529858</v>
      </c>
    </row>
    <row r="685" spans="1:14" x14ac:dyDescent="0.25">
      <c r="A685" s="312">
        <v>4621122</v>
      </c>
      <c r="B685" s="312">
        <v>462112202</v>
      </c>
      <c r="C685" s="312" t="s">
        <v>1243</v>
      </c>
      <c r="D685" s="312" t="s">
        <v>2606</v>
      </c>
      <c r="E685" s="312">
        <v>100</v>
      </c>
      <c r="F685" s="312" t="s">
        <v>1351</v>
      </c>
      <c r="G685" s="312" t="s">
        <v>1352</v>
      </c>
      <c r="H685" s="312" t="s">
        <v>1353</v>
      </c>
      <c r="I685" s="329">
        <v>1</v>
      </c>
      <c r="J685" s="312">
        <v>80</v>
      </c>
      <c r="K685" s="312">
        <v>0.12021072000000001</v>
      </c>
      <c r="L685" s="312">
        <v>9.1863529999999999E-2</v>
      </c>
      <c r="M685" s="330">
        <f t="shared" si="24"/>
        <v>2.8347190000000008E-2</v>
      </c>
      <c r="N685" s="331">
        <f t="shared" si="25"/>
        <v>0.23581249658932255</v>
      </c>
    </row>
    <row r="686" spans="1:14" x14ac:dyDescent="0.25">
      <c r="A686" s="312">
        <v>4621122</v>
      </c>
      <c r="B686" s="312">
        <v>462112201</v>
      </c>
      <c r="C686" s="312" t="s">
        <v>1242</v>
      </c>
      <c r="D686" s="312" t="s">
        <v>2607</v>
      </c>
      <c r="E686" s="312">
        <v>100</v>
      </c>
      <c r="F686" s="312" t="s">
        <v>1351</v>
      </c>
      <c r="G686" s="312" t="s">
        <v>1352</v>
      </c>
      <c r="H686" s="312" t="s">
        <v>1353</v>
      </c>
      <c r="I686" s="329">
        <v>1</v>
      </c>
      <c r="J686" s="312">
        <v>106</v>
      </c>
      <c r="K686" s="312">
        <v>8.484628000000001E-2</v>
      </c>
      <c r="L686" s="312">
        <v>5.5181040000000001E-2</v>
      </c>
      <c r="M686" s="330">
        <f t="shared" si="24"/>
        <v>2.9665240000000009E-2</v>
      </c>
      <c r="N686" s="331">
        <f t="shared" si="25"/>
        <v>0.34963512837569316</v>
      </c>
    </row>
    <row r="687" spans="1:14" x14ac:dyDescent="0.25">
      <c r="A687" s="312">
        <v>4621122</v>
      </c>
      <c r="B687" s="312">
        <v>462112201</v>
      </c>
      <c r="C687" s="312" t="s">
        <v>1242</v>
      </c>
      <c r="D687" s="312" t="s">
        <v>2608</v>
      </c>
      <c r="E687" s="312">
        <v>100</v>
      </c>
      <c r="F687" s="312" t="s">
        <v>1351</v>
      </c>
      <c r="G687" s="312" t="s">
        <v>1352</v>
      </c>
      <c r="H687" s="312" t="s">
        <v>1353</v>
      </c>
      <c r="I687" s="329">
        <v>1</v>
      </c>
      <c r="J687" s="312">
        <v>98</v>
      </c>
      <c r="K687" s="312">
        <v>0.12262772</v>
      </c>
      <c r="L687" s="312">
        <v>0.10519985</v>
      </c>
      <c r="M687" s="330">
        <f t="shared" si="24"/>
        <v>1.7427869999999998E-2</v>
      </c>
      <c r="N687" s="331">
        <f t="shared" si="25"/>
        <v>0.14212015032164016</v>
      </c>
    </row>
    <row r="688" spans="1:14" x14ac:dyDescent="0.25">
      <c r="A688" s="312">
        <v>4621227</v>
      </c>
      <c r="B688" s="312">
        <v>462122704</v>
      </c>
      <c r="C688" s="312" t="s">
        <v>1340</v>
      </c>
      <c r="D688" s="312" t="s">
        <v>2609</v>
      </c>
      <c r="E688" s="312">
        <v>100</v>
      </c>
      <c r="F688" s="312" t="s">
        <v>1351</v>
      </c>
      <c r="G688" s="312" t="s">
        <v>1352</v>
      </c>
      <c r="H688" s="312" t="s">
        <v>1353</v>
      </c>
      <c r="I688" s="329">
        <v>1</v>
      </c>
      <c r="J688" s="312">
        <v>86</v>
      </c>
      <c r="K688" s="312">
        <v>3.1495959999999996E-2</v>
      </c>
      <c r="L688" s="312">
        <v>2.128435E-2</v>
      </c>
      <c r="M688" s="330">
        <f t="shared" si="24"/>
        <v>1.0211609999999996E-2</v>
      </c>
      <c r="N688" s="331">
        <f t="shared" si="25"/>
        <v>0.32421967769834598</v>
      </c>
    </row>
    <row r="689" spans="1:14" x14ac:dyDescent="0.25">
      <c r="A689" s="312">
        <v>4621227</v>
      </c>
      <c r="B689" s="312">
        <v>462122704</v>
      </c>
      <c r="C689" s="312" t="s">
        <v>1340</v>
      </c>
      <c r="D689" s="312" t="s">
        <v>2610</v>
      </c>
      <c r="E689" s="312">
        <v>100</v>
      </c>
      <c r="F689" s="312" t="s">
        <v>1351</v>
      </c>
      <c r="G689" s="312" t="s">
        <v>1352</v>
      </c>
      <c r="H689" s="312" t="s">
        <v>1353</v>
      </c>
      <c r="I689" s="329">
        <v>1</v>
      </c>
      <c r="J689" s="312">
        <v>111</v>
      </c>
      <c r="K689" s="312">
        <v>5.3865399999999994E-2</v>
      </c>
      <c r="L689" s="312">
        <v>4.041935E-2</v>
      </c>
      <c r="M689" s="330">
        <f t="shared" si="24"/>
        <v>1.3446049999999994E-2</v>
      </c>
      <c r="N689" s="331">
        <f t="shared" si="25"/>
        <v>0.24962313470242486</v>
      </c>
    </row>
    <row r="690" spans="1:14" x14ac:dyDescent="0.25">
      <c r="A690" s="312">
        <v>4621236</v>
      </c>
      <c r="B690" s="312">
        <v>462123601</v>
      </c>
      <c r="C690" s="312" t="s">
        <v>1516</v>
      </c>
      <c r="D690" s="312" t="s">
        <v>2611</v>
      </c>
      <c r="E690" s="312">
        <v>100</v>
      </c>
      <c r="F690" s="312" t="s">
        <v>1351</v>
      </c>
      <c r="G690" s="312" t="s">
        <v>1352</v>
      </c>
      <c r="H690" s="312" t="s">
        <v>1353</v>
      </c>
      <c r="I690" s="329">
        <v>1</v>
      </c>
      <c r="J690" s="312">
        <v>54</v>
      </c>
      <c r="K690" s="312">
        <v>5.2847920000000007E-2</v>
      </c>
      <c r="L690" s="312">
        <v>4.5019139999999999E-2</v>
      </c>
      <c r="M690" s="330">
        <f t="shared" si="24"/>
        <v>7.8287800000000074E-3</v>
      </c>
      <c r="N690" s="331">
        <f t="shared" si="25"/>
        <v>0.14813790211610989</v>
      </c>
    </row>
    <row r="691" spans="1:14" x14ac:dyDescent="0.25">
      <c r="A691" s="312">
        <v>4621214</v>
      </c>
      <c r="B691" s="312">
        <v>462121402</v>
      </c>
      <c r="C691" s="312" t="s">
        <v>1515</v>
      </c>
      <c r="D691" s="312" t="s">
        <v>2612</v>
      </c>
      <c r="E691" s="312">
        <v>100</v>
      </c>
      <c r="F691" s="312" t="s">
        <v>1351</v>
      </c>
      <c r="G691" s="312" t="s">
        <v>1352</v>
      </c>
      <c r="H691" s="312" t="s">
        <v>1353</v>
      </c>
      <c r="I691" s="329">
        <v>1</v>
      </c>
      <c r="J691" s="312">
        <v>40</v>
      </c>
      <c r="K691" s="312">
        <v>2.2685453333333327E-2</v>
      </c>
      <c r="L691" s="312">
        <v>1.776316E-2</v>
      </c>
      <c r="M691" s="330">
        <f t="shared" si="24"/>
        <v>4.9222933333333274E-3</v>
      </c>
      <c r="N691" s="331">
        <f t="shared" si="25"/>
        <v>0.21698016173653698</v>
      </c>
    </row>
    <row r="692" spans="1:14" x14ac:dyDescent="0.25">
      <c r="A692" s="312">
        <v>4621214</v>
      </c>
      <c r="B692" s="312">
        <v>462121402</v>
      </c>
      <c r="C692" s="312" t="s">
        <v>1515</v>
      </c>
      <c r="D692" s="312" t="s">
        <v>2613</v>
      </c>
      <c r="E692" s="312">
        <v>63</v>
      </c>
      <c r="F692" s="312" t="s">
        <v>1351</v>
      </c>
      <c r="G692" s="312" t="s">
        <v>1352</v>
      </c>
      <c r="H692" s="312" t="s">
        <v>1353</v>
      </c>
      <c r="I692" s="329">
        <v>1</v>
      </c>
      <c r="J692" s="312">
        <v>18</v>
      </c>
      <c r="K692" s="312">
        <v>1.2430440000000004E-2</v>
      </c>
      <c r="L692" s="312">
        <v>1.075453E-2</v>
      </c>
      <c r="M692" s="330">
        <f t="shared" si="24"/>
        <v>1.6759100000000044E-3</v>
      </c>
      <c r="N692" s="331">
        <f t="shared" si="25"/>
        <v>0.13482306338311467</v>
      </c>
    </row>
    <row r="693" spans="1:14" x14ac:dyDescent="0.25">
      <c r="A693" s="312">
        <v>4621122</v>
      </c>
      <c r="B693" s="312">
        <v>462112207</v>
      </c>
      <c r="C693" s="312" t="s">
        <v>1513</v>
      </c>
      <c r="D693" s="312" t="s">
        <v>2614</v>
      </c>
      <c r="E693" s="312">
        <v>100</v>
      </c>
      <c r="F693" s="312" t="s">
        <v>1351</v>
      </c>
      <c r="G693" s="312" t="s">
        <v>1352</v>
      </c>
      <c r="H693" s="312" t="s">
        <v>1353</v>
      </c>
      <c r="I693" s="329">
        <v>1</v>
      </c>
      <c r="J693" s="312">
        <v>125</v>
      </c>
      <c r="K693" s="312">
        <v>5.6076879999999996E-2</v>
      </c>
      <c r="L693" s="312">
        <v>4.1521429999999998E-2</v>
      </c>
      <c r="M693" s="330">
        <f t="shared" si="24"/>
        <v>1.4555449999999998E-2</v>
      </c>
      <c r="N693" s="331">
        <f t="shared" si="25"/>
        <v>0.25956240789430507</v>
      </c>
    </row>
    <row r="694" spans="1:14" x14ac:dyDescent="0.25">
      <c r="A694" s="312">
        <v>4621122</v>
      </c>
      <c r="B694" s="312">
        <v>462112207</v>
      </c>
      <c r="C694" s="312" t="s">
        <v>1513</v>
      </c>
      <c r="D694" s="312" t="s">
        <v>2615</v>
      </c>
      <c r="E694" s="312">
        <v>100</v>
      </c>
      <c r="F694" s="312" t="s">
        <v>1351</v>
      </c>
      <c r="G694" s="312" t="s">
        <v>1352</v>
      </c>
      <c r="H694" s="312" t="s">
        <v>1353</v>
      </c>
      <c r="I694" s="329">
        <v>1</v>
      </c>
      <c r="J694" s="312">
        <v>129</v>
      </c>
      <c r="K694" s="312">
        <v>8.9455519999999983E-2</v>
      </c>
      <c r="L694" s="312">
        <v>6.213871E-2</v>
      </c>
      <c r="M694" s="330">
        <f t="shared" si="24"/>
        <v>2.7316809999999983E-2</v>
      </c>
      <c r="N694" s="331">
        <f t="shared" si="25"/>
        <v>0.30536751672786638</v>
      </c>
    </row>
    <row r="695" spans="1:14" x14ac:dyDescent="0.25">
      <c r="A695" s="312">
        <v>4621122</v>
      </c>
      <c r="B695" s="312">
        <v>462112207</v>
      </c>
      <c r="C695" s="312" t="s">
        <v>1513</v>
      </c>
      <c r="D695" s="312" t="s">
        <v>2616</v>
      </c>
      <c r="E695" s="312">
        <v>100</v>
      </c>
      <c r="F695" s="312" t="s">
        <v>1351</v>
      </c>
      <c r="G695" s="312" t="s">
        <v>1352</v>
      </c>
      <c r="H695" s="312" t="s">
        <v>1353</v>
      </c>
      <c r="I695" s="329">
        <v>1</v>
      </c>
      <c r="J695" s="312">
        <v>61</v>
      </c>
      <c r="K695" s="312">
        <v>6.9777280000000011E-2</v>
      </c>
      <c r="L695" s="312">
        <v>4.9929570000000006E-2</v>
      </c>
      <c r="M695" s="330">
        <f t="shared" si="24"/>
        <v>1.9847710000000005E-2</v>
      </c>
      <c r="N695" s="331">
        <f t="shared" si="25"/>
        <v>0.28444373297440084</v>
      </c>
    </row>
    <row r="696" spans="1:14" x14ac:dyDescent="0.25">
      <c r="A696" s="312">
        <v>4621121</v>
      </c>
      <c r="B696" s="312">
        <v>462112101</v>
      </c>
      <c r="C696" s="312" t="s">
        <v>1327</v>
      </c>
      <c r="D696" s="312" t="s">
        <v>2617</v>
      </c>
      <c r="E696" s="312">
        <v>250</v>
      </c>
      <c r="F696" s="312" t="s">
        <v>1351</v>
      </c>
      <c r="G696" s="312" t="s">
        <v>1352</v>
      </c>
      <c r="H696" s="312" t="s">
        <v>1353</v>
      </c>
      <c r="I696" s="329">
        <v>1</v>
      </c>
      <c r="J696" s="312">
        <v>239</v>
      </c>
      <c r="K696" s="312">
        <v>0.19986880000000001</v>
      </c>
      <c r="L696" s="312">
        <v>0.16669660000000003</v>
      </c>
      <c r="M696" s="330">
        <f t="shared" si="24"/>
        <v>3.3172199999999985E-2</v>
      </c>
      <c r="N696" s="331">
        <f t="shared" si="25"/>
        <v>0.16596987623881257</v>
      </c>
    </row>
    <row r="697" spans="1:14" x14ac:dyDescent="0.25">
      <c r="A697" s="312">
        <v>4621121</v>
      </c>
      <c r="B697" s="312">
        <v>462112101</v>
      </c>
      <c r="C697" s="312" t="s">
        <v>1327</v>
      </c>
      <c r="D697" s="312" t="s">
        <v>2618</v>
      </c>
      <c r="E697" s="312">
        <v>100</v>
      </c>
      <c r="F697" s="312" t="s">
        <v>1351</v>
      </c>
      <c r="G697" s="312" t="s">
        <v>1352</v>
      </c>
      <c r="H697" s="312" t="s">
        <v>1353</v>
      </c>
      <c r="I697" s="329">
        <v>1</v>
      </c>
      <c r="J697" s="312">
        <v>90</v>
      </c>
      <c r="K697" s="312">
        <v>7.9794560000000014E-2</v>
      </c>
      <c r="L697" s="312">
        <v>5.726444E-2</v>
      </c>
      <c r="M697" s="330">
        <f t="shared" si="24"/>
        <v>2.2530120000000015E-2</v>
      </c>
      <c r="N697" s="331">
        <f t="shared" si="25"/>
        <v>0.28235157885449846</v>
      </c>
    </row>
    <row r="698" spans="1:14" x14ac:dyDescent="0.25">
      <c r="A698" s="312">
        <v>4621121</v>
      </c>
      <c r="B698" s="312">
        <v>462112101</v>
      </c>
      <c r="C698" s="312" t="s">
        <v>1327</v>
      </c>
      <c r="D698" s="312" t="s">
        <v>2619</v>
      </c>
      <c r="E698" s="312">
        <v>100</v>
      </c>
      <c r="F698" s="312" t="s">
        <v>1351</v>
      </c>
      <c r="G698" s="312" t="s">
        <v>1352</v>
      </c>
      <c r="H698" s="312" t="s">
        <v>1353</v>
      </c>
      <c r="I698" s="329">
        <v>1</v>
      </c>
      <c r="J698" s="312">
        <v>85</v>
      </c>
      <c r="K698" s="312">
        <v>5.886988000000002E-2</v>
      </c>
      <c r="L698" s="312">
        <v>5.0412280000000004E-2</v>
      </c>
      <c r="M698" s="330">
        <f t="shared" si="24"/>
        <v>8.4576000000000165E-3</v>
      </c>
      <c r="N698" s="331">
        <f t="shared" si="25"/>
        <v>0.14366599694105056</v>
      </c>
    </row>
    <row r="699" spans="1:14" x14ac:dyDescent="0.25">
      <c r="A699" s="312">
        <v>4621121</v>
      </c>
      <c r="B699" s="312">
        <v>462112101</v>
      </c>
      <c r="C699" s="312" t="s">
        <v>1327</v>
      </c>
      <c r="D699" s="312" t="s">
        <v>2620</v>
      </c>
      <c r="E699" s="312">
        <v>100</v>
      </c>
      <c r="F699" s="312" t="s">
        <v>1351</v>
      </c>
      <c r="G699" s="312" t="s">
        <v>1352</v>
      </c>
      <c r="H699" s="312" t="s">
        <v>1353</v>
      </c>
      <c r="I699" s="329">
        <v>1</v>
      </c>
      <c r="J699" s="312">
        <v>129</v>
      </c>
      <c r="K699" s="312">
        <v>5.2398439999999991E-2</v>
      </c>
      <c r="L699" s="312">
        <v>4.3196029999999996E-2</v>
      </c>
      <c r="M699" s="330">
        <f t="shared" si="24"/>
        <v>9.2024099999999942E-3</v>
      </c>
      <c r="N699" s="331">
        <f t="shared" si="25"/>
        <v>0.17562373994340283</v>
      </c>
    </row>
    <row r="700" spans="1:14" x14ac:dyDescent="0.25">
      <c r="A700" s="312">
        <v>4621121</v>
      </c>
      <c r="B700" s="312">
        <v>462112101</v>
      </c>
      <c r="C700" s="312" t="s">
        <v>1327</v>
      </c>
      <c r="D700" s="312" t="s">
        <v>2621</v>
      </c>
      <c r="E700" s="312">
        <v>250</v>
      </c>
      <c r="F700" s="312" t="s">
        <v>1351</v>
      </c>
      <c r="G700" s="312" t="s">
        <v>1352</v>
      </c>
      <c r="H700" s="312" t="s">
        <v>1353</v>
      </c>
      <c r="I700" s="329">
        <v>1</v>
      </c>
      <c r="J700" s="312">
        <v>106</v>
      </c>
      <c r="K700" s="312">
        <v>6.3932160000000002E-2</v>
      </c>
      <c r="L700" s="312">
        <v>4.4009999999999994E-2</v>
      </c>
      <c r="M700" s="330">
        <f t="shared" si="24"/>
        <v>1.9922160000000008E-2</v>
      </c>
      <c r="N700" s="331">
        <f t="shared" si="25"/>
        <v>0.31161406090455895</v>
      </c>
    </row>
    <row r="701" spans="1:14" x14ac:dyDescent="0.25">
      <c r="A701" s="312">
        <v>4621121</v>
      </c>
      <c r="B701" s="312">
        <v>462112101</v>
      </c>
      <c r="C701" s="312" t="s">
        <v>1327</v>
      </c>
      <c r="D701" s="312" t="s">
        <v>2622</v>
      </c>
      <c r="E701" s="312">
        <v>100</v>
      </c>
      <c r="F701" s="312" t="s">
        <v>1351</v>
      </c>
      <c r="G701" s="312" t="s">
        <v>1352</v>
      </c>
      <c r="H701" s="312" t="s">
        <v>1353</v>
      </c>
      <c r="I701" s="329">
        <v>1</v>
      </c>
      <c r="J701" s="312">
        <v>52</v>
      </c>
      <c r="K701" s="312">
        <v>4.1185000000000006E-2</v>
      </c>
      <c r="L701" s="312">
        <v>3.3964000000000001E-2</v>
      </c>
      <c r="M701" s="330">
        <f t="shared" si="24"/>
        <v>7.2210000000000052E-3</v>
      </c>
      <c r="N701" s="331">
        <f t="shared" si="25"/>
        <v>0.17533082432924618</v>
      </c>
    </row>
    <row r="702" spans="1:14" x14ac:dyDescent="0.25">
      <c r="A702" s="312">
        <v>4621121</v>
      </c>
      <c r="B702" s="312">
        <v>462112101</v>
      </c>
      <c r="C702" s="312" t="s">
        <v>1327</v>
      </c>
      <c r="D702" s="312" t="s">
        <v>2623</v>
      </c>
      <c r="E702" s="312">
        <v>100</v>
      </c>
      <c r="F702" s="312" t="s">
        <v>1351</v>
      </c>
      <c r="G702" s="312" t="s">
        <v>1352</v>
      </c>
      <c r="H702" s="312" t="s">
        <v>1353</v>
      </c>
      <c r="I702" s="329">
        <v>1</v>
      </c>
      <c r="J702" s="312">
        <v>77</v>
      </c>
      <c r="K702" s="312">
        <v>9.3227399999999988E-2</v>
      </c>
      <c r="L702" s="312">
        <v>7.4418999999999999E-2</v>
      </c>
      <c r="M702" s="330">
        <f t="shared" si="24"/>
        <v>1.8808399999999989E-2</v>
      </c>
      <c r="N702" s="331">
        <f t="shared" si="25"/>
        <v>0.20174755490338669</v>
      </c>
    </row>
    <row r="703" spans="1:14" x14ac:dyDescent="0.25">
      <c r="A703" s="312">
        <v>4621121</v>
      </c>
      <c r="B703" s="312">
        <v>462112101</v>
      </c>
      <c r="C703" s="312" t="s">
        <v>1327</v>
      </c>
      <c r="D703" s="312" t="s">
        <v>2624</v>
      </c>
      <c r="E703" s="312">
        <v>100</v>
      </c>
      <c r="F703" s="312" t="s">
        <v>1351</v>
      </c>
      <c r="G703" s="312" t="s">
        <v>1352</v>
      </c>
      <c r="H703" s="312" t="s">
        <v>1353</v>
      </c>
      <c r="I703" s="329">
        <v>1</v>
      </c>
      <c r="J703" s="312">
        <v>68</v>
      </c>
      <c r="K703" s="312">
        <v>4.3944720000000007E-2</v>
      </c>
      <c r="L703" s="312">
        <v>4.0898000000000004E-2</v>
      </c>
      <c r="M703" s="330">
        <f t="shared" si="24"/>
        <v>3.0467200000000028E-3</v>
      </c>
      <c r="N703" s="331">
        <f t="shared" si="25"/>
        <v>6.9330740985492731E-2</v>
      </c>
    </row>
    <row r="704" spans="1:14" x14ac:dyDescent="0.25">
      <c r="A704" s="312">
        <v>4621121</v>
      </c>
      <c r="B704" s="312">
        <v>462112101</v>
      </c>
      <c r="C704" s="312" t="s">
        <v>1327</v>
      </c>
      <c r="D704" s="312" t="s">
        <v>2625</v>
      </c>
      <c r="E704" s="312">
        <v>100</v>
      </c>
      <c r="F704" s="312" t="s">
        <v>1351</v>
      </c>
      <c r="G704" s="312" t="s">
        <v>1352</v>
      </c>
      <c r="H704" s="312" t="s">
        <v>1353</v>
      </c>
      <c r="I704" s="329">
        <v>1</v>
      </c>
      <c r="J704" s="312">
        <v>127</v>
      </c>
      <c r="K704" s="312">
        <v>2.8444880000000013E-2</v>
      </c>
      <c r="L704" s="312">
        <v>2.2178630000000001E-2</v>
      </c>
      <c r="M704" s="330">
        <f t="shared" si="24"/>
        <v>6.2662500000000114E-3</v>
      </c>
      <c r="N704" s="331">
        <f t="shared" si="25"/>
        <v>0.22029447830330129</v>
      </c>
    </row>
    <row r="705" spans="1:14" x14ac:dyDescent="0.25">
      <c r="A705" s="312">
        <v>4621214</v>
      </c>
      <c r="B705" s="312">
        <v>462121401</v>
      </c>
      <c r="C705" s="312" t="s">
        <v>1337</v>
      </c>
      <c r="D705" s="312" t="s">
        <v>2626</v>
      </c>
      <c r="E705" s="312">
        <v>100</v>
      </c>
      <c r="F705" s="312" t="s">
        <v>1351</v>
      </c>
      <c r="G705" s="312" t="s">
        <v>1352</v>
      </c>
      <c r="H705" s="312" t="s">
        <v>1353</v>
      </c>
      <c r="I705" s="329">
        <v>1</v>
      </c>
      <c r="J705" s="312">
        <v>130</v>
      </c>
      <c r="K705" s="312">
        <v>5.6992520000000005E-2</v>
      </c>
      <c r="L705" s="312">
        <v>4.3938222999999998E-2</v>
      </c>
      <c r="M705" s="330">
        <f t="shared" si="24"/>
        <v>1.3054297000000006E-2</v>
      </c>
      <c r="N705" s="331">
        <f t="shared" si="25"/>
        <v>0.22905281254452348</v>
      </c>
    </row>
    <row r="706" spans="1:14" x14ac:dyDescent="0.25">
      <c r="A706" s="312">
        <v>4621215</v>
      </c>
      <c r="B706" s="312">
        <v>462121502</v>
      </c>
      <c r="C706" s="312" t="s">
        <v>1509</v>
      </c>
      <c r="D706" s="312" t="s">
        <v>2627</v>
      </c>
      <c r="E706" s="312">
        <v>100</v>
      </c>
      <c r="F706" s="312" t="s">
        <v>1351</v>
      </c>
      <c r="G706" s="312" t="s">
        <v>1352</v>
      </c>
      <c r="H706" s="312" t="s">
        <v>1353</v>
      </c>
      <c r="I706" s="329">
        <v>1</v>
      </c>
      <c r="J706" s="312">
        <v>44</v>
      </c>
      <c r="K706" s="312">
        <v>1.1481959999999999E-2</v>
      </c>
      <c r="L706" s="312">
        <v>1.0760510000000001E-2</v>
      </c>
      <c r="M706" s="330">
        <f t="shared" si="24"/>
        <v>7.2144999999999848E-4</v>
      </c>
      <c r="N706" s="331">
        <f t="shared" si="25"/>
        <v>6.2833349010099196E-2</v>
      </c>
    </row>
    <row r="707" spans="1:14" x14ac:dyDescent="0.25">
      <c r="A707" s="312">
        <v>4621215</v>
      </c>
      <c r="B707" s="312">
        <v>462121502</v>
      </c>
      <c r="C707" s="312" t="s">
        <v>1509</v>
      </c>
      <c r="D707" s="312" t="s">
        <v>2628</v>
      </c>
      <c r="E707" s="312">
        <v>100</v>
      </c>
      <c r="F707" s="312" t="s">
        <v>1351</v>
      </c>
      <c r="G707" s="312" t="s">
        <v>1352</v>
      </c>
      <c r="H707" s="312" t="s">
        <v>1353</v>
      </c>
      <c r="I707" s="329">
        <v>1</v>
      </c>
      <c r="J707" s="312">
        <v>102</v>
      </c>
      <c r="K707" s="312">
        <v>3.599187999999999E-2</v>
      </c>
      <c r="L707" s="312">
        <v>2.527163E-2</v>
      </c>
      <c r="M707" s="330">
        <f t="shared" si="24"/>
        <v>1.072024999999999E-2</v>
      </c>
      <c r="N707" s="331">
        <f t="shared" si="25"/>
        <v>0.2978519043739864</v>
      </c>
    </row>
    <row r="708" spans="1:14" x14ac:dyDescent="0.25">
      <c r="A708" s="312">
        <v>4621215</v>
      </c>
      <c r="B708" s="312">
        <v>462121502</v>
      </c>
      <c r="C708" s="312" t="s">
        <v>1509</v>
      </c>
      <c r="D708" s="312" t="s">
        <v>2629</v>
      </c>
      <c r="E708" s="312">
        <v>100</v>
      </c>
      <c r="F708" s="312" t="s">
        <v>1351</v>
      </c>
      <c r="G708" s="312" t="s">
        <v>1352</v>
      </c>
      <c r="H708" s="312" t="s">
        <v>1353</v>
      </c>
      <c r="I708" s="329">
        <v>1</v>
      </c>
      <c r="J708" s="312">
        <v>43</v>
      </c>
      <c r="K708" s="312">
        <v>6.1852800000000005E-3</v>
      </c>
      <c r="L708" s="312">
        <v>5.7590000000000002E-3</v>
      </c>
      <c r="M708" s="330">
        <f t="shared" si="24"/>
        <v>4.2628000000000024E-4</v>
      </c>
      <c r="N708" s="331">
        <f t="shared" si="25"/>
        <v>6.8918464483418734E-2</v>
      </c>
    </row>
    <row r="709" spans="1:14" x14ac:dyDescent="0.25">
      <c r="A709" s="312">
        <v>4621222</v>
      </c>
      <c r="B709" s="312">
        <v>462122203</v>
      </c>
      <c r="C709" s="312" t="s">
        <v>1336</v>
      </c>
      <c r="D709" s="312" t="s">
        <v>2630</v>
      </c>
      <c r="E709" s="312">
        <v>100</v>
      </c>
      <c r="F709" s="312" t="s">
        <v>1351</v>
      </c>
      <c r="G709" s="312" t="s">
        <v>1352</v>
      </c>
      <c r="H709" s="312" t="s">
        <v>1353</v>
      </c>
      <c r="I709" s="329">
        <v>1</v>
      </c>
      <c r="J709" s="312">
        <v>193</v>
      </c>
      <c r="K709" s="312">
        <v>6.2673120000000013E-2</v>
      </c>
      <c r="L709" s="312">
        <v>4.6156210000000003E-2</v>
      </c>
      <c r="M709" s="330">
        <f t="shared" si="24"/>
        <v>1.651691000000001E-2</v>
      </c>
      <c r="N709" s="331">
        <f t="shared" si="25"/>
        <v>0.26354057369411332</v>
      </c>
    </row>
    <row r="710" spans="1:14" x14ac:dyDescent="0.25">
      <c r="A710" s="312">
        <v>4621222</v>
      </c>
      <c r="B710" s="312">
        <v>462122203</v>
      </c>
      <c r="C710" s="312" t="s">
        <v>1336</v>
      </c>
      <c r="D710" s="312" t="s">
        <v>2631</v>
      </c>
      <c r="E710" s="312">
        <v>100</v>
      </c>
      <c r="F710" s="312" t="s">
        <v>1351</v>
      </c>
      <c r="G710" s="312" t="s">
        <v>1352</v>
      </c>
      <c r="H710" s="312" t="s">
        <v>1353</v>
      </c>
      <c r="I710" s="329">
        <v>1</v>
      </c>
      <c r="J710" s="312">
        <v>65</v>
      </c>
      <c r="K710" s="312">
        <v>8.9376000000000021E-3</v>
      </c>
      <c r="L710" s="312">
        <v>8.2699999999999996E-3</v>
      </c>
      <c r="M710" s="330">
        <f t="shared" si="24"/>
        <v>6.6760000000000257E-4</v>
      </c>
      <c r="N710" s="331">
        <f t="shared" si="25"/>
        <v>7.4695667740780791E-2</v>
      </c>
    </row>
    <row r="711" spans="1:14" x14ac:dyDescent="0.25">
      <c r="A711" s="312">
        <v>4621122</v>
      </c>
      <c r="B711" s="312">
        <v>462112205</v>
      </c>
      <c r="C711" s="312" t="s">
        <v>1329</v>
      </c>
      <c r="D711" s="312" t="s">
        <v>2632</v>
      </c>
      <c r="E711" s="312">
        <v>63</v>
      </c>
      <c r="F711" s="312" t="s">
        <v>1351</v>
      </c>
      <c r="G711" s="312" t="s">
        <v>1352</v>
      </c>
      <c r="H711" s="312" t="s">
        <v>1353</v>
      </c>
      <c r="I711" s="329">
        <v>1</v>
      </c>
      <c r="J711" s="312">
        <v>63</v>
      </c>
      <c r="K711" s="312">
        <v>2.0855160000000005E-2</v>
      </c>
      <c r="L711" s="312">
        <v>1.6418720000000001E-2</v>
      </c>
      <c r="M711" s="330">
        <f t="shared" si="24"/>
        <v>4.4364400000000033E-3</v>
      </c>
      <c r="N711" s="331">
        <f t="shared" si="25"/>
        <v>0.21272625096139289</v>
      </c>
    </row>
    <row r="712" spans="1:14" x14ac:dyDescent="0.25">
      <c r="A712" s="312">
        <v>4621122</v>
      </c>
      <c r="B712" s="312">
        <v>462112205</v>
      </c>
      <c r="C712" s="312" t="s">
        <v>1329</v>
      </c>
      <c r="D712" s="312" t="s">
        <v>2633</v>
      </c>
      <c r="E712" s="312">
        <v>100</v>
      </c>
      <c r="F712" s="312" t="s">
        <v>1351</v>
      </c>
      <c r="G712" s="312" t="s">
        <v>1352</v>
      </c>
      <c r="H712" s="312" t="s">
        <v>1353</v>
      </c>
      <c r="I712" s="329">
        <v>1</v>
      </c>
      <c r="J712" s="312">
        <v>73</v>
      </c>
      <c r="K712" s="312">
        <v>4.7696920000000004E-2</v>
      </c>
      <c r="L712" s="312">
        <v>3.7987674999999999E-2</v>
      </c>
      <c r="M712" s="330">
        <f t="shared" si="24"/>
        <v>9.7092450000000052E-3</v>
      </c>
      <c r="N712" s="331">
        <f t="shared" si="25"/>
        <v>0.20356125720486784</v>
      </c>
    </row>
    <row r="713" spans="1:14" x14ac:dyDescent="0.25">
      <c r="A713" s="312">
        <v>4621122</v>
      </c>
      <c r="B713" s="312">
        <v>462112205</v>
      </c>
      <c r="C713" s="312" t="s">
        <v>1329</v>
      </c>
      <c r="D713" s="312" t="s">
        <v>2634</v>
      </c>
      <c r="E713" s="312">
        <v>100</v>
      </c>
      <c r="F713" s="312" t="s">
        <v>1351</v>
      </c>
      <c r="G713" s="312" t="s">
        <v>1352</v>
      </c>
      <c r="H713" s="312" t="s">
        <v>1353</v>
      </c>
      <c r="I713" s="329">
        <v>1</v>
      </c>
      <c r="J713" s="312">
        <v>141</v>
      </c>
      <c r="K713" s="312">
        <v>6.2689159999999994E-2</v>
      </c>
      <c r="L713" s="312">
        <v>5.9037859999999998E-2</v>
      </c>
      <c r="M713" s="330">
        <f t="shared" si="24"/>
        <v>3.6512999999999962E-3</v>
      </c>
      <c r="N713" s="331">
        <f t="shared" si="25"/>
        <v>5.8244519467161415E-2</v>
      </c>
    </row>
    <row r="714" spans="1:14" x14ac:dyDescent="0.25">
      <c r="A714" s="312">
        <v>4621122</v>
      </c>
      <c r="B714" s="312">
        <v>462112205</v>
      </c>
      <c r="C714" s="312" t="s">
        <v>1329</v>
      </c>
      <c r="D714" s="312" t="s">
        <v>2635</v>
      </c>
      <c r="E714" s="312">
        <v>100</v>
      </c>
      <c r="F714" s="312" t="s">
        <v>1351</v>
      </c>
      <c r="G714" s="312" t="s">
        <v>1352</v>
      </c>
      <c r="H714" s="312" t="s">
        <v>1353</v>
      </c>
      <c r="I714" s="329">
        <v>1</v>
      </c>
      <c r="J714" s="312">
        <v>44</v>
      </c>
      <c r="K714" s="312">
        <v>9.7929999999999962E-3</v>
      </c>
      <c r="L714" s="312">
        <v>7.4502300000000004E-3</v>
      </c>
      <c r="M714" s="330">
        <f t="shared" si="24"/>
        <v>2.3427699999999958E-3</v>
      </c>
      <c r="N714" s="331">
        <f t="shared" si="25"/>
        <v>0.23922904115184282</v>
      </c>
    </row>
    <row r="715" spans="1:14" x14ac:dyDescent="0.25">
      <c r="A715" s="312">
        <v>4621122</v>
      </c>
      <c r="B715" s="312">
        <v>462112205</v>
      </c>
      <c r="C715" s="312" t="s">
        <v>1329</v>
      </c>
      <c r="D715" s="312" t="s">
        <v>2636</v>
      </c>
      <c r="E715" s="312">
        <v>63</v>
      </c>
      <c r="F715" s="312" t="s">
        <v>1351</v>
      </c>
      <c r="G715" s="312" t="s">
        <v>1352</v>
      </c>
      <c r="H715" s="312" t="s">
        <v>1353</v>
      </c>
      <c r="I715" s="329">
        <v>1</v>
      </c>
      <c r="J715" s="312">
        <v>65</v>
      </c>
      <c r="K715" s="312">
        <v>3.5014480000000001E-2</v>
      </c>
      <c r="L715" s="312">
        <v>2.7886950000000001E-2</v>
      </c>
      <c r="M715" s="330">
        <f t="shared" si="24"/>
        <v>7.12753E-3</v>
      </c>
      <c r="N715" s="331">
        <f t="shared" si="25"/>
        <v>0.20355949881306248</v>
      </c>
    </row>
    <row r="716" spans="1:14" x14ac:dyDescent="0.25">
      <c r="A716" s="312">
        <v>4621122</v>
      </c>
      <c r="B716" s="312">
        <v>462112205</v>
      </c>
      <c r="C716" s="312" t="s">
        <v>1329</v>
      </c>
      <c r="D716" s="312" t="s">
        <v>2637</v>
      </c>
      <c r="E716" s="312">
        <v>100</v>
      </c>
      <c r="F716" s="312" t="s">
        <v>1351</v>
      </c>
      <c r="G716" s="312" t="s">
        <v>1352</v>
      </c>
      <c r="H716" s="312" t="s">
        <v>1353</v>
      </c>
      <c r="I716" s="329">
        <v>1</v>
      </c>
      <c r="J716" s="312">
        <v>138</v>
      </c>
      <c r="K716" s="312">
        <v>4.1777320000000007E-2</v>
      </c>
      <c r="L716" s="312">
        <v>3.27782E-2</v>
      </c>
      <c r="M716" s="330">
        <f t="shared" ref="M716:M779" si="26">K716-L716</f>
        <v>8.9991200000000063E-3</v>
      </c>
      <c r="N716" s="331">
        <f t="shared" ref="N716:N779" si="27">M716/K716</f>
        <v>0.21540682839397082</v>
      </c>
    </row>
    <row r="717" spans="1:14" x14ac:dyDescent="0.25">
      <c r="A717" s="312">
        <v>4621122</v>
      </c>
      <c r="B717" s="312">
        <v>462112205</v>
      </c>
      <c r="C717" s="312" t="s">
        <v>1329</v>
      </c>
      <c r="D717" s="312" t="s">
        <v>2638</v>
      </c>
      <c r="E717" s="312">
        <v>100</v>
      </c>
      <c r="F717" s="312" t="s">
        <v>1351</v>
      </c>
      <c r="G717" s="312" t="s">
        <v>1352</v>
      </c>
      <c r="H717" s="312" t="s">
        <v>1353</v>
      </c>
      <c r="I717" s="329">
        <v>1</v>
      </c>
      <c r="J717" s="312">
        <v>83</v>
      </c>
      <c r="K717" s="312">
        <v>2.9663120000000008E-2</v>
      </c>
      <c r="L717" s="312">
        <v>1.9615170000000001E-2</v>
      </c>
      <c r="M717" s="330">
        <f t="shared" si="26"/>
        <v>1.0047950000000007E-2</v>
      </c>
      <c r="N717" s="331">
        <f t="shared" si="27"/>
        <v>0.3387354398323576</v>
      </c>
    </row>
    <row r="718" spans="1:14" x14ac:dyDescent="0.25">
      <c r="A718" s="312">
        <v>4621122</v>
      </c>
      <c r="B718" s="312">
        <v>462112205</v>
      </c>
      <c r="C718" s="312" t="s">
        <v>1329</v>
      </c>
      <c r="D718" s="312" t="s">
        <v>2639</v>
      </c>
      <c r="E718" s="312">
        <v>63</v>
      </c>
      <c r="F718" s="312" t="s">
        <v>1351</v>
      </c>
      <c r="G718" s="312" t="s">
        <v>1352</v>
      </c>
      <c r="H718" s="312" t="s">
        <v>1353</v>
      </c>
      <c r="I718" s="329">
        <v>1</v>
      </c>
      <c r="J718" s="312">
        <v>66</v>
      </c>
      <c r="K718" s="312">
        <v>3.6532160000000008E-2</v>
      </c>
      <c r="L718" s="312">
        <v>2.7551639999999999E-2</v>
      </c>
      <c r="M718" s="330">
        <f t="shared" si="26"/>
        <v>8.9805200000000092E-3</v>
      </c>
      <c r="N718" s="331">
        <f t="shared" si="27"/>
        <v>0.24582504839571509</v>
      </c>
    </row>
    <row r="719" spans="1:14" x14ac:dyDescent="0.25">
      <c r="A719" s="312">
        <v>4621222</v>
      </c>
      <c r="B719" s="312">
        <v>462122201</v>
      </c>
      <c r="C719" s="312" t="s">
        <v>1508</v>
      </c>
      <c r="D719" s="312" t="s">
        <v>2640</v>
      </c>
      <c r="E719" s="312">
        <v>100</v>
      </c>
      <c r="F719" s="312" t="s">
        <v>1351</v>
      </c>
      <c r="G719" s="312" t="s">
        <v>1352</v>
      </c>
      <c r="H719" s="312" t="s">
        <v>1353</v>
      </c>
      <c r="I719" s="329">
        <v>1</v>
      </c>
      <c r="J719" s="312">
        <v>47</v>
      </c>
      <c r="K719" s="312">
        <v>9.6046799999999991E-3</v>
      </c>
      <c r="L719" s="312">
        <v>6.5171700000000001E-3</v>
      </c>
      <c r="M719" s="330">
        <f t="shared" si="26"/>
        <v>3.087509999999999E-3</v>
      </c>
      <c r="N719" s="331">
        <f t="shared" si="27"/>
        <v>0.3214589137795324</v>
      </c>
    </row>
    <row r="720" spans="1:14" x14ac:dyDescent="0.25">
      <c r="A720" s="312">
        <v>4621318</v>
      </c>
      <c r="B720" s="312">
        <v>462131804</v>
      </c>
      <c r="C720" s="312" t="s">
        <v>1517</v>
      </c>
      <c r="D720" s="312" t="s">
        <v>2641</v>
      </c>
      <c r="E720" s="312">
        <v>100</v>
      </c>
      <c r="F720" s="312" t="s">
        <v>1351</v>
      </c>
      <c r="G720" s="312" t="s">
        <v>1352</v>
      </c>
      <c r="H720" s="312" t="s">
        <v>1353</v>
      </c>
      <c r="I720" s="329">
        <v>1</v>
      </c>
      <c r="J720" s="312">
        <v>115</v>
      </c>
      <c r="K720" s="312">
        <v>1.3975999999999995E-2</v>
      </c>
      <c r="L720" s="312">
        <v>1.1192000000000001E-2</v>
      </c>
      <c r="M720" s="330">
        <f t="shared" si="26"/>
        <v>2.7839999999999948E-3</v>
      </c>
      <c r="N720" s="331">
        <f t="shared" si="27"/>
        <v>0.19919862621637061</v>
      </c>
    </row>
    <row r="721" spans="1:14" x14ac:dyDescent="0.25">
      <c r="A721" s="312">
        <v>4621318</v>
      </c>
      <c r="B721" s="312">
        <v>462131804</v>
      </c>
      <c r="C721" s="312" t="s">
        <v>1517</v>
      </c>
      <c r="D721" s="312" t="s">
        <v>2642</v>
      </c>
      <c r="E721" s="312">
        <v>100</v>
      </c>
      <c r="F721" s="312" t="s">
        <v>1351</v>
      </c>
      <c r="G721" s="312" t="s">
        <v>1352</v>
      </c>
      <c r="H721" s="312" t="s">
        <v>1353</v>
      </c>
      <c r="I721" s="329">
        <v>1</v>
      </c>
      <c r="J721" s="312">
        <v>39</v>
      </c>
      <c r="K721" s="312">
        <v>4.9542799999999993E-3</v>
      </c>
      <c r="L721" s="312">
        <v>4.0959999999999998E-3</v>
      </c>
      <c r="M721" s="330">
        <f t="shared" si="26"/>
        <v>8.5827999999999946E-4</v>
      </c>
      <c r="N721" s="331">
        <f t="shared" si="27"/>
        <v>0.17324010754337654</v>
      </c>
    </row>
    <row r="722" spans="1:14" x14ac:dyDescent="0.25">
      <c r="A722" s="312">
        <v>4621317</v>
      </c>
      <c r="B722" s="312">
        <v>462131703</v>
      </c>
      <c r="C722" s="312" t="s">
        <v>1514</v>
      </c>
      <c r="D722" s="312" t="s">
        <v>2643</v>
      </c>
      <c r="E722" s="312">
        <v>100</v>
      </c>
      <c r="F722" s="312" t="s">
        <v>1351</v>
      </c>
      <c r="G722" s="312" t="s">
        <v>1352</v>
      </c>
      <c r="H722" s="312" t="s">
        <v>1353</v>
      </c>
      <c r="I722" s="329">
        <v>1</v>
      </c>
      <c r="J722" s="312">
        <v>123</v>
      </c>
      <c r="K722" s="312">
        <v>3.4702160000000003E-2</v>
      </c>
      <c r="L722" s="312">
        <v>2.7262589999999996E-2</v>
      </c>
      <c r="M722" s="330">
        <f t="shared" si="26"/>
        <v>7.4395700000000065E-3</v>
      </c>
      <c r="N722" s="331">
        <f t="shared" si="27"/>
        <v>0.21438348506260146</v>
      </c>
    </row>
    <row r="723" spans="1:14" x14ac:dyDescent="0.25">
      <c r="A723" s="312">
        <v>4621317</v>
      </c>
      <c r="B723" s="312">
        <v>462131703</v>
      </c>
      <c r="C723" s="312" t="s">
        <v>1514</v>
      </c>
      <c r="D723" s="312" t="s">
        <v>2644</v>
      </c>
      <c r="E723" s="312">
        <v>100</v>
      </c>
      <c r="F723" s="312" t="s">
        <v>1351</v>
      </c>
      <c r="G723" s="312" t="s">
        <v>1352</v>
      </c>
      <c r="H723" s="312" t="s">
        <v>1353</v>
      </c>
      <c r="I723" s="329">
        <v>1</v>
      </c>
      <c r="J723" s="312">
        <v>33</v>
      </c>
      <c r="K723" s="312">
        <v>5.0315200000000003E-3</v>
      </c>
      <c r="L723" s="312">
        <v>4.5230000000000001E-3</v>
      </c>
      <c r="M723" s="330">
        <f t="shared" si="26"/>
        <v>5.0852000000000015E-4</v>
      </c>
      <c r="N723" s="331">
        <f t="shared" si="27"/>
        <v>0.10106687442363343</v>
      </c>
    </row>
    <row r="724" spans="1:14" x14ac:dyDescent="0.25">
      <c r="A724" s="312">
        <v>4621317</v>
      </c>
      <c r="B724" s="312">
        <v>462131703</v>
      </c>
      <c r="C724" s="312" t="s">
        <v>1514</v>
      </c>
      <c r="D724" s="312" t="s">
        <v>2645</v>
      </c>
      <c r="E724" s="312">
        <v>100</v>
      </c>
      <c r="F724" s="312" t="s">
        <v>1351</v>
      </c>
      <c r="G724" s="312" t="s">
        <v>1352</v>
      </c>
      <c r="H724" s="312" t="s">
        <v>1353</v>
      </c>
      <c r="I724" s="329">
        <v>1</v>
      </c>
      <c r="J724" s="312">
        <v>85</v>
      </c>
      <c r="K724" s="312">
        <v>2.9428439999999997E-2</v>
      </c>
      <c r="L724" s="312">
        <v>2.348138E-2</v>
      </c>
      <c r="M724" s="330">
        <f t="shared" si="26"/>
        <v>5.9470599999999971E-3</v>
      </c>
      <c r="N724" s="331">
        <f t="shared" si="27"/>
        <v>0.20208546562440952</v>
      </c>
    </row>
    <row r="725" spans="1:14" x14ac:dyDescent="0.25">
      <c r="A725" s="312">
        <v>4621317</v>
      </c>
      <c r="B725" s="312">
        <v>462131703</v>
      </c>
      <c r="C725" s="312" t="s">
        <v>1514</v>
      </c>
      <c r="D725" s="312" t="s">
        <v>2646</v>
      </c>
      <c r="E725" s="312">
        <v>100</v>
      </c>
      <c r="F725" s="312" t="s">
        <v>1351</v>
      </c>
      <c r="G725" s="312" t="s">
        <v>1352</v>
      </c>
      <c r="H725" s="312" t="s">
        <v>1353</v>
      </c>
      <c r="I725" s="329">
        <v>1</v>
      </c>
      <c r="J725" s="312">
        <v>90</v>
      </c>
      <c r="K725" s="312">
        <v>2.7596320000000004E-2</v>
      </c>
      <c r="L725" s="312">
        <v>1.9637407999999999E-2</v>
      </c>
      <c r="M725" s="330">
        <f t="shared" si="26"/>
        <v>7.9589120000000055E-3</v>
      </c>
      <c r="N725" s="331">
        <f t="shared" si="27"/>
        <v>0.2884048307890329</v>
      </c>
    </row>
    <row r="726" spans="1:14" x14ac:dyDescent="0.25">
      <c r="A726" s="312">
        <v>4621317</v>
      </c>
      <c r="B726" s="312">
        <v>462131701</v>
      </c>
      <c r="C726" s="312" t="s">
        <v>1512</v>
      </c>
      <c r="D726" s="312" t="s">
        <v>2647</v>
      </c>
      <c r="E726" s="312">
        <v>100</v>
      </c>
      <c r="F726" s="312" t="s">
        <v>1351</v>
      </c>
      <c r="G726" s="312" t="s">
        <v>1352</v>
      </c>
      <c r="H726" s="312" t="s">
        <v>1353</v>
      </c>
      <c r="I726" s="329">
        <v>1</v>
      </c>
      <c r="J726" s="312">
        <v>96</v>
      </c>
      <c r="K726" s="312">
        <v>8.0308719999999986E-2</v>
      </c>
      <c r="L726" s="312">
        <v>5.8773000000000006E-2</v>
      </c>
      <c r="M726" s="330">
        <f t="shared" si="26"/>
        <v>2.153571999999998E-2</v>
      </c>
      <c r="N726" s="331">
        <f t="shared" si="27"/>
        <v>0.26816166413809089</v>
      </c>
    </row>
    <row r="727" spans="1:14" x14ac:dyDescent="0.25">
      <c r="A727" s="312">
        <v>4621317</v>
      </c>
      <c r="B727" s="312">
        <v>462131701</v>
      </c>
      <c r="C727" s="312" t="s">
        <v>1512</v>
      </c>
      <c r="D727" s="312" t="s">
        <v>2648</v>
      </c>
      <c r="E727" s="312">
        <v>100</v>
      </c>
      <c r="F727" s="312" t="s">
        <v>1351</v>
      </c>
      <c r="G727" s="312" t="s">
        <v>1352</v>
      </c>
      <c r="H727" s="312" t="s">
        <v>1353</v>
      </c>
      <c r="I727" s="329">
        <v>1</v>
      </c>
      <c r="J727" s="312">
        <v>130</v>
      </c>
      <c r="K727" s="312">
        <v>9.0429326666666698E-2</v>
      </c>
      <c r="L727" s="312">
        <v>6.9679859999999996E-2</v>
      </c>
      <c r="M727" s="330">
        <f t="shared" si="26"/>
        <v>2.0749466666666702E-2</v>
      </c>
      <c r="N727" s="331">
        <f t="shared" si="27"/>
        <v>0.22945506100196583</v>
      </c>
    </row>
    <row r="728" spans="1:14" x14ac:dyDescent="0.25">
      <c r="A728" s="312">
        <v>4621317</v>
      </c>
      <c r="B728" s="312">
        <v>462131701</v>
      </c>
      <c r="C728" s="312" t="s">
        <v>1512</v>
      </c>
      <c r="D728" s="312" t="s">
        <v>2649</v>
      </c>
      <c r="E728" s="312">
        <v>100</v>
      </c>
      <c r="F728" s="312" t="s">
        <v>1351</v>
      </c>
      <c r="G728" s="312" t="s">
        <v>1352</v>
      </c>
      <c r="H728" s="312" t="s">
        <v>1353</v>
      </c>
      <c r="I728" s="329">
        <v>1</v>
      </c>
      <c r="J728" s="312">
        <v>102</v>
      </c>
      <c r="K728" s="312">
        <v>9.2347440000000003E-2</v>
      </c>
      <c r="L728" s="312">
        <v>7.1891610999999994E-2</v>
      </c>
      <c r="M728" s="330">
        <f t="shared" si="26"/>
        <v>2.0455829000000009E-2</v>
      </c>
      <c r="N728" s="331">
        <f t="shared" si="27"/>
        <v>0.2215094322051592</v>
      </c>
    </row>
    <row r="729" spans="1:14" x14ac:dyDescent="0.25">
      <c r="A729" s="312">
        <v>4621317</v>
      </c>
      <c r="B729" s="312">
        <v>462131701</v>
      </c>
      <c r="C729" s="312" t="s">
        <v>1512</v>
      </c>
      <c r="D729" s="312" t="s">
        <v>2650</v>
      </c>
      <c r="E729" s="312">
        <v>100</v>
      </c>
      <c r="F729" s="312" t="s">
        <v>1351</v>
      </c>
      <c r="G729" s="312" t="s">
        <v>1352</v>
      </c>
      <c r="H729" s="312" t="s">
        <v>1353</v>
      </c>
      <c r="I729" s="329">
        <v>1</v>
      </c>
      <c r="J729" s="312">
        <v>117</v>
      </c>
      <c r="K729" s="312">
        <v>2.1319159999999993E-2</v>
      </c>
      <c r="L729" s="312">
        <v>1.9786600000000001E-2</v>
      </c>
      <c r="M729" s="330">
        <f t="shared" si="26"/>
        <v>1.5325599999999918E-3</v>
      </c>
      <c r="N729" s="331">
        <f t="shared" si="27"/>
        <v>7.1886509599815018E-2</v>
      </c>
    </row>
    <row r="730" spans="1:14" x14ac:dyDescent="0.25">
      <c r="A730" s="312">
        <v>4621317</v>
      </c>
      <c r="B730" s="312">
        <v>462131701</v>
      </c>
      <c r="C730" s="312" t="s">
        <v>1512</v>
      </c>
      <c r="D730" s="312" t="s">
        <v>2651</v>
      </c>
      <c r="E730" s="312">
        <v>100</v>
      </c>
      <c r="F730" s="312" t="s">
        <v>1351</v>
      </c>
      <c r="G730" s="312" t="s">
        <v>1352</v>
      </c>
      <c r="H730" s="312" t="s">
        <v>1353</v>
      </c>
      <c r="I730" s="329">
        <v>1</v>
      </c>
      <c r="J730" s="312">
        <v>22</v>
      </c>
      <c r="K730" s="312">
        <v>7.9061199999999991E-3</v>
      </c>
      <c r="L730" s="312">
        <v>6.6345499999999995E-3</v>
      </c>
      <c r="M730" s="330">
        <f t="shared" si="26"/>
        <v>1.2715699999999996E-3</v>
      </c>
      <c r="N730" s="331">
        <f t="shared" si="27"/>
        <v>0.16083363267949383</v>
      </c>
    </row>
    <row r="731" spans="1:14" x14ac:dyDescent="0.25">
      <c r="A731" s="312">
        <v>4621317</v>
      </c>
      <c r="B731" s="312">
        <v>462131701</v>
      </c>
      <c r="C731" s="312" t="s">
        <v>1512</v>
      </c>
      <c r="D731" s="312" t="s">
        <v>2652</v>
      </c>
      <c r="E731" s="312">
        <v>100</v>
      </c>
      <c r="F731" s="312" t="s">
        <v>1351</v>
      </c>
      <c r="G731" s="312" t="s">
        <v>1352</v>
      </c>
      <c r="H731" s="312" t="s">
        <v>1353</v>
      </c>
      <c r="I731" s="329">
        <v>1</v>
      </c>
      <c r="J731" s="312">
        <v>89</v>
      </c>
      <c r="K731" s="312">
        <v>6.1159120000000011E-2</v>
      </c>
      <c r="L731" s="312">
        <v>4.6545059999999999E-2</v>
      </c>
      <c r="M731" s="330">
        <f t="shared" si="26"/>
        <v>1.4614060000000012E-2</v>
      </c>
      <c r="N731" s="331">
        <f t="shared" si="27"/>
        <v>0.23895144338244254</v>
      </c>
    </row>
    <row r="732" spans="1:14" x14ac:dyDescent="0.25">
      <c r="A732" s="312">
        <v>4621317</v>
      </c>
      <c r="B732" s="312">
        <v>462131702</v>
      </c>
      <c r="C732" s="312" t="s">
        <v>1510</v>
      </c>
      <c r="D732" s="312" t="s">
        <v>2653</v>
      </c>
      <c r="E732" s="312">
        <v>100</v>
      </c>
      <c r="F732" s="312" t="s">
        <v>1351</v>
      </c>
      <c r="G732" s="312" t="s">
        <v>1352</v>
      </c>
      <c r="H732" s="312" t="s">
        <v>1353</v>
      </c>
      <c r="I732" s="329">
        <v>1</v>
      </c>
      <c r="J732" s="312">
        <v>114</v>
      </c>
      <c r="K732" s="312">
        <v>4.2644879999999996E-2</v>
      </c>
      <c r="L732" s="312">
        <v>3.5527000000000003E-2</v>
      </c>
      <c r="M732" s="330">
        <f t="shared" si="26"/>
        <v>7.1178799999999931E-3</v>
      </c>
      <c r="N732" s="331">
        <f t="shared" si="27"/>
        <v>0.1669105411950976</v>
      </c>
    </row>
    <row r="733" spans="1:14" x14ac:dyDescent="0.25">
      <c r="A733" s="312">
        <v>4621317</v>
      </c>
      <c r="B733" s="312">
        <v>462131702</v>
      </c>
      <c r="C733" s="312" t="s">
        <v>1510</v>
      </c>
      <c r="D733" s="312" t="s">
        <v>2654</v>
      </c>
      <c r="E733" s="312">
        <v>100</v>
      </c>
      <c r="F733" s="312" t="s">
        <v>1351</v>
      </c>
      <c r="G733" s="312" t="s">
        <v>1352</v>
      </c>
      <c r="H733" s="312" t="s">
        <v>1353</v>
      </c>
      <c r="I733" s="329">
        <v>1</v>
      </c>
      <c r="J733" s="312">
        <v>117</v>
      </c>
      <c r="K733" s="312">
        <v>2.1312999999999999E-2</v>
      </c>
      <c r="L733" s="312">
        <v>1.7500149999999999E-2</v>
      </c>
      <c r="M733" s="330">
        <f t="shared" si="26"/>
        <v>3.8128499999999996E-3</v>
      </c>
      <c r="N733" s="331">
        <f t="shared" si="27"/>
        <v>0.17889785576877962</v>
      </c>
    </row>
    <row r="734" spans="1:14" x14ac:dyDescent="0.25">
      <c r="A734" s="312">
        <v>4621317</v>
      </c>
      <c r="B734" s="312">
        <v>462131702</v>
      </c>
      <c r="C734" s="312" t="s">
        <v>1510</v>
      </c>
      <c r="D734" s="312" t="s">
        <v>2655</v>
      </c>
      <c r="E734" s="312">
        <v>100</v>
      </c>
      <c r="F734" s="312" t="s">
        <v>1351</v>
      </c>
      <c r="G734" s="312" t="s">
        <v>1352</v>
      </c>
      <c r="H734" s="312" t="s">
        <v>1353</v>
      </c>
      <c r="I734" s="329">
        <v>1</v>
      </c>
      <c r="J734" s="312">
        <v>93</v>
      </c>
      <c r="K734" s="312">
        <v>3.5608319999999999E-2</v>
      </c>
      <c r="L734" s="312">
        <v>2.8727779999999994E-2</v>
      </c>
      <c r="M734" s="330">
        <f t="shared" si="26"/>
        <v>6.8805400000000044E-3</v>
      </c>
      <c r="N734" s="331">
        <f t="shared" si="27"/>
        <v>0.19322843650023377</v>
      </c>
    </row>
    <row r="735" spans="1:14" x14ac:dyDescent="0.25">
      <c r="A735" s="312">
        <v>4621215</v>
      </c>
      <c r="B735" s="312">
        <v>462121503</v>
      </c>
      <c r="C735" s="312" t="s">
        <v>1507</v>
      </c>
      <c r="D735" s="312" t="s">
        <v>2656</v>
      </c>
      <c r="E735" s="312">
        <v>100</v>
      </c>
      <c r="F735" s="312" t="s">
        <v>1351</v>
      </c>
      <c r="G735" s="312" t="s">
        <v>1352</v>
      </c>
      <c r="H735" s="312" t="s">
        <v>1353</v>
      </c>
      <c r="I735" s="329">
        <v>1</v>
      </c>
      <c r="J735" s="312">
        <v>105</v>
      </c>
      <c r="K735" s="312">
        <v>4.0463199999999998E-2</v>
      </c>
      <c r="L735" s="312">
        <v>2.8121550000000002E-2</v>
      </c>
      <c r="M735" s="330">
        <f t="shared" si="26"/>
        <v>1.2341649999999996E-2</v>
      </c>
      <c r="N735" s="331">
        <f t="shared" si="27"/>
        <v>0.30500924296644844</v>
      </c>
    </row>
    <row r="736" spans="1:14" x14ac:dyDescent="0.25">
      <c r="A736" s="312">
        <v>4621215</v>
      </c>
      <c r="B736" s="312">
        <v>462121503</v>
      </c>
      <c r="C736" s="312" t="s">
        <v>1507</v>
      </c>
      <c r="D736" s="312" t="s">
        <v>2657</v>
      </c>
      <c r="E736" s="312">
        <v>100</v>
      </c>
      <c r="F736" s="312" t="s">
        <v>1351</v>
      </c>
      <c r="G736" s="312" t="s">
        <v>1352</v>
      </c>
      <c r="H736" s="312" t="s">
        <v>1353</v>
      </c>
      <c r="I736" s="329">
        <v>1</v>
      </c>
      <c r="J736" s="312">
        <v>67</v>
      </c>
      <c r="K736" s="312">
        <v>1.2973800000000004E-2</v>
      </c>
      <c r="L736" s="312">
        <v>1.040198E-2</v>
      </c>
      <c r="M736" s="330">
        <f t="shared" si="26"/>
        <v>2.5718200000000042E-3</v>
      </c>
      <c r="N736" s="331">
        <f t="shared" si="27"/>
        <v>0.19823182105474135</v>
      </c>
    </row>
    <row r="737" spans="1:14" x14ac:dyDescent="0.25">
      <c r="A737" s="312">
        <v>4621215</v>
      </c>
      <c r="B737" s="312">
        <v>462121503</v>
      </c>
      <c r="C737" s="312" t="s">
        <v>1507</v>
      </c>
      <c r="D737" s="312" t="s">
        <v>2658</v>
      </c>
      <c r="E737" s="312">
        <v>100</v>
      </c>
      <c r="F737" s="312" t="s">
        <v>1351</v>
      </c>
      <c r="G737" s="312" t="s">
        <v>1352</v>
      </c>
      <c r="H737" s="312" t="s">
        <v>1353</v>
      </c>
      <c r="I737" s="329">
        <v>1</v>
      </c>
      <c r="J737" s="312">
        <v>38</v>
      </c>
      <c r="K737" s="312">
        <v>1.987448E-2</v>
      </c>
      <c r="L737" s="312">
        <v>1.3313450000000001E-2</v>
      </c>
      <c r="M737" s="330">
        <f t="shared" si="26"/>
        <v>6.5610299999999989E-3</v>
      </c>
      <c r="N737" s="331">
        <f t="shared" si="27"/>
        <v>0.33012335417077576</v>
      </c>
    </row>
    <row r="738" spans="1:14" x14ac:dyDescent="0.25">
      <c r="A738" s="312">
        <v>4621215</v>
      </c>
      <c r="B738" s="312">
        <v>462121503</v>
      </c>
      <c r="C738" s="312" t="s">
        <v>1507</v>
      </c>
      <c r="D738" s="312" t="s">
        <v>2659</v>
      </c>
      <c r="E738" s="312">
        <v>100</v>
      </c>
      <c r="F738" s="312" t="s">
        <v>1351</v>
      </c>
      <c r="G738" s="312" t="s">
        <v>1352</v>
      </c>
      <c r="H738" s="312" t="s">
        <v>1353</v>
      </c>
      <c r="I738" s="329">
        <v>1</v>
      </c>
      <c r="J738" s="312">
        <v>90</v>
      </c>
      <c r="K738" s="312">
        <v>3.0306640000000006E-2</v>
      </c>
      <c r="L738" s="312">
        <v>2.2131310000000001E-2</v>
      </c>
      <c r="M738" s="330">
        <f t="shared" si="26"/>
        <v>8.175330000000005E-3</v>
      </c>
      <c r="N738" s="331">
        <f t="shared" si="27"/>
        <v>0.26975375693247433</v>
      </c>
    </row>
    <row r="739" spans="1:14" x14ac:dyDescent="0.25">
      <c r="A739" s="312">
        <v>4621231</v>
      </c>
      <c r="B739" s="312">
        <v>462123104</v>
      </c>
      <c r="C739" s="312" t="s">
        <v>1334</v>
      </c>
      <c r="D739" s="312" t="s">
        <v>2660</v>
      </c>
      <c r="E739" s="312">
        <v>100</v>
      </c>
      <c r="F739" s="312" t="s">
        <v>1351</v>
      </c>
      <c r="G739" s="312" t="s">
        <v>1352</v>
      </c>
      <c r="H739" s="312" t="s">
        <v>1353</v>
      </c>
      <c r="I739" s="329">
        <v>1</v>
      </c>
      <c r="J739" s="312">
        <v>49</v>
      </c>
      <c r="K739" s="312">
        <v>2.1720039999999999E-2</v>
      </c>
      <c r="L739" s="312">
        <v>1.6388760000000002E-2</v>
      </c>
      <c r="M739" s="330">
        <f t="shared" si="26"/>
        <v>5.3312799999999973E-3</v>
      </c>
      <c r="N739" s="331">
        <f t="shared" si="27"/>
        <v>0.24545442826072131</v>
      </c>
    </row>
    <row r="740" spans="1:14" x14ac:dyDescent="0.25">
      <c r="A740" s="312">
        <v>4622321</v>
      </c>
      <c r="B740" s="312">
        <v>462232103</v>
      </c>
      <c r="C740" s="312" t="s">
        <v>1498</v>
      </c>
      <c r="D740" s="312" t="s">
        <v>2661</v>
      </c>
      <c r="E740" s="312">
        <v>100</v>
      </c>
      <c r="F740" s="312" t="s">
        <v>1351</v>
      </c>
      <c r="G740" s="312" t="s">
        <v>1352</v>
      </c>
      <c r="H740" s="312" t="s">
        <v>1353</v>
      </c>
      <c r="I740" s="329">
        <v>1</v>
      </c>
      <c r="J740" s="312">
        <v>91</v>
      </c>
      <c r="K740" s="312">
        <v>7.7671680000000007E-2</v>
      </c>
      <c r="L740" s="312">
        <v>5.985E-2</v>
      </c>
      <c r="M740" s="330">
        <f t="shared" si="26"/>
        <v>1.7821680000000006E-2</v>
      </c>
      <c r="N740" s="331">
        <f t="shared" si="27"/>
        <v>0.22944888020962087</v>
      </c>
    </row>
    <row r="741" spans="1:14" x14ac:dyDescent="0.25">
      <c r="A741" s="312">
        <v>4622321</v>
      </c>
      <c r="B741" s="312">
        <v>462232102</v>
      </c>
      <c r="C741" s="312" t="s">
        <v>1497</v>
      </c>
      <c r="D741" s="312" t="s">
        <v>2662</v>
      </c>
      <c r="E741" s="312">
        <v>100</v>
      </c>
      <c r="F741" s="312" t="s">
        <v>1351</v>
      </c>
      <c r="G741" s="312" t="s">
        <v>1352</v>
      </c>
      <c r="H741" s="312" t="s">
        <v>1353</v>
      </c>
      <c r="I741" s="329">
        <v>1</v>
      </c>
      <c r="J741" s="312">
        <v>159</v>
      </c>
      <c r="K741" s="312">
        <v>5.0118626666666659E-2</v>
      </c>
      <c r="L741" s="312">
        <v>3.2673100000000004E-2</v>
      </c>
      <c r="M741" s="330">
        <f t="shared" si="26"/>
        <v>1.7445526666666655E-2</v>
      </c>
      <c r="N741" s="331">
        <f t="shared" si="27"/>
        <v>0.34808469080158339</v>
      </c>
    </row>
    <row r="742" spans="1:14" x14ac:dyDescent="0.25">
      <c r="A742" s="312">
        <v>4622311</v>
      </c>
      <c r="B742" s="312">
        <v>462231101</v>
      </c>
      <c r="C742" s="312" t="s">
        <v>1037</v>
      </c>
      <c r="D742" s="312" t="s">
        <v>2663</v>
      </c>
      <c r="E742" s="312">
        <v>100</v>
      </c>
      <c r="F742" s="312" t="s">
        <v>1351</v>
      </c>
      <c r="G742" s="312" t="s">
        <v>1352</v>
      </c>
      <c r="H742" s="312" t="s">
        <v>1353</v>
      </c>
      <c r="I742" s="329">
        <v>1</v>
      </c>
      <c r="J742" s="312">
        <v>113</v>
      </c>
      <c r="K742" s="312">
        <v>6.0998040000000003E-2</v>
      </c>
      <c r="L742" s="312">
        <v>4.0540000000000007E-2</v>
      </c>
      <c r="M742" s="330">
        <f t="shared" si="26"/>
        <v>2.0458039999999997E-2</v>
      </c>
      <c r="N742" s="331">
        <f t="shared" si="27"/>
        <v>0.33538848133481003</v>
      </c>
    </row>
    <row r="743" spans="1:14" x14ac:dyDescent="0.25">
      <c r="A743" s="312">
        <v>4622311</v>
      </c>
      <c r="B743" s="312">
        <v>462231101</v>
      </c>
      <c r="C743" s="312" t="s">
        <v>1037</v>
      </c>
      <c r="D743" s="312" t="s">
        <v>2664</v>
      </c>
      <c r="E743" s="312">
        <v>250</v>
      </c>
      <c r="F743" s="312" t="s">
        <v>1351</v>
      </c>
      <c r="G743" s="312" t="s">
        <v>1352</v>
      </c>
      <c r="H743" s="312" t="s">
        <v>1353</v>
      </c>
      <c r="I743" s="329">
        <v>1</v>
      </c>
      <c r="J743" s="312">
        <v>77</v>
      </c>
      <c r="K743" s="312">
        <v>7.9113519999999993E-2</v>
      </c>
      <c r="L743" s="312">
        <v>5.9084999999999999E-2</v>
      </c>
      <c r="M743" s="330">
        <f t="shared" si="26"/>
        <v>2.0028519999999994E-2</v>
      </c>
      <c r="N743" s="331">
        <f t="shared" si="27"/>
        <v>0.25316178574787213</v>
      </c>
    </row>
    <row r="744" spans="1:14" x14ac:dyDescent="0.25">
      <c r="A744" s="312">
        <v>4622111</v>
      </c>
      <c r="B744" s="312">
        <v>462211101</v>
      </c>
      <c r="C744" s="312" t="s">
        <v>1503</v>
      </c>
      <c r="D744" s="312" t="s">
        <v>2665</v>
      </c>
      <c r="E744" s="312">
        <v>100</v>
      </c>
      <c r="F744" s="312" t="s">
        <v>1351</v>
      </c>
      <c r="G744" s="312" t="s">
        <v>1352</v>
      </c>
      <c r="H744" s="312" t="s">
        <v>1353</v>
      </c>
      <c r="I744" s="329">
        <v>1</v>
      </c>
      <c r="J744" s="312">
        <v>41</v>
      </c>
      <c r="K744" s="312">
        <v>4.0157960000000006E-2</v>
      </c>
      <c r="L744" s="312">
        <v>2.9711717999999998E-2</v>
      </c>
      <c r="M744" s="330">
        <f t="shared" si="26"/>
        <v>1.0446242000000008E-2</v>
      </c>
      <c r="N744" s="331">
        <f t="shared" si="27"/>
        <v>0.26012880136341604</v>
      </c>
    </row>
    <row r="745" spans="1:14" x14ac:dyDescent="0.25">
      <c r="A745" s="312">
        <v>4622321</v>
      </c>
      <c r="B745" s="312">
        <v>462232103</v>
      </c>
      <c r="C745" s="312" t="s">
        <v>1498</v>
      </c>
      <c r="D745" s="312" t="s">
        <v>2666</v>
      </c>
      <c r="E745" s="312">
        <v>100</v>
      </c>
      <c r="F745" s="312" t="s">
        <v>1351</v>
      </c>
      <c r="G745" s="312" t="s">
        <v>1352</v>
      </c>
      <c r="H745" s="312" t="s">
        <v>1353</v>
      </c>
      <c r="I745" s="329">
        <v>1</v>
      </c>
      <c r="J745" s="312">
        <v>56</v>
      </c>
      <c r="K745" s="312">
        <v>4.3843160000000006E-2</v>
      </c>
      <c r="L745" s="312">
        <v>3.0977999999999999E-2</v>
      </c>
      <c r="M745" s="330">
        <f t="shared" si="26"/>
        <v>1.2865160000000007E-2</v>
      </c>
      <c r="N745" s="331">
        <f t="shared" si="27"/>
        <v>0.29343596583822895</v>
      </c>
    </row>
    <row r="746" spans="1:14" x14ac:dyDescent="0.25">
      <c r="A746" s="312">
        <v>4622332</v>
      </c>
      <c r="B746" s="312">
        <v>462233202</v>
      </c>
      <c r="C746" s="312" t="s">
        <v>1496</v>
      </c>
      <c r="D746" s="312" t="s">
        <v>2667</v>
      </c>
      <c r="E746" s="312">
        <v>100</v>
      </c>
      <c r="F746" s="312" t="s">
        <v>1351</v>
      </c>
      <c r="G746" s="312" t="s">
        <v>1352</v>
      </c>
      <c r="H746" s="312" t="s">
        <v>1353</v>
      </c>
      <c r="I746" s="329">
        <v>1</v>
      </c>
      <c r="J746" s="312">
        <v>64</v>
      </c>
      <c r="K746" s="312">
        <v>8.1713360000000013E-2</v>
      </c>
      <c r="L746" s="312">
        <v>6.5918373000000002E-2</v>
      </c>
      <c r="M746" s="330">
        <f t="shared" si="26"/>
        <v>1.579498700000001E-2</v>
      </c>
      <c r="N746" s="331">
        <f t="shared" si="27"/>
        <v>0.19329748525822471</v>
      </c>
    </row>
    <row r="747" spans="1:14" x14ac:dyDescent="0.25">
      <c r="A747" s="312">
        <v>4622222</v>
      </c>
      <c r="B747" s="312">
        <v>462222201</v>
      </c>
      <c r="C747" s="312" t="s">
        <v>1499</v>
      </c>
      <c r="D747" s="312" t="s">
        <v>2668</v>
      </c>
      <c r="E747" s="312">
        <v>100</v>
      </c>
      <c r="F747" s="312" t="s">
        <v>1351</v>
      </c>
      <c r="G747" s="312" t="s">
        <v>1352</v>
      </c>
      <c r="H747" s="312" t="s">
        <v>1353</v>
      </c>
      <c r="I747" s="329">
        <v>1</v>
      </c>
      <c r="J747" s="312">
        <v>116</v>
      </c>
      <c r="K747" s="312">
        <v>8.2739200000000013E-2</v>
      </c>
      <c r="L747" s="312">
        <v>7.3386740000000006E-2</v>
      </c>
      <c r="M747" s="330">
        <f t="shared" si="26"/>
        <v>9.3524600000000069E-3</v>
      </c>
      <c r="N747" s="331">
        <f t="shared" si="27"/>
        <v>0.11303541731126245</v>
      </c>
    </row>
    <row r="748" spans="1:14" x14ac:dyDescent="0.25">
      <c r="A748" s="312">
        <v>4622111</v>
      </c>
      <c r="B748" s="312">
        <v>462211101</v>
      </c>
      <c r="C748" s="312" t="s">
        <v>1503</v>
      </c>
      <c r="D748" s="312" t="s">
        <v>2669</v>
      </c>
      <c r="E748" s="312">
        <v>100</v>
      </c>
      <c r="F748" s="312" t="s">
        <v>1351</v>
      </c>
      <c r="G748" s="312" t="s">
        <v>1352</v>
      </c>
      <c r="H748" s="312" t="s">
        <v>1353</v>
      </c>
      <c r="I748" s="329">
        <v>1</v>
      </c>
      <c r="J748" s="312">
        <v>93</v>
      </c>
      <c r="K748" s="312">
        <v>7.162824000000001E-2</v>
      </c>
      <c r="L748" s="312">
        <v>4.6785789999999994E-2</v>
      </c>
      <c r="M748" s="330">
        <f t="shared" si="26"/>
        <v>2.4842450000000016E-2</v>
      </c>
      <c r="N748" s="331">
        <f t="shared" si="27"/>
        <v>0.34682479982755421</v>
      </c>
    </row>
    <row r="749" spans="1:14" x14ac:dyDescent="0.25">
      <c r="A749" s="312">
        <v>4622215</v>
      </c>
      <c r="B749" s="312">
        <v>462221501</v>
      </c>
      <c r="C749" s="312" t="s">
        <v>1320</v>
      </c>
      <c r="D749" s="312" t="s">
        <v>2670</v>
      </c>
      <c r="E749" s="312">
        <v>100</v>
      </c>
      <c r="F749" s="312" t="s">
        <v>1351</v>
      </c>
      <c r="G749" s="312" t="s">
        <v>1352</v>
      </c>
      <c r="H749" s="312" t="s">
        <v>1353</v>
      </c>
      <c r="I749" s="329">
        <v>1</v>
      </c>
      <c r="J749" s="312">
        <v>113</v>
      </c>
      <c r="K749" s="312">
        <v>2.7389239999999995E-2</v>
      </c>
      <c r="L749" s="312">
        <v>1.9383999999999998E-2</v>
      </c>
      <c r="M749" s="330">
        <f t="shared" si="26"/>
        <v>8.0052399999999968E-3</v>
      </c>
      <c r="N749" s="331">
        <f t="shared" si="27"/>
        <v>0.29227682111661363</v>
      </c>
    </row>
    <row r="750" spans="1:14" x14ac:dyDescent="0.25">
      <c r="A750" s="312">
        <v>4622216</v>
      </c>
      <c r="B750" s="312">
        <v>462221604</v>
      </c>
      <c r="C750" s="312" t="s">
        <v>1321</v>
      </c>
      <c r="D750" s="312" t="s">
        <v>2671</v>
      </c>
      <c r="E750" s="312">
        <v>100</v>
      </c>
      <c r="F750" s="312" t="s">
        <v>1351</v>
      </c>
      <c r="G750" s="312" t="s">
        <v>1352</v>
      </c>
      <c r="H750" s="312" t="s">
        <v>1353</v>
      </c>
      <c r="I750" s="329">
        <v>1</v>
      </c>
      <c r="J750" s="312">
        <v>95</v>
      </c>
      <c r="K750" s="312">
        <v>1.7989479999999995E-2</v>
      </c>
      <c r="L750" s="312">
        <v>1.2617E-2</v>
      </c>
      <c r="M750" s="330">
        <f t="shared" si="26"/>
        <v>5.3724799999999955E-3</v>
      </c>
      <c r="N750" s="331">
        <f t="shared" si="27"/>
        <v>0.29864565290380807</v>
      </c>
    </row>
    <row r="751" spans="1:14" x14ac:dyDescent="0.25">
      <c r="A751" s="312">
        <v>4622332</v>
      </c>
      <c r="B751" s="312">
        <v>462233202</v>
      </c>
      <c r="C751" s="312" t="s">
        <v>1496</v>
      </c>
      <c r="D751" s="312" t="s">
        <v>2672</v>
      </c>
      <c r="E751" s="312">
        <v>100</v>
      </c>
      <c r="F751" s="312" t="s">
        <v>1351</v>
      </c>
      <c r="G751" s="312" t="s">
        <v>1352</v>
      </c>
      <c r="H751" s="312" t="s">
        <v>1353</v>
      </c>
      <c r="I751" s="329">
        <v>1</v>
      </c>
      <c r="J751" s="312">
        <v>164</v>
      </c>
      <c r="K751" s="312">
        <v>5.8813959999999998E-2</v>
      </c>
      <c r="L751" s="312">
        <v>3.8754000000000004E-2</v>
      </c>
      <c r="M751" s="330">
        <f t="shared" si="26"/>
        <v>2.0059959999999995E-2</v>
      </c>
      <c r="N751" s="331">
        <f t="shared" si="27"/>
        <v>0.34107480604944806</v>
      </c>
    </row>
    <row r="752" spans="1:14" x14ac:dyDescent="0.25">
      <c r="A752" s="312">
        <v>4622214</v>
      </c>
      <c r="B752" s="312">
        <v>462221402</v>
      </c>
      <c r="C752" s="312" t="s">
        <v>1316</v>
      </c>
      <c r="D752" s="312" t="s">
        <v>2673</v>
      </c>
      <c r="E752" s="312">
        <v>100</v>
      </c>
      <c r="F752" s="312" t="s">
        <v>1351</v>
      </c>
      <c r="G752" s="312" t="s">
        <v>1352</v>
      </c>
      <c r="H752" s="312" t="s">
        <v>1353</v>
      </c>
      <c r="I752" s="329">
        <v>1</v>
      </c>
      <c r="J752" s="312">
        <v>73</v>
      </c>
      <c r="K752" s="312">
        <v>3.5280680000000002E-2</v>
      </c>
      <c r="L752" s="312">
        <v>2.2935000000000001E-2</v>
      </c>
      <c r="M752" s="330">
        <f t="shared" si="26"/>
        <v>1.2345680000000001E-2</v>
      </c>
      <c r="N752" s="331">
        <f t="shared" si="27"/>
        <v>0.34992749572854037</v>
      </c>
    </row>
    <row r="753" spans="1:14" x14ac:dyDescent="0.25">
      <c r="A753" s="312">
        <v>4622222</v>
      </c>
      <c r="B753" s="312">
        <v>462222205</v>
      </c>
      <c r="C753" s="312" t="s">
        <v>1506</v>
      </c>
      <c r="D753" s="312" t="s">
        <v>2674</v>
      </c>
      <c r="E753" s="312">
        <v>100</v>
      </c>
      <c r="F753" s="312" t="s">
        <v>1351</v>
      </c>
      <c r="G753" s="312" t="s">
        <v>1352</v>
      </c>
      <c r="H753" s="312" t="s">
        <v>1353</v>
      </c>
      <c r="I753" s="329">
        <v>1</v>
      </c>
      <c r="J753" s="312">
        <v>38</v>
      </c>
      <c r="K753" s="312">
        <v>2.4400479999999999E-2</v>
      </c>
      <c r="L753" s="312">
        <v>1.9431E-2</v>
      </c>
      <c r="M753" s="330">
        <f t="shared" si="26"/>
        <v>4.9694799999999983E-3</v>
      </c>
      <c r="N753" s="331">
        <f t="shared" si="27"/>
        <v>0.20366320662544338</v>
      </c>
    </row>
    <row r="754" spans="1:14" x14ac:dyDescent="0.25">
      <c r="A754" s="312">
        <v>4622214</v>
      </c>
      <c r="B754" s="312">
        <v>462221402</v>
      </c>
      <c r="C754" s="312" t="s">
        <v>1316</v>
      </c>
      <c r="D754" s="312" t="s">
        <v>2675</v>
      </c>
      <c r="E754" s="312">
        <v>100</v>
      </c>
      <c r="F754" s="312" t="s">
        <v>1351</v>
      </c>
      <c r="G754" s="312" t="s">
        <v>1352</v>
      </c>
      <c r="H754" s="312" t="s">
        <v>1353</v>
      </c>
      <c r="I754" s="329">
        <v>1</v>
      </c>
      <c r="J754" s="312">
        <v>145</v>
      </c>
      <c r="K754" s="312">
        <v>3.74658E-2</v>
      </c>
      <c r="L754" s="312">
        <v>2.8246889999999997E-2</v>
      </c>
      <c r="M754" s="330">
        <f t="shared" si="26"/>
        <v>9.2189100000000038E-3</v>
      </c>
      <c r="N754" s="331">
        <f t="shared" si="27"/>
        <v>0.24606200855179933</v>
      </c>
    </row>
    <row r="755" spans="1:14" x14ac:dyDescent="0.25">
      <c r="A755" s="312">
        <v>4622216</v>
      </c>
      <c r="B755" s="312">
        <v>462221604</v>
      </c>
      <c r="C755" s="312" t="s">
        <v>1321</v>
      </c>
      <c r="D755" s="312" t="s">
        <v>2676</v>
      </c>
      <c r="E755" s="312">
        <v>100</v>
      </c>
      <c r="F755" s="312" t="s">
        <v>1351</v>
      </c>
      <c r="G755" s="312" t="s">
        <v>1352</v>
      </c>
      <c r="H755" s="312" t="s">
        <v>1353</v>
      </c>
      <c r="I755" s="329">
        <v>1</v>
      </c>
      <c r="J755" s="312">
        <v>113</v>
      </c>
      <c r="K755" s="312">
        <v>2.7390280000000003E-2</v>
      </c>
      <c r="L755" s="312">
        <v>2.0708589999999999E-2</v>
      </c>
      <c r="M755" s="330">
        <f t="shared" si="26"/>
        <v>6.681690000000004E-3</v>
      </c>
      <c r="N755" s="331">
        <f t="shared" si="27"/>
        <v>0.24394383701079372</v>
      </c>
    </row>
    <row r="756" spans="1:14" x14ac:dyDescent="0.25">
      <c r="A756" s="312">
        <v>4622214</v>
      </c>
      <c r="B756" s="312">
        <v>462221404</v>
      </c>
      <c r="C756" s="312" t="s">
        <v>1088</v>
      </c>
      <c r="D756" s="312" t="s">
        <v>2677</v>
      </c>
      <c r="E756" s="312">
        <v>100</v>
      </c>
      <c r="F756" s="312" t="s">
        <v>1351</v>
      </c>
      <c r="G756" s="312" t="s">
        <v>1352</v>
      </c>
      <c r="H756" s="312" t="s">
        <v>1353</v>
      </c>
      <c r="I756" s="329">
        <v>1</v>
      </c>
      <c r="J756" s="312">
        <v>73</v>
      </c>
      <c r="K756" s="312">
        <v>1.8141760000000003E-2</v>
      </c>
      <c r="L756" s="312">
        <v>1.4813534999999997E-2</v>
      </c>
      <c r="M756" s="330">
        <f t="shared" si="26"/>
        <v>3.3282250000000058E-3</v>
      </c>
      <c r="N756" s="331">
        <f t="shared" si="27"/>
        <v>0.18345656650732922</v>
      </c>
    </row>
    <row r="757" spans="1:14" x14ac:dyDescent="0.25">
      <c r="A757" s="312">
        <v>4622222</v>
      </c>
      <c r="B757" s="312">
        <v>462222205</v>
      </c>
      <c r="C757" s="312" t="s">
        <v>1506</v>
      </c>
      <c r="D757" s="312" t="s">
        <v>2678</v>
      </c>
      <c r="E757" s="312">
        <v>250</v>
      </c>
      <c r="F757" s="312" t="s">
        <v>1351</v>
      </c>
      <c r="G757" s="312" t="s">
        <v>1352</v>
      </c>
      <c r="H757" s="312" t="s">
        <v>1353</v>
      </c>
      <c r="I757" s="329">
        <v>1</v>
      </c>
      <c r="J757" s="312">
        <v>128</v>
      </c>
      <c r="K757" s="312">
        <v>8.2394160000000008E-2</v>
      </c>
      <c r="L757" s="312">
        <v>7.4592836999999995E-2</v>
      </c>
      <c r="M757" s="330">
        <f t="shared" si="26"/>
        <v>7.8013230000000128E-3</v>
      </c>
      <c r="N757" s="331">
        <f t="shared" si="27"/>
        <v>9.4682960539921909E-2</v>
      </c>
    </row>
    <row r="758" spans="1:14" x14ac:dyDescent="0.25">
      <c r="A758" s="312">
        <v>4622215</v>
      </c>
      <c r="B758" s="312">
        <v>462221504</v>
      </c>
      <c r="C758" s="312" t="s">
        <v>1319</v>
      </c>
      <c r="D758" s="312" t="s">
        <v>2679</v>
      </c>
      <c r="E758" s="312">
        <v>100</v>
      </c>
      <c r="F758" s="312" t="s">
        <v>1351</v>
      </c>
      <c r="G758" s="312" t="s">
        <v>1352</v>
      </c>
      <c r="H758" s="312" t="s">
        <v>1353</v>
      </c>
      <c r="I758" s="329">
        <v>1</v>
      </c>
      <c r="J758" s="312">
        <v>48</v>
      </c>
      <c r="K758" s="312">
        <v>1.0992319999999996E-2</v>
      </c>
      <c r="L758" s="312">
        <v>1.042246E-2</v>
      </c>
      <c r="M758" s="330">
        <f t="shared" si="26"/>
        <v>5.6985999999999669E-4</v>
      </c>
      <c r="N758" s="331">
        <f t="shared" si="27"/>
        <v>5.1841649442519587E-2</v>
      </c>
    </row>
    <row r="759" spans="1:14" x14ac:dyDescent="0.25">
      <c r="A759" s="312">
        <v>4622222</v>
      </c>
      <c r="B759" s="312">
        <v>462222201</v>
      </c>
      <c r="C759" s="312" t="s">
        <v>1499</v>
      </c>
      <c r="D759" s="312" t="s">
        <v>2680</v>
      </c>
      <c r="E759" s="312">
        <v>100</v>
      </c>
      <c r="F759" s="312" t="s">
        <v>1351</v>
      </c>
      <c r="G759" s="312" t="s">
        <v>1352</v>
      </c>
      <c r="H759" s="312" t="s">
        <v>1353</v>
      </c>
      <c r="I759" s="329">
        <v>1</v>
      </c>
      <c r="J759" s="312">
        <v>160</v>
      </c>
      <c r="K759" s="312">
        <v>8.282208000000002E-2</v>
      </c>
      <c r="L759" s="312">
        <v>7.8252820000000001E-2</v>
      </c>
      <c r="M759" s="330">
        <f t="shared" si="26"/>
        <v>4.5692600000000194E-3</v>
      </c>
      <c r="N759" s="331">
        <f t="shared" si="27"/>
        <v>5.51695876268746E-2</v>
      </c>
    </row>
    <row r="760" spans="1:14" x14ac:dyDescent="0.25">
      <c r="A760" s="312">
        <v>4622222</v>
      </c>
      <c r="B760" s="312">
        <v>462222202</v>
      </c>
      <c r="C760" s="312" t="s">
        <v>1492</v>
      </c>
      <c r="D760" s="312" t="s">
        <v>2681</v>
      </c>
      <c r="E760" s="312">
        <v>100</v>
      </c>
      <c r="F760" s="312" t="s">
        <v>1351</v>
      </c>
      <c r="G760" s="312" t="s">
        <v>1352</v>
      </c>
      <c r="H760" s="312" t="s">
        <v>1353</v>
      </c>
      <c r="I760" s="329">
        <v>1</v>
      </c>
      <c r="J760" s="312">
        <v>57</v>
      </c>
      <c r="K760" s="312">
        <v>1.6174720000000004E-2</v>
      </c>
      <c r="L760" s="312">
        <v>1.4175813000000001E-2</v>
      </c>
      <c r="M760" s="330">
        <f t="shared" si="26"/>
        <v>1.9989070000000029E-3</v>
      </c>
      <c r="N760" s="331">
        <f t="shared" si="27"/>
        <v>0.12358217020140086</v>
      </c>
    </row>
    <row r="761" spans="1:14" x14ac:dyDescent="0.25">
      <c r="A761" s="312">
        <v>4622222</v>
      </c>
      <c r="B761" s="312">
        <v>462222201</v>
      </c>
      <c r="C761" s="312" t="s">
        <v>1499</v>
      </c>
      <c r="D761" s="312" t="s">
        <v>2682</v>
      </c>
      <c r="E761" s="312">
        <v>100</v>
      </c>
      <c r="F761" s="312" t="s">
        <v>1351</v>
      </c>
      <c r="G761" s="312" t="s">
        <v>1352</v>
      </c>
      <c r="H761" s="312" t="s">
        <v>1353</v>
      </c>
      <c r="I761" s="329">
        <v>1</v>
      </c>
      <c r="J761" s="312">
        <v>96</v>
      </c>
      <c r="K761" s="312">
        <v>4.5322760000000004E-2</v>
      </c>
      <c r="L761" s="312">
        <v>3.5230999999999998E-2</v>
      </c>
      <c r="M761" s="330">
        <f t="shared" si="26"/>
        <v>1.0091760000000005E-2</v>
      </c>
      <c r="N761" s="331">
        <f t="shared" si="27"/>
        <v>0.22266428611143727</v>
      </c>
    </row>
    <row r="762" spans="1:14" x14ac:dyDescent="0.25">
      <c r="A762" s="312">
        <v>4622222</v>
      </c>
      <c r="B762" s="312">
        <v>462222201</v>
      </c>
      <c r="C762" s="312" t="s">
        <v>1499</v>
      </c>
      <c r="D762" s="312" t="s">
        <v>2683</v>
      </c>
      <c r="E762" s="312">
        <v>100</v>
      </c>
      <c r="F762" s="312" t="s">
        <v>1351</v>
      </c>
      <c r="G762" s="312" t="s">
        <v>1352</v>
      </c>
      <c r="H762" s="312" t="s">
        <v>1353</v>
      </c>
      <c r="I762" s="329">
        <v>1</v>
      </c>
      <c r="J762" s="312">
        <v>32</v>
      </c>
      <c r="K762" s="312">
        <v>1.6307760000000001E-2</v>
      </c>
      <c r="L762" s="312">
        <v>1.3861270000000002E-2</v>
      </c>
      <c r="M762" s="330">
        <f t="shared" si="26"/>
        <v>2.4464899999999991E-3</v>
      </c>
      <c r="N762" s="331">
        <f t="shared" si="27"/>
        <v>0.15001999048305831</v>
      </c>
    </row>
    <row r="763" spans="1:14" x14ac:dyDescent="0.25">
      <c r="A763" s="312">
        <v>4622214</v>
      </c>
      <c r="B763" s="312">
        <v>462221404</v>
      </c>
      <c r="C763" s="312" t="s">
        <v>1088</v>
      </c>
      <c r="D763" s="312" t="s">
        <v>2684</v>
      </c>
      <c r="E763" s="312">
        <v>100</v>
      </c>
      <c r="F763" s="312" t="s">
        <v>1351</v>
      </c>
      <c r="G763" s="312" t="s">
        <v>1352</v>
      </c>
      <c r="H763" s="312" t="s">
        <v>1353</v>
      </c>
      <c r="I763" s="329">
        <v>1</v>
      </c>
      <c r="J763" s="312">
        <v>77</v>
      </c>
      <c r="K763" s="312">
        <v>2.3226199999999995E-2</v>
      </c>
      <c r="L763" s="312">
        <v>1.8939419999999998E-2</v>
      </c>
      <c r="M763" s="330">
        <f t="shared" si="26"/>
        <v>4.286779999999997E-3</v>
      </c>
      <c r="N763" s="331">
        <f t="shared" si="27"/>
        <v>0.1845665670665024</v>
      </c>
    </row>
    <row r="764" spans="1:14" x14ac:dyDescent="0.25">
      <c r="A764" s="312">
        <v>4622222</v>
      </c>
      <c r="B764" s="312">
        <v>462222205</v>
      </c>
      <c r="C764" s="312" t="s">
        <v>1506</v>
      </c>
      <c r="D764" s="312" t="s">
        <v>2685</v>
      </c>
      <c r="E764" s="312">
        <v>100</v>
      </c>
      <c r="F764" s="312" t="s">
        <v>1351</v>
      </c>
      <c r="G764" s="312" t="s">
        <v>1352</v>
      </c>
      <c r="H764" s="312" t="s">
        <v>1353</v>
      </c>
      <c r="I764" s="329">
        <v>1</v>
      </c>
      <c r="J764" s="312">
        <v>72</v>
      </c>
      <c r="K764" s="312">
        <v>7.3413560000000003E-2</v>
      </c>
      <c r="L764" s="312">
        <v>5.8470879999999996E-2</v>
      </c>
      <c r="M764" s="330">
        <f t="shared" si="26"/>
        <v>1.4942680000000007E-2</v>
      </c>
      <c r="N764" s="331">
        <f t="shared" si="27"/>
        <v>0.20354114417009619</v>
      </c>
    </row>
    <row r="765" spans="1:14" x14ac:dyDescent="0.25">
      <c r="A765" s="312">
        <v>4622214</v>
      </c>
      <c r="B765" s="312">
        <v>462221402</v>
      </c>
      <c r="C765" s="312" t="s">
        <v>1316</v>
      </c>
      <c r="D765" s="312" t="s">
        <v>2686</v>
      </c>
      <c r="E765" s="312">
        <v>100</v>
      </c>
      <c r="F765" s="312" t="s">
        <v>1351</v>
      </c>
      <c r="G765" s="312" t="s">
        <v>1352</v>
      </c>
      <c r="H765" s="312" t="s">
        <v>1353</v>
      </c>
      <c r="I765" s="329">
        <v>1</v>
      </c>
      <c r="J765" s="312">
        <v>147</v>
      </c>
      <c r="K765" s="312">
        <v>2.2760080000000002E-2</v>
      </c>
      <c r="L765" s="312">
        <v>1.8447459999999999E-2</v>
      </c>
      <c r="M765" s="330">
        <f t="shared" si="26"/>
        <v>4.3126200000000031E-3</v>
      </c>
      <c r="N765" s="331">
        <f t="shared" si="27"/>
        <v>0.18948175929082861</v>
      </c>
    </row>
    <row r="766" spans="1:14" x14ac:dyDescent="0.25">
      <c r="A766" s="312">
        <v>4622222</v>
      </c>
      <c r="B766" s="312">
        <v>462222202</v>
      </c>
      <c r="C766" s="312" t="s">
        <v>1492</v>
      </c>
      <c r="D766" s="312" t="s">
        <v>2687</v>
      </c>
      <c r="E766" s="312">
        <v>100</v>
      </c>
      <c r="F766" s="312" t="s">
        <v>1351</v>
      </c>
      <c r="G766" s="312" t="s">
        <v>1352</v>
      </c>
      <c r="H766" s="312" t="s">
        <v>1353</v>
      </c>
      <c r="I766" s="329">
        <v>1</v>
      </c>
      <c r="J766" s="312">
        <v>74</v>
      </c>
      <c r="K766" s="312">
        <v>1.6708279999999999E-2</v>
      </c>
      <c r="L766" s="312">
        <v>1.3524000000000001E-2</v>
      </c>
      <c r="M766" s="330">
        <f t="shared" si="26"/>
        <v>3.1842799999999977E-3</v>
      </c>
      <c r="N766" s="331">
        <f t="shared" si="27"/>
        <v>0.19058095746540027</v>
      </c>
    </row>
    <row r="767" spans="1:14" x14ac:dyDescent="0.25">
      <c r="A767" s="312">
        <v>4622222</v>
      </c>
      <c r="B767" s="312">
        <v>462222204</v>
      </c>
      <c r="C767" s="312" t="s">
        <v>1505</v>
      </c>
      <c r="D767" s="312" t="s">
        <v>2688</v>
      </c>
      <c r="E767" s="312">
        <v>200</v>
      </c>
      <c r="F767" s="312" t="s">
        <v>1351</v>
      </c>
      <c r="G767" s="312" t="s">
        <v>1352</v>
      </c>
      <c r="H767" s="312" t="s">
        <v>1353</v>
      </c>
      <c r="I767" s="329">
        <v>1</v>
      </c>
      <c r="J767" s="312">
        <v>18</v>
      </c>
      <c r="K767" s="312">
        <v>6.2632E-3</v>
      </c>
      <c r="L767" s="312">
        <v>5.2009999999999999E-3</v>
      </c>
      <c r="M767" s="330">
        <f t="shared" si="26"/>
        <v>1.0622000000000001E-3</v>
      </c>
      <c r="N767" s="331">
        <f t="shared" si="27"/>
        <v>0.1695938178566867</v>
      </c>
    </row>
    <row r="768" spans="1:14" x14ac:dyDescent="0.25">
      <c r="A768" s="312">
        <v>4622215</v>
      </c>
      <c r="B768" s="312">
        <v>462221502</v>
      </c>
      <c r="C768" s="312" t="s">
        <v>1088</v>
      </c>
      <c r="D768" s="312" t="s">
        <v>2689</v>
      </c>
      <c r="E768" s="312">
        <v>100</v>
      </c>
      <c r="F768" s="312" t="s">
        <v>1351</v>
      </c>
      <c r="G768" s="312" t="s">
        <v>1352</v>
      </c>
      <c r="H768" s="312" t="s">
        <v>1353</v>
      </c>
      <c r="I768" s="329">
        <v>1</v>
      </c>
      <c r="J768" s="312">
        <v>161</v>
      </c>
      <c r="K768" s="312">
        <v>3.8414326666666672E-2</v>
      </c>
      <c r="L768" s="312">
        <v>3.0194270000000002E-2</v>
      </c>
      <c r="M768" s="330">
        <f t="shared" si="26"/>
        <v>8.2200566666666697E-3</v>
      </c>
      <c r="N768" s="331">
        <f t="shared" si="27"/>
        <v>0.21398414029210289</v>
      </c>
    </row>
    <row r="769" spans="1:14" x14ac:dyDescent="0.25">
      <c r="A769" s="312">
        <v>4622215</v>
      </c>
      <c r="B769" s="312">
        <v>462221502</v>
      </c>
      <c r="C769" s="312" t="s">
        <v>1088</v>
      </c>
      <c r="D769" s="312" t="s">
        <v>2690</v>
      </c>
      <c r="E769" s="312">
        <v>100</v>
      </c>
      <c r="F769" s="312" t="s">
        <v>1351</v>
      </c>
      <c r="G769" s="312" t="s">
        <v>1352</v>
      </c>
      <c r="H769" s="312" t="s">
        <v>1353</v>
      </c>
      <c r="I769" s="329">
        <v>1</v>
      </c>
      <c r="J769" s="312">
        <v>49</v>
      </c>
      <c r="K769" s="312">
        <v>2.3758719999999997E-2</v>
      </c>
      <c r="L769" s="312">
        <v>1.6354239999999999E-2</v>
      </c>
      <c r="M769" s="330">
        <f t="shared" si="26"/>
        <v>7.404479999999998E-3</v>
      </c>
      <c r="N769" s="331">
        <f t="shared" si="27"/>
        <v>0.31165315303181312</v>
      </c>
    </row>
    <row r="770" spans="1:14" x14ac:dyDescent="0.25">
      <c r="A770" s="312">
        <v>4622111</v>
      </c>
      <c r="B770" s="312">
        <v>462211103</v>
      </c>
      <c r="C770" s="312" t="s">
        <v>1495</v>
      </c>
      <c r="D770" s="312" t="s">
        <v>2691</v>
      </c>
      <c r="E770" s="312">
        <v>100</v>
      </c>
      <c r="F770" s="312" t="s">
        <v>1351</v>
      </c>
      <c r="G770" s="312" t="s">
        <v>1352</v>
      </c>
      <c r="H770" s="312" t="s">
        <v>1353</v>
      </c>
      <c r="I770" s="329">
        <v>1</v>
      </c>
      <c r="J770" s="312">
        <v>89</v>
      </c>
      <c r="K770" s="312">
        <v>7.2054920000000022E-2</v>
      </c>
      <c r="L770" s="312">
        <v>6.1996120000000002E-2</v>
      </c>
      <c r="M770" s="330">
        <f t="shared" si="26"/>
        <v>1.0058800000000021E-2</v>
      </c>
      <c r="N770" s="331">
        <f t="shared" si="27"/>
        <v>0.13959907248526565</v>
      </c>
    </row>
    <row r="771" spans="1:14" x14ac:dyDescent="0.25">
      <c r="A771" s="312">
        <v>4622111</v>
      </c>
      <c r="B771" s="312">
        <v>462211103</v>
      </c>
      <c r="C771" s="312" t="s">
        <v>1495</v>
      </c>
      <c r="D771" s="312" t="s">
        <v>2692</v>
      </c>
      <c r="E771" s="312">
        <v>100</v>
      </c>
      <c r="F771" s="312" t="s">
        <v>1351</v>
      </c>
      <c r="G771" s="312" t="s">
        <v>1352</v>
      </c>
      <c r="H771" s="312" t="s">
        <v>1353</v>
      </c>
      <c r="I771" s="329">
        <v>1</v>
      </c>
      <c r="J771" s="312">
        <v>80</v>
      </c>
      <c r="K771" s="312">
        <v>7.6003086666666692E-2</v>
      </c>
      <c r="L771" s="312">
        <v>6.9404445999999995E-2</v>
      </c>
      <c r="M771" s="330">
        <f t="shared" si="26"/>
        <v>6.5986406666666969E-3</v>
      </c>
      <c r="N771" s="331">
        <f t="shared" si="27"/>
        <v>8.6820693159567655E-2</v>
      </c>
    </row>
    <row r="772" spans="1:14" x14ac:dyDescent="0.25">
      <c r="A772" s="312">
        <v>4622111</v>
      </c>
      <c r="B772" s="312">
        <v>462211103</v>
      </c>
      <c r="C772" s="312" t="s">
        <v>1495</v>
      </c>
      <c r="D772" s="312" t="s">
        <v>2693</v>
      </c>
      <c r="E772" s="312">
        <v>100</v>
      </c>
      <c r="F772" s="312" t="s">
        <v>1351</v>
      </c>
      <c r="G772" s="312" t="s">
        <v>1352</v>
      </c>
      <c r="H772" s="312" t="s">
        <v>1353</v>
      </c>
      <c r="I772" s="329">
        <v>1</v>
      </c>
      <c r="J772" s="312">
        <v>66</v>
      </c>
      <c r="K772" s="312">
        <v>6.3557280000000008E-2</v>
      </c>
      <c r="L772" s="312">
        <v>4.9737799999999999E-2</v>
      </c>
      <c r="M772" s="330">
        <f t="shared" si="26"/>
        <v>1.3819480000000009E-2</v>
      </c>
      <c r="N772" s="331">
        <f t="shared" si="27"/>
        <v>0.21743347103589089</v>
      </c>
    </row>
    <row r="773" spans="1:14" x14ac:dyDescent="0.25">
      <c r="A773" s="312">
        <v>4622111</v>
      </c>
      <c r="B773" s="312">
        <v>462211101</v>
      </c>
      <c r="C773" s="312" t="s">
        <v>1503</v>
      </c>
      <c r="D773" s="312" t="s">
        <v>2694</v>
      </c>
      <c r="E773" s="312">
        <v>100</v>
      </c>
      <c r="F773" s="312" t="s">
        <v>1351</v>
      </c>
      <c r="G773" s="312" t="s">
        <v>1352</v>
      </c>
      <c r="H773" s="312" t="s">
        <v>1353</v>
      </c>
      <c r="I773" s="329">
        <v>1</v>
      </c>
      <c r="J773" s="312">
        <v>153</v>
      </c>
      <c r="K773" s="312">
        <v>6.7384479999999969E-2</v>
      </c>
      <c r="L773" s="312">
        <v>6.1413288000000003E-2</v>
      </c>
      <c r="M773" s="330">
        <f t="shared" si="26"/>
        <v>5.9711919999999655E-3</v>
      </c>
      <c r="N773" s="331">
        <f t="shared" si="27"/>
        <v>8.8613757945449276E-2</v>
      </c>
    </row>
    <row r="774" spans="1:14" x14ac:dyDescent="0.25">
      <c r="A774" s="312">
        <v>4622111</v>
      </c>
      <c r="B774" s="312">
        <v>462211101</v>
      </c>
      <c r="C774" s="312" t="s">
        <v>1503</v>
      </c>
      <c r="D774" s="312" t="s">
        <v>2695</v>
      </c>
      <c r="E774" s="312">
        <v>100</v>
      </c>
      <c r="F774" s="312" t="s">
        <v>1351</v>
      </c>
      <c r="G774" s="312" t="s">
        <v>1352</v>
      </c>
      <c r="H774" s="312" t="s">
        <v>1353</v>
      </c>
      <c r="I774" s="329">
        <v>1</v>
      </c>
      <c r="J774" s="312">
        <v>111</v>
      </c>
      <c r="K774" s="312">
        <v>8.1687720000000005E-2</v>
      </c>
      <c r="L774" s="312">
        <v>5.5751139999999998E-2</v>
      </c>
      <c r="M774" s="330">
        <f t="shared" si="26"/>
        <v>2.5936580000000008E-2</v>
      </c>
      <c r="N774" s="331">
        <f t="shared" si="27"/>
        <v>0.31750892300580802</v>
      </c>
    </row>
    <row r="775" spans="1:14" x14ac:dyDescent="0.25">
      <c r="A775" s="312">
        <v>4622111</v>
      </c>
      <c r="B775" s="312">
        <v>462211101</v>
      </c>
      <c r="C775" s="312" t="s">
        <v>1503</v>
      </c>
      <c r="D775" s="312" t="s">
        <v>2696</v>
      </c>
      <c r="E775" s="312">
        <v>250</v>
      </c>
      <c r="F775" s="312" t="s">
        <v>1351</v>
      </c>
      <c r="G775" s="312" t="s">
        <v>1352</v>
      </c>
      <c r="H775" s="312" t="s">
        <v>1353</v>
      </c>
      <c r="I775" s="329">
        <v>1</v>
      </c>
      <c r="J775" s="312">
        <v>174</v>
      </c>
      <c r="K775" s="312">
        <v>0.20350704000000003</v>
      </c>
      <c r="L775" s="312">
        <v>0.13835438999999999</v>
      </c>
      <c r="M775" s="330">
        <f t="shared" si="26"/>
        <v>6.5152650000000034E-2</v>
      </c>
      <c r="N775" s="331">
        <f t="shared" si="27"/>
        <v>0.32014936682288742</v>
      </c>
    </row>
    <row r="776" spans="1:14" x14ac:dyDescent="0.25">
      <c r="A776" s="312">
        <v>4622111</v>
      </c>
      <c r="B776" s="312">
        <v>462211103</v>
      </c>
      <c r="C776" s="312" t="s">
        <v>1495</v>
      </c>
      <c r="D776" s="312" t="s">
        <v>2697</v>
      </c>
      <c r="E776" s="312">
        <v>500</v>
      </c>
      <c r="F776" s="312" t="s">
        <v>1351</v>
      </c>
      <c r="G776" s="312" t="s">
        <v>1352</v>
      </c>
      <c r="H776" s="312" t="s">
        <v>1353</v>
      </c>
      <c r="I776" s="329">
        <v>1</v>
      </c>
      <c r="J776" s="312">
        <v>94</v>
      </c>
      <c r="K776" s="312">
        <v>0.10785896000000003</v>
      </c>
      <c r="L776" s="312">
        <v>7.4029491999999988E-2</v>
      </c>
      <c r="M776" s="330">
        <f t="shared" si="26"/>
        <v>3.3829468000000043E-2</v>
      </c>
      <c r="N776" s="331">
        <f t="shared" si="27"/>
        <v>0.31364541249053424</v>
      </c>
    </row>
    <row r="777" spans="1:14" x14ac:dyDescent="0.25">
      <c r="A777" s="312">
        <v>4622111</v>
      </c>
      <c r="B777" s="312">
        <v>462211103</v>
      </c>
      <c r="C777" s="312" t="s">
        <v>1495</v>
      </c>
      <c r="D777" s="312" t="s">
        <v>2698</v>
      </c>
      <c r="E777" s="312">
        <v>100</v>
      </c>
      <c r="F777" s="312" t="s">
        <v>1351</v>
      </c>
      <c r="G777" s="312" t="s">
        <v>1352</v>
      </c>
      <c r="H777" s="312" t="s">
        <v>1353</v>
      </c>
      <c r="I777" s="329">
        <v>1</v>
      </c>
      <c r="J777" s="312">
        <v>52</v>
      </c>
      <c r="K777" s="312">
        <v>6.2095320000000009E-2</v>
      </c>
      <c r="L777" s="312">
        <v>4.5556474E-2</v>
      </c>
      <c r="M777" s="330">
        <f t="shared" si="26"/>
        <v>1.653884600000001E-2</v>
      </c>
      <c r="N777" s="331">
        <f t="shared" si="27"/>
        <v>0.26634609500361711</v>
      </c>
    </row>
    <row r="778" spans="1:14" x14ac:dyDescent="0.25">
      <c r="A778" s="312">
        <v>4622111</v>
      </c>
      <c r="B778" s="312">
        <v>462211101</v>
      </c>
      <c r="C778" s="312" t="s">
        <v>1503</v>
      </c>
      <c r="D778" s="312" t="s">
        <v>2699</v>
      </c>
      <c r="E778" s="312">
        <v>100</v>
      </c>
      <c r="F778" s="312" t="s">
        <v>1351</v>
      </c>
      <c r="G778" s="312" t="s">
        <v>1352</v>
      </c>
      <c r="H778" s="312" t="s">
        <v>1353</v>
      </c>
      <c r="I778" s="329">
        <v>1</v>
      </c>
      <c r="J778" s="312">
        <v>70</v>
      </c>
      <c r="K778" s="312">
        <v>5.6740760000000015E-2</v>
      </c>
      <c r="L778" s="312">
        <v>4.8407599999999995E-2</v>
      </c>
      <c r="M778" s="330">
        <f t="shared" si="26"/>
        <v>8.33316000000002E-3</v>
      </c>
      <c r="N778" s="331">
        <f t="shared" si="27"/>
        <v>0.14686373605147371</v>
      </c>
    </row>
    <row r="779" spans="1:14" x14ac:dyDescent="0.25">
      <c r="A779" s="312">
        <v>4622211</v>
      </c>
      <c r="B779" s="312">
        <v>462221101</v>
      </c>
      <c r="C779" s="312" t="s">
        <v>1124</v>
      </c>
      <c r="D779" s="312" t="s">
        <v>2700</v>
      </c>
      <c r="E779" s="312">
        <v>100</v>
      </c>
      <c r="F779" s="312" t="s">
        <v>1351</v>
      </c>
      <c r="G779" s="312" t="s">
        <v>1352</v>
      </c>
      <c r="H779" s="312" t="s">
        <v>1353</v>
      </c>
      <c r="I779" s="329">
        <v>1</v>
      </c>
      <c r="J779" s="312">
        <v>9</v>
      </c>
      <c r="K779" s="312">
        <v>7.5069600000000035E-3</v>
      </c>
      <c r="L779" s="312">
        <v>5.6819999999999996E-3</v>
      </c>
      <c r="M779" s="330">
        <f t="shared" si="26"/>
        <v>1.8249600000000039E-3</v>
      </c>
      <c r="N779" s="331">
        <f t="shared" si="27"/>
        <v>0.2431024009718985</v>
      </c>
    </row>
    <row r="780" spans="1:14" x14ac:dyDescent="0.25">
      <c r="A780" s="312">
        <v>4622321</v>
      </c>
      <c r="B780" s="312">
        <v>462232102</v>
      </c>
      <c r="C780" s="312" t="s">
        <v>1497</v>
      </c>
      <c r="D780" s="312" t="s">
        <v>2701</v>
      </c>
      <c r="E780" s="312">
        <v>100</v>
      </c>
      <c r="F780" s="312" t="s">
        <v>1351</v>
      </c>
      <c r="G780" s="312" t="s">
        <v>1352</v>
      </c>
      <c r="H780" s="312" t="s">
        <v>1353</v>
      </c>
      <c r="I780" s="329">
        <v>1</v>
      </c>
      <c r="J780" s="312">
        <v>42</v>
      </c>
      <c r="K780" s="312">
        <v>2.8844959999999999E-2</v>
      </c>
      <c r="L780" s="312">
        <v>2.4459000000000002E-2</v>
      </c>
      <c r="M780" s="330">
        <f t="shared" ref="M780:M843" si="28">K780-L780</f>
        <v>4.3859599999999978E-3</v>
      </c>
      <c r="N780" s="331">
        <f t="shared" ref="N780:N843" si="29">M780/K780</f>
        <v>0.15205290629628185</v>
      </c>
    </row>
    <row r="781" spans="1:14" x14ac:dyDescent="0.25">
      <c r="A781" s="312">
        <v>4622222</v>
      </c>
      <c r="B781" s="312">
        <v>462222202</v>
      </c>
      <c r="C781" s="312" t="s">
        <v>1492</v>
      </c>
      <c r="D781" s="312" t="s">
        <v>2702</v>
      </c>
      <c r="E781" s="312">
        <v>100</v>
      </c>
      <c r="F781" s="312" t="s">
        <v>1351</v>
      </c>
      <c r="G781" s="312" t="s">
        <v>1352</v>
      </c>
      <c r="H781" s="312" t="s">
        <v>1353</v>
      </c>
      <c r="I781" s="329">
        <v>1</v>
      </c>
      <c r="J781" s="312">
        <v>99</v>
      </c>
      <c r="K781" s="312">
        <v>1.0349999999999998E-2</v>
      </c>
      <c r="L781" s="312">
        <v>9.3950000000000006E-3</v>
      </c>
      <c r="M781" s="330">
        <f t="shared" si="28"/>
        <v>9.5499999999999752E-4</v>
      </c>
      <c r="N781" s="331">
        <f t="shared" si="29"/>
        <v>9.2270531400965958E-2</v>
      </c>
    </row>
    <row r="782" spans="1:14" x14ac:dyDescent="0.25">
      <c r="A782" s="312">
        <v>4622214</v>
      </c>
      <c r="B782" s="312">
        <v>462221404</v>
      </c>
      <c r="C782" s="312" t="s">
        <v>1088</v>
      </c>
      <c r="D782" s="312" t="s">
        <v>2703</v>
      </c>
      <c r="E782" s="312">
        <v>100</v>
      </c>
      <c r="F782" s="312" t="s">
        <v>1351</v>
      </c>
      <c r="G782" s="312" t="s">
        <v>1352</v>
      </c>
      <c r="H782" s="312" t="s">
        <v>1353</v>
      </c>
      <c r="I782" s="329">
        <v>1</v>
      </c>
      <c r="J782" s="312">
        <v>91</v>
      </c>
      <c r="K782" s="312">
        <v>3.0478400000000003E-2</v>
      </c>
      <c r="L782" s="312">
        <v>2.2595999999999998E-2</v>
      </c>
      <c r="M782" s="330">
        <f t="shared" si="28"/>
        <v>7.8824000000000047E-3</v>
      </c>
      <c r="N782" s="331">
        <f t="shared" si="29"/>
        <v>0.25862249986875963</v>
      </c>
    </row>
    <row r="783" spans="1:14" x14ac:dyDescent="0.25">
      <c r="A783" s="312">
        <v>4622111</v>
      </c>
      <c r="B783" s="312">
        <v>462211101</v>
      </c>
      <c r="C783" s="312" t="s">
        <v>1503</v>
      </c>
      <c r="D783" s="312" t="s">
        <v>2704</v>
      </c>
      <c r="E783" s="312">
        <v>100</v>
      </c>
      <c r="F783" s="312" t="s">
        <v>1351</v>
      </c>
      <c r="G783" s="312" t="s">
        <v>1352</v>
      </c>
      <c r="H783" s="312" t="s">
        <v>1353</v>
      </c>
      <c r="I783" s="329">
        <v>1</v>
      </c>
      <c r="J783" s="312">
        <v>76</v>
      </c>
      <c r="K783" s="312">
        <v>0.10811932000000002</v>
      </c>
      <c r="L783" s="312">
        <v>7.1656758000000001E-2</v>
      </c>
      <c r="M783" s="330">
        <f t="shared" si="28"/>
        <v>3.6462562000000018E-2</v>
      </c>
      <c r="N783" s="331">
        <f t="shared" si="29"/>
        <v>0.33724372295349259</v>
      </c>
    </row>
    <row r="784" spans="1:14" x14ac:dyDescent="0.25">
      <c r="A784" s="312">
        <v>4622222</v>
      </c>
      <c r="B784" s="312">
        <v>462222202</v>
      </c>
      <c r="C784" s="312" t="s">
        <v>1492</v>
      </c>
      <c r="D784" s="312" t="s">
        <v>2705</v>
      </c>
      <c r="E784" s="312">
        <v>100</v>
      </c>
      <c r="F784" s="312" t="s">
        <v>1351</v>
      </c>
      <c r="G784" s="312" t="s">
        <v>1352</v>
      </c>
      <c r="H784" s="312" t="s">
        <v>1353</v>
      </c>
      <c r="I784" s="329">
        <v>1</v>
      </c>
      <c r="J784" s="312">
        <v>91</v>
      </c>
      <c r="K784" s="312">
        <v>1.9202319999999998E-2</v>
      </c>
      <c r="L784" s="312">
        <v>1.4739000000000002E-2</v>
      </c>
      <c r="M784" s="330">
        <f t="shared" si="28"/>
        <v>4.4633199999999963E-3</v>
      </c>
      <c r="N784" s="331">
        <f t="shared" si="29"/>
        <v>0.23243649725658133</v>
      </c>
    </row>
    <row r="785" spans="1:14" x14ac:dyDescent="0.25">
      <c r="A785" s="312">
        <v>4622321</v>
      </c>
      <c r="B785" s="312">
        <v>462232103</v>
      </c>
      <c r="C785" s="312" t="s">
        <v>1498</v>
      </c>
      <c r="D785" s="312" t="s">
        <v>2706</v>
      </c>
      <c r="E785" s="312">
        <v>100</v>
      </c>
      <c r="F785" s="312" t="s">
        <v>1351</v>
      </c>
      <c r="G785" s="312" t="s">
        <v>1352</v>
      </c>
      <c r="H785" s="312" t="s">
        <v>1353</v>
      </c>
      <c r="I785" s="329">
        <v>1</v>
      </c>
      <c r="J785" s="312">
        <v>55</v>
      </c>
      <c r="K785" s="312">
        <v>7.2586759999999986E-2</v>
      </c>
      <c r="L785" s="312">
        <v>6.4911095000000002E-2</v>
      </c>
      <c r="M785" s="330">
        <f t="shared" si="28"/>
        <v>7.6756649999999843E-3</v>
      </c>
      <c r="N785" s="331">
        <f t="shared" si="29"/>
        <v>0.10574469779337149</v>
      </c>
    </row>
    <row r="786" spans="1:14" x14ac:dyDescent="0.25">
      <c r="A786" s="312">
        <v>4622321</v>
      </c>
      <c r="B786" s="312">
        <v>462232102</v>
      </c>
      <c r="C786" s="312" t="s">
        <v>1497</v>
      </c>
      <c r="D786" s="312" t="s">
        <v>2707</v>
      </c>
      <c r="E786" s="312">
        <v>100</v>
      </c>
      <c r="F786" s="312" t="s">
        <v>1351</v>
      </c>
      <c r="G786" s="312" t="s">
        <v>1352</v>
      </c>
      <c r="H786" s="312" t="s">
        <v>1353</v>
      </c>
      <c r="I786" s="329">
        <v>1</v>
      </c>
      <c r="J786" s="312">
        <v>54</v>
      </c>
      <c r="K786" s="312">
        <v>1.3925800000000004E-2</v>
      </c>
      <c r="L786" s="312">
        <v>1.1758999999999999E-2</v>
      </c>
      <c r="M786" s="330">
        <f t="shared" si="28"/>
        <v>2.1668000000000052E-3</v>
      </c>
      <c r="N786" s="331">
        <f t="shared" si="29"/>
        <v>0.15559608783696482</v>
      </c>
    </row>
    <row r="787" spans="1:14" x14ac:dyDescent="0.25">
      <c r="A787" s="312">
        <v>4622311</v>
      </c>
      <c r="B787" s="312">
        <v>462231105</v>
      </c>
      <c r="C787" s="312" t="s">
        <v>1628</v>
      </c>
      <c r="D787" s="312" t="s">
        <v>2708</v>
      </c>
      <c r="E787" s="312">
        <v>250</v>
      </c>
      <c r="F787" s="312" t="s">
        <v>1351</v>
      </c>
      <c r="G787" s="312" t="s">
        <v>1352</v>
      </c>
      <c r="H787" s="312" t="s">
        <v>1353</v>
      </c>
      <c r="I787" s="329">
        <v>1</v>
      </c>
      <c r="J787" s="312">
        <v>71</v>
      </c>
      <c r="K787" s="312">
        <v>0.1489492</v>
      </c>
      <c r="L787" s="312">
        <v>0.11033423600000002</v>
      </c>
      <c r="M787" s="330">
        <f t="shared" si="28"/>
        <v>3.8614963999999988E-2</v>
      </c>
      <c r="N787" s="331">
        <f t="shared" si="29"/>
        <v>0.25924922053962013</v>
      </c>
    </row>
    <row r="788" spans="1:14" x14ac:dyDescent="0.25">
      <c r="A788" s="312">
        <v>4622222</v>
      </c>
      <c r="B788" s="312">
        <v>462222203</v>
      </c>
      <c r="C788" s="312" t="s">
        <v>1501</v>
      </c>
      <c r="D788" s="312" t="s">
        <v>2709</v>
      </c>
      <c r="E788" s="312">
        <v>100</v>
      </c>
      <c r="F788" s="312" t="s">
        <v>1351</v>
      </c>
      <c r="G788" s="312" t="s">
        <v>1352</v>
      </c>
      <c r="H788" s="312" t="s">
        <v>1353</v>
      </c>
      <c r="I788" s="329">
        <v>1</v>
      </c>
      <c r="J788" s="312">
        <v>55</v>
      </c>
      <c r="K788" s="312">
        <v>1.3945559999999999E-2</v>
      </c>
      <c r="L788" s="312">
        <v>1.1543999999999999E-2</v>
      </c>
      <c r="M788" s="330">
        <f t="shared" si="28"/>
        <v>2.4015600000000005E-3</v>
      </c>
      <c r="N788" s="331">
        <f t="shared" si="29"/>
        <v>0.17220964952285894</v>
      </c>
    </row>
    <row r="789" spans="1:14" x14ac:dyDescent="0.25">
      <c r="A789" s="312">
        <v>4622222</v>
      </c>
      <c r="B789" s="312">
        <v>462222205</v>
      </c>
      <c r="C789" s="312" t="s">
        <v>1506</v>
      </c>
      <c r="D789" s="312" t="s">
        <v>2710</v>
      </c>
      <c r="E789" s="312">
        <v>100</v>
      </c>
      <c r="F789" s="312" t="s">
        <v>1351</v>
      </c>
      <c r="G789" s="312" t="s">
        <v>1352</v>
      </c>
      <c r="H789" s="312" t="s">
        <v>1353</v>
      </c>
      <c r="I789" s="329">
        <v>1</v>
      </c>
      <c r="J789" s="312">
        <v>74</v>
      </c>
      <c r="K789" s="312">
        <v>3.6384E-2</v>
      </c>
      <c r="L789" s="312">
        <v>3.0018999999999997E-2</v>
      </c>
      <c r="M789" s="330">
        <f t="shared" si="28"/>
        <v>6.3650000000000026E-3</v>
      </c>
      <c r="N789" s="331">
        <f t="shared" si="29"/>
        <v>0.17493953386103789</v>
      </c>
    </row>
    <row r="790" spans="1:14" x14ac:dyDescent="0.25">
      <c r="A790" s="312">
        <v>4622211</v>
      </c>
      <c r="B790" s="312">
        <v>462221101</v>
      </c>
      <c r="C790" s="312" t="s">
        <v>1124</v>
      </c>
      <c r="D790" s="312" t="s">
        <v>2711</v>
      </c>
      <c r="E790" s="312">
        <v>100</v>
      </c>
      <c r="F790" s="312" t="s">
        <v>1351</v>
      </c>
      <c r="G790" s="312" t="s">
        <v>1352</v>
      </c>
      <c r="H790" s="312" t="s">
        <v>1353</v>
      </c>
      <c r="I790" s="329">
        <v>1</v>
      </c>
      <c r="J790" s="312">
        <v>26</v>
      </c>
      <c r="K790" s="312">
        <v>7.6560399999999976E-3</v>
      </c>
      <c r="L790" s="312">
        <v>4.9820300000000001E-3</v>
      </c>
      <c r="M790" s="330">
        <f t="shared" si="28"/>
        <v>2.6740099999999975E-3</v>
      </c>
      <c r="N790" s="331">
        <f t="shared" si="29"/>
        <v>0.34926802890267011</v>
      </c>
    </row>
    <row r="791" spans="1:14" x14ac:dyDescent="0.25">
      <c r="A791" s="312">
        <v>4622222</v>
      </c>
      <c r="B791" s="312">
        <v>462222201</v>
      </c>
      <c r="C791" s="312" t="s">
        <v>1499</v>
      </c>
      <c r="D791" s="312" t="s">
        <v>2712</v>
      </c>
      <c r="E791" s="312">
        <v>100</v>
      </c>
      <c r="F791" s="312" t="s">
        <v>1351</v>
      </c>
      <c r="G791" s="312" t="s">
        <v>1352</v>
      </c>
      <c r="H791" s="312" t="s">
        <v>1353</v>
      </c>
      <c r="I791" s="329">
        <v>1</v>
      </c>
      <c r="J791" s="312">
        <v>85</v>
      </c>
      <c r="K791" s="312">
        <v>8.9684840000000002E-2</v>
      </c>
      <c r="L791" s="312">
        <v>6.3997270999999994E-2</v>
      </c>
      <c r="M791" s="330">
        <f t="shared" si="28"/>
        <v>2.5687569000000007E-2</v>
      </c>
      <c r="N791" s="331">
        <f t="shared" si="29"/>
        <v>0.28642041397408979</v>
      </c>
    </row>
    <row r="792" spans="1:14" x14ac:dyDescent="0.25">
      <c r="A792" s="312">
        <v>4622214</v>
      </c>
      <c r="B792" s="312">
        <v>462221402</v>
      </c>
      <c r="C792" s="312" t="s">
        <v>1316</v>
      </c>
      <c r="D792" s="312" t="s">
        <v>2713</v>
      </c>
      <c r="E792" s="312">
        <v>100</v>
      </c>
      <c r="F792" s="312" t="s">
        <v>1351</v>
      </c>
      <c r="G792" s="312" t="s">
        <v>1352</v>
      </c>
      <c r="H792" s="312" t="s">
        <v>1353</v>
      </c>
      <c r="I792" s="329">
        <v>1</v>
      </c>
      <c r="J792" s="312">
        <v>34</v>
      </c>
      <c r="K792" s="312">
        <v>8.5796399999999995E-3</v>
      </c>
      <c r="L792" s="312">
        <v>7.2630000000000004E-3</v>
      </c>
      <c r="M792" s="330">
        <f t="shared" si="28"/>
        <v>1.3166399999999991E-3</v>
      </c>
      <c r="N792" s="331">
        <f t="shared" si="29"/>
        <v>0.15346098437696679</v>
      </c>
    </row>
    <row r="793" spans="1:14" x14ac:dyDescent="0.25">
      <c r="A793" s="312">
        <v>4622311</v>
      </c>
      <c r="B793" s="312">
        <v>462231101</v>
      </c>
      <c r="C793" s="312" t="s">
        <v>1037</v>
      </c>
      <c r="D793" s="312" t="s">
        <v>2714</v>
      </c>
      <c r="E793" s="312">
        <v>100</v>
      </c>
      <c r="F793" s="312" t="s">
        <v>1351</v>
      </c>
      <c r="G793" s="312" t="s">
        <v>1352</v>
      </c>
      <c r="H793" s="312" t="s">
        <v>1353</v>
      </c>
      <c r="I793" s="329">
        <v>1</v>
      </c>
      <c r="J793" s="312">
        <v>74</v>
      </c>
      <c r="K793" s="312">
        <v>4.5521400000000004E-2</v>
      </c>
      <c r="L793" s="312">
        <v>3.9415740000000005E-2</v>
      </c>
      <c r="M793" s="330">
        <f t="shared" si="28"/>
        <v>6.1056599999999989E-3</v>
      </c>
      <c r="N793" s="331">
        <f t="shared" si="29"/>
        <v>0.13412724564710221</v>
      </c>
    </row>
    <row r="794" spans="1:14" x14ac:dyDescent="0.25">
      <c r="A794" s="312">
        <v>4622321</v>
      </c>
      <c r="B794" s="312">
        <v>462232102</v>
      </c>
      <c r="C794" s="312" t="s">
        <v>1497</v>
      </c>
      <c r="D794" s="312" t="s">
        <v>2715</v>
      </c>
      <c r="E794" s="312">
        <v>100</v>
      </c>
      <c r="F794" s="312" t="s">
        <v>1351</v>
      </c>
      <c r="G794" s="312" t="s">
        <v>1352</v>
      </c>
      <c r="H794" s="312" t="s">
        <v>1353</v>
      </c>
      <c r="I794" s="329">
        <v>1</v>
      </c>
      <c r="J794" s="312">
        <v>104</v>
      </c>
      <c r="K794" s="312">
        <v>2.8086559999999997E-2</v>
      </c>
      <c r="L794" s="312">
        <v>2.5949E-2</v>
      </c>
      <c r="M794" s="330">
        <f t="shared" si="28"/>
        <v>2.1375599999999967E-3</v>
      </c>
      <c r="N794" s="331">
        <f t="shared" si="29"/>
        <v>7.6106151839171368E-2</v>
      </c>
    </row>
    <row r="795" spans="1:14" x14ac:dyDescent="0.25">
      <c r="A795" s="312">
        <v>4622311</v>
      </c>
      <c r="B795" s="312">
        <v>462231101</v>
      </c>
      <c r="C795" s="312" t="s">
        <v>1037</v>
      </c>
      <c r="D795" s="312" t="s">
        <v>2716</v>
      </c>
      <c r="E795" s="312">
        <v>100</v>
      </c>
      <c r="F795" s="312" t="s">
        <v>1351</v>
      </c>
      <c r="G795" s="312" t="s">
        <v>1352</v>
      </c>
      <c r="H795" s="312" t="s">
        <v>1353</v>
      </c>
      <c r="I795" s="329">
        <v>1</v>
      </c>
      <c r="J795" s="312">
        <v>118</v>
      </c>
      <c r="K795" s="312">
        <v>6.9695800000000002E-2</v>
      </c>
      <c r="L795" s="312">
        <v>6.4692E-2</v>
      </c>
      <c r="M795" s="330">
        <f t="shared" si="28"/>
        <v>5.0038000000000027E-3</v>
      </c>
      <c r="N795" s="331">
        <f t="shared" si="29"/>
        <v>7.1794857078905802E-2</v>
      </c>
    </row>
    <row r="796" spans="1:14" x14ac:dyDescent="0.25">
      <c r="A796" s="312">
        <v>4622311</v>
      </c>
      <c r="B796" s="312">
        <v>462231105</v>
      </c>
      <c r="C796" s="312" t="s">
        <v>1628</v>
      </c>
      <c r="D796" s="312" t="s">
        <v>2717</v>
      </c>
      <c r="E796" s="312">
        <v>100</v>
      </c>
      <c r="F796" s="312" t="s">
        <v>1351</v>
      </c>
      <c r="G796" s="312" t="s">
        <v>1352</v>
      </c>
      <c r="H796" s="312" t="s">
        <v>1353</v>
      </c>
      <c r="I796" s="329">
        <v>1</v>
      </c>
      <c r="J796" s="312">
        <v>100</v>
      </c>
      <c r="K796" s="312">
        <v>5.2329039999999993E-2</v>
      </c>
      <c r="L796" s="312">
        <v>3.6571262E-2</v>
      </c>
      <c r="M796" s="330">
        <f t="shared" si="28"/>
        <v>1.5757777999999993E-2</v>
      </c>
      <c r="N796" s="331">
        <f t="shared" si="29"/>
        <v>0.3011287422815323</v>
      </c>
    </row>
    <row r="797" spans="1:14" x14ac:dyDescent="0.25">
      <c r="A797" s="312">
        <v>4622111</v>
      </c>
      <c r="B797" s="312">
        <v>462211101</v>
      </c>
      <c r="C797" s="312" t="s">
        <v>1503</v>
      </c>
      <c r="D797" s="312" t="s">
        <v>2718</v>
      </c>
      <c r="E797" s="312">
        <v>100</v>
      </c>
      <c r="F797" s="312" t="s">
        <v>1351</v>
      </c>
      <c r="G797" s="312" t="s">
        <v>1352</v>
      </c>
      <c r="H797" s="312" t="s">
        <v>1353</v>
      </c>
      <c r="I797" s="329">
        <v>1</v>
      </c>
      <c r="J797" s="312">
        <v>69</v>
      </c>
      <c r="K797" s="312">
        <v>2.3020719999999995E-2</v>
      </c>
      <c r="L797" s="312">
        <v>1.8841E-2</v>
      </c>
      <c r="M797" s="330">
        <f t="shared" si="28"/>
        <v>4.1797199999999944E-3</v>
      </c>
      <c r="N797" s="331">
        <f t="shared" si="29"/>
        <v>0.18156339158809956</v>
      </c>
    </row>
    <row r="798" spans="1:14" x14ac:dyDescent="0.25">
      <c r="A798" s="312">
        <v>4622311</v>
      </c>
      <c r="B798" s="312">
        <v>462231106</v>
      </c>
      <c r="C798" s="312" t="s">
        <v>1504</v>
      </c>
      <c r="D798" s="312" t="s">
        <v>2719</v>
      </c>
      <c r="E798" s="312">
        <v>100</v>
      </c>
      <c r="F798" s="312" t="s">
        <v>1351</v>
      </c>
      <c r="G798" s="312" t="s">
        <v>1352</v>
      </c>
      <c r="H798" s="312" t="s">
        <v>1353</v>
      </c>
      <c r="I798" s="329">
        <v>1</v>
      </c>
      <c r="J798" s="312">
        <v>94</v>
      </c>
      <c r="K798" s="312">
        <v>5.664624E-2</v>
      </c>
      <c r="L798" s="312">
        <v>4.6291219999999994E-2</v>
      </c>
      <c r="M798" s="330">
        <f t="shared" si="28"/>
        <v>1.0355020000000006E-2</v>
      </c>
      <c r="N798" s="331">
        <f t="shared" si="29"/>
        <v>0.18280154163806822</v>
      </c>
    </row>
    <row r="799" spans="1:14" x14ac:dyDescent="0.25">
      <c r="A799" s="312">
        <v>4622222</v>
      </c>
      <c r="B799" s="312">
        <v>462222205</v>
      </c>
      <c r="C799" s="312" t="s">
        <v>1506</v>
      </c>
      <c r="D799" s="312" t="s">
        <v>2720</v>
      </c>
      <c r="E799" s="312">
        <v>100</v>
      </c>
      <c r="F799" s="312" t="s">
        <v>1351</v>
      </c>
      <c r="G799" s="312" t="s">
        <v>1352</v>
      </c>
      <c r="H799" s="312" t="s">
        <v>1353</v>
      </c>
      <c r="I799" s="329">
        <v>1</v>
      </c>
      <c r="J799" s="312">
        <v>11</v>
      </c>
      <c r="K799" s="312">
        <v>1.187596E-2</v>
      </c>
      <c r="L799" s="312">
        <v>1.0413E-2</v>
      </c>
      <c r="M799" s="330">
        <f t="shared" si="28"/>
        <v>1.4629599999999993E-3</v>
      </c>
      <c r="N799" s="331">
        <f t="shared" si="29"/>
        <v>0.12318667290896898</v>
      </c>
    </row>
    <row r="800" spans="1:14" x14ac:dyDescent="0.25">
      <c r="A800" s="312">
        <v>4622332</v>
      </c>
      <c r="B800" s="312">
        <v>462233202</v>
      </c>
      <c r="C800" s="312" t="s">
        <v>1496</v>
      </c>
      <c r="D800" s="312" t="s">
        <v>2721</v>
      </c>
      <c r="E800" s="312">
        <v>100</v>
      </c>
      <c r="F800" s="312" t="s">
        <v>1351</v>
      </c>
      <c r="G800" s="312" t="s">
        <v>1352</v>
      </c>
      <c r="H800" s="312" t="s">
        <v>1353</v>
      </c>
      <c r="I800" s="329">
        <v>1</v>
      </c>
      <c r="J800" s="312">
        <v>42</v>
      </c>
      <c r="K800" s="312">
        <v>2.2391680000000004E-2</v>
      </c>
      <c r="L800" s="312">
        <v>1.5968E-2</v>
      </c>
      <c r="M800" s="330">
        <f t="shared" si="28"/>
        <v>6.4236800000000045E-3</v>
      </c>
      <c r="N800" s="331">
        <f t="shared" si="29"/>
        <v>0.2868779832509219</v>
      </c>
    </row>
    <row r="801" spans="1:14" x14ac:dyDescent="0.25">
      <c r="A801" s="312">
        <v>4622215</v>
      </c>
      <c r="B801" s="312">
        <v>462221505</v>
      </c>
      <c r="C801" s="312" t="s">
        <v>1500</v>
      </c>
      <c r="D801" s="312" t="s">
        <v>2722</v>
      </c>
      <c r="E801" s="312">
        <v>100</v>
      </c>
      <c r="F801" s="312" t="s">
        <v>1351</v>
      </c>
      <c r="G801" s="312" t="s">
        <v>1352</v>
      </c>
      <c r="H801" s="312" t="s">
        <v>1353</v>
      </c>
      <c r="I801" s="329">
        <v>1</v>
      </c>
      <c r="J801" s="312">
        <v>141</v>
      </c>
      <c r="K801" s="312">
        <v>1.5545560000000003E-2</v>
      </c>
      <c r="L801" s="312">
        <v>1.1810620000000001E-2</v>
      </c>
      <c r="M801" s="330">
        <f t="shared" si="28"/>
        <v>3.7349400000000026E-3</v>
      </c>
      <c r="N801" s="331">
        <f t="shared" si="29"/>
        <v>0.24025766842751253</v>
      </c>
    </row>
    <row r="802" spans="1:14" x14ac:dyDescent="0.25">
      <c r="A802" s="312">
        <v>4622215</v>
      </c>
      <c r="B802" s="312">
        <v>462221503</v>
      </c>
      <c r="C802" s="312" t="s">
        <v>1318</v>
      </c>
      <c r="D802" s="312" t="s">
        <v>2723</v>
      </c>
      <c r="E802" s="312">
        <v>100</v>
      </c>
      <c r="F802" s="312" t="s">
        <v>1351</v>
      </c>
      <c r="G802" s="312" t="s">
        <v>1352</v>
      </c>
      <c r="H802" s="312" t="s">
        <v>1353</v>
      </c>
      <c r="I802" s="329">
        <v>1</v>
      </c>
      <c r="J802" s="312">
        <v>109</v>
      </c>
      <c r="K802" s="312">
        <v>3.9430359999999991E-2</v>
      </c>
      <c r="L802" s="312">
        <v>2.5670930000000002E-2</v>
      </c>
      <c r="M802" s="330">
        <f t="shared" si="28"/>
        <v>1.3759429999999989E-2</v>
      </c>
      <c r="N802" s="331">
        <f t="shared" si="29"/>
        <v>0.34895522130662748</v>
      </c>
    </row>
    <row r="803" spans="1:14" x14ac:dyDescent="0.25">
      <c r="A803" s="312">
        <v>4622215</v>
      </c>
      <c r="B803" s="312">
        <v>462221503</v>
      </c>
      <c r="C803" s="312" t="s">
        <v>1318</v>
      </c>
      <c r="D803" s="312" t="s">
        <v>2724</v>
      </c>
      <c r="E803" s="312">
        <v>100</v>
      </c>
      <c r="F803" s="312" t="s">
        <v>1351</v>
      </c>
      <c r="G803" s="312" t="s">
        <v>1352</v>
      </c>
      <c r="H803" s="312" t="s">
        <v>1353</v>
      </c>
      <c r="I803" s="329">
        <v>1</v>
      </c>
      <c r="J803" s="312">
        <v>25</v>
      </c>
      <c r="K803" s="312">
        <v>7.0975199999999987E-3</v>
      </c>
      <c r="L803" s="312">
        <v>5.6480000000000002E-3</v>
      </c>
      <c r="M803" s="330">
        <f t="shared" si="28"/>
        <v>1.4495199999999984E-3</v>
      </c>
      <c r="N803" s="331">
        <f t="shared" si="29"/>
        <v>0.20422908283456739</v>
      </c>
    </row>
    <row r="804" spans="1:14" x14ac:dyDescent="0.25">
      <c r="A804" s="312">
        <v>4622215</v>
      </c>
      <c r="B804" s="312">
        <v>462221503</v>
      </c>
      <c r="C804" s="312" t="s">
        <v>1318</v>
      </c>
      <c r="D804" s="312" t="s">
        <v>2725</v>
      </c>
      <c r="E804" s="312">
        <v>100</v>
      </c>
      <c r="F804" s="312" t="s">
        <v>1351</v>
      </c>
      <c r="G804" s="312" t="s">
        <v>1352</v>
      </c>
      <c r="H804" s="312" t="s">
        <v>1353</v>
      </c>
      <c r="I804" s="329">
        <v>1</v>
      </c>
      <c r="J804" s="312">
        <v>83</v>
      </c>
      <c r="K804" s="312">
        <v>2.2286960000000001E-2</v>
      </c>
      <c r="L804" s="312">
        <v>1.7595E-2</v>
      </c>
      <c r="M804" s="330">
        <f t="shared" si="28"/>
        <v>4.691960000000002E-3</v>
      </c>
      <c r="N804" s="331">
        <f t="shared" si="29"/>
        <v>0.21052489886462764</v>
      </c>
    </row>
    <row r="805" spans="1:14" x14ac:dyDescent="0.25">
      <c r="A805" s="312">
        <v>4622215</v>
      </c>
      <c r="B805" s="312">
        <v>462221505</v>
      </c>
      <c r="C805" s="312" t="s">
        <v>1500</v>
      </c>
      <c r="D805" s="312" t="s">
        <v>2726</v>
      </c>
      <c r="E805" s="312">
        <v>100</v>
      </c>
      <c r="F805" s="312" t="s">
        <v>1351</v>
      </c>
      <c r="G805" s="312" t="s">
        <v>1352</v>
      </c>
      <c r="H805" s="312" t="s">
        <v>1353</v>
      </c>
      <c r="I805" s="329">
        <v>1</v>
      </c>
      <c r="J805" s="312">
        <v>179</v>
      </c>
      <c r="K805" s="312">
        <v>5.0696959999999999E-2</v>
      </c>
      <c r="L805" s="312">
        <v>3.543462E-2</v>
      </c>
      <c r="M805" s="330">
        <f t="shared" si="28"/>
        <v>1.5262339999999999E-2</v>
      </c>
      <c r="N805" s="331">
        <f t="shared" si="29"/>
        <v>0.30105039828818136</v>
      </c>
    </row>
    <row r="806" spans="1:14" x14ac:dyDescent="0.25">
      <c r="A806" s="312">
        <v>4622215</v>
      </c>
      <c r="B806" s="312">
        <v>462221503</v>
      </c>
      <c r="C806" s="312" t="s">
        <v>1318</v>
      </c>
      <c r="D806" s="312" t="s">
        <v>2727</v>
      </c>
      <c r="E806" s="312">
        <v>100</v>
      </c>
      <c r="F806" s="312" t="s">
        <v>1351</v>
      </c>
      <c r="G806" s="312" t="s">
        <v>1352</v>
      </c>
      <c r="H806" s="312" t="s">
        <v>1353</v>
      </c>
      <c r="I806" s="329">
        <v>1</v>
      </c>
      <c r="J806" s="312">
        <v>48</v>
      </c>
      <c r="K806" s="312">
        <v>1.783092E-2</v>
      </c>
      <c r="L806" s="312">
        <v>1.1700059999999998E-2</v>
      </c>
      <c r="M806" s="330">
        <f t="shared" si="28"/>
        <v>6.1308600000000019E-3</v>
      </c>
      <c r="N806" s="331">
        <f t="shared" si="29"/>
        <v>0.34383307198955532</v>
      </c>
    </row>
    <row r="807" spans="1:14" x14ac:dyDescent="0.25">
      <c r="A807" s="312">
        <v>4622321</v>
      </c>
      <c r="B807" s="312">
        <v>462232103</v>
      </c>
      <c r="C807" s="312" t="s">
        <v>1498</v>
      </c>
      <c r="D807" s="312" t="s">
        <v>2728</v>
      </c>
      <c r="E807" s="312">
        <v>500</v>
      </c>
      <c r="F807" s="312" t="s">
        <v>1351</v>
      </c>
      <c r="G807" s="312" t="s">
        <v>1352</v>
      </c>
      <c r="H807" s="312" t="s">
        <v>1353</v>
      </c>
      <c r="I807" s="329">
        <v>1</v>
      </c>
      <c r="J807" s="312">
        <v>602</v>
      </c>
      <c r="K807" s="312">
        <v>0.36366704000000005</v>
      </c>
      <c r="L807" s="312">
        <v>0.30433737</v>
      </c>
      <c r="M807" s="330">
        <f t="shared" si="28"/>
        <v>5.9329670000000057E-2</v>
      </c>
      <c r="N807" s="331">
        <f t="shared" si="29"/>
        <v>0.16314282977088065</v>
      </c>
    </row>
    <row r="808" spans="1:14" x14ac:dyDescent="0.25">
      <c r="A808" s="312">
        <v>4622214</v>
      </c>
      <c r="B808" s="312">
        <v>462221404</v>
      </c>
      <c r="C808" s="312" t="s">
        <v>1088</v>
      </c>
      <c r="D808" s="312" t="s">
        <v>2729</v>
      </c>
      <c r="E808" s="312">
        <v>100</v>
      </c>
      <c r="F808" s="312" t="s">
        <v>1351</v>
      </c>
      <c r="G808" s="312" t="s">
        <v>1352</v>
      </c>
      <c r="H808" s="312" t="s">
        <v>1353</v>
      </c>
      <c r="I808" s="329">
        <v>1</v>
      </c>
      <c r="J808" s="312">
        <v>58</v>
      </c>
      <c r="K808" s="312">
        <v>1.8997839999999998E-2</v>
      </c>
      <c r="L808" s="312">
        <v>1.379E-2</v>
      </c>
      <c r="M808" s="330">
        <f t="shared" si="28"/>
        <v>5.2078399999999983E-3</v>
      </c>
      <c r="N808" s="331">
        <f t="shared" si="29"/>
        <v>0.27412800613122329</v>
      </c>
    </row>
    <row r="809" spans="1:14" x14ac:dyDescent="0.25">
      <c r="A809" s="312">
        <v>4622222</v>
      </c>
      <c r="B809" s="312">
        <v>462222204</v>
      </c>
      <c r="C809" s="312" t="s">
        <v>1505</v>
      </c>
      <c r="D809" s="312" t="s">
        <v>2730</v>
      </c>
      <c r="E809" s="312">
        <v>100</v>
      </c>
      <c r="F809" s="312" t="s">
        <v>1351</v>
      </c>
      <c r="G809" s="312" t="s">
        <v>1352</v>
      </c>
      <c r="H809" s="312" t="s">
        <v>1353</v>
      </c>
      <c r="I809" s="329">
        <v>1</v>
      </c>
      <c r="J809" s="312">
        <v>110</v>
      </c>
      <c r="K809" s="312">
        <v>3.9895960000000008E-2</v>
      </c>
      <c r="L809" s="312">
        <v>3.0086999999999999E-2</v>
      </c>
      <c r="M809" s="330">
        <f t="shared" si="28"/>
        <v>9.8089600000000089E-3</v>
      </c>
      <c r="N809" s="331">
        <f t="shared" si="29"/>
        <v>0.24586349093993495</v>
      </c>
    </row>
    <row r="810" spans="1:14" x14ac:dyDescent="0.25">
      <c r="A810" s="312">
        <v>4622214</v>
      </c>
      <c r="B810" s="312">
        <v>462221404</v>
      </c>
      <c r="C810" s="312" t="s">
        <v>1088</v>
      </c>
      <c r="D810" s="312" t="s">
        <v>2731</v>
      </c>
      <c r="E810" s="312">
        <v>100</v>
      </c>
      <c r="F810" s="312" t="s">
        <v>1351</v>
      </c>
      <c r="G810" s="312" t="s">
        <v>1352</v>
      </c>
      <c r="H810" s="312" t="s">
        <v>1353</v>
      </c>
      <c r="I810" s="329">
        <v>1</v>
      </c>
      <c r="J810" s="312">
        <v>96</v>
      </c>
      <c r="K810" s="312">
        <v>2.4774119999999997E-2</v>
      </c>
      <c r="L810" s="312">
        <v>1.7840000000000002E-2</v>
      </c>
      <c r="M810" s="330">
        <f t="shared" si="28"/>
        <v>6.934119999999995E-3</v>
      </c>
      <c r="N810" s="331">
        <f t="shared" si="29"/>
        <v>0.27989369551774174</v>
      </c>
    </row>
    <row r="811" spans="1:14" x14ac:dyDescent="0.25">
      <c r="A811" s="312">
        <v>4622216</v>
      </c>
      <c r="B811" s="312">
        <v>462221603</v>
      </c>
      <c r="C811" s="312" t="s">
        <v>1493</v>
      </c>
      <c r="D811" s="312" t="s">
        <v>2732</v>
      </c>
      <c r="E811" s="312">
        <v>100</v>
      </c>
      <c r="F811" s="312" t="s">
        <v>1351</v>
      </c>
      <c r="G811" s="312" t="s">
        <v>1352</v>
      </c>
      <c r="H811" s="312" t="s">
        <v>1353</v>
      </c>
      <c r="I811" s="329">
        <v>1</v>
      </c>
      <c r="J811" s="312">
        <v>24</v>
      </c>
      <c r="K811" s="312">
        <v>7.0497600000000013E-3</v>
      </c>
      <c r="L811" s="312">
        <v>5.2860000000000008E-3</v>
      </c>
      <c r="M811" s="330">
        <f t="shared" si="28"/>
        <v>1.7637600000000005E-3</v>
      </c>
      <c r="N811" s="331">
        <f t="shared" si="29"/>
        <v>0.25018724041669504</v>
      </c>
    </row>
    <row r="812" spans="1:14" x14ac:dyDescent="0.25">
      <c r="A812" s="312">
        <v>4622222</v>
      </c>
      <c r="B812" s="312">
        <v>462222205</v>
      </c>
      <c r="C812" s="312" t="s">
        <v>1506</v>
      </c>
      <c r="D812" s="312" t="s">
        <v>2733</v>
      </c>
      <c r="E812" s="312">
        <v>100</v>
      </c>
      <c r="F812" s="312" t="s">
        <v>1351</v>
      </c>
      <c r="G812" s="312" t="s">
        <v>1352</v>
      </c>
      <c r="H812" s="312" t="s">
        <v>1353</v>
      </c>
      <c r="I812" s="329">
        <v>1</v>
      </c>
      <c r="J812" s="312">
        <v>93</v>
      </c>
      <c r="K812" s="312">
        <v>5.2022200000000005E-2</v>
      </c>
      <c r="L812" s="312">
        <v>4.1572999999999999E-2</v>
      </c>
      <c r="M812" s="330">
        <f t="shared" si="28"/>
        <v>1.0449200000000006E-2</v>
      </c>
      <c r="N812" s="331">
        <f t="shared" si="29"/>
        <v>0.20086040190534049</v>
      </c>
    </row>
    <row r="813" spans="1:14" x14ac:dyDescent="0.25">
      <c r="A813" s="312">
        <v>4622111</v>
      </c>
      <c r="B813" s="312">
        <v>462211102</v>
      </c>
      <c r="C813" s="312" t="s">
        <v>1324</v>
      </c>
      <c r="D813" s="312" t="s">
        <v>2734</v>
      </c>
      <c r="E813" s="312">
        <v>100</v>
      </c>
      <c r="F813" s="312" t="s">
        <v>1351</v>
      </c>
      <c r="G813" s="312" t="s">
        <v>1352</v>
      </c>
      <c r="H813" s="312" t="s">
        <v>1353</v>
      </c>
      <c r="I813" s="329">
        <v>1</v>
      </c>
      <c r="J813" s="312">
        <v>13</v>
      </c>
      <c r="K813" s="312">
        <v>1.1635999999999999E-2</v>
      </c>
      <c r="L813" s="312">
        <v>9.4581049999999996E-3</v>
      </c>
      <c r="M813" s="330">
        <f t="shared" si="28"/>
        <v>2.1778949999999991E-3</v>
      </c>
      <c r="N813" s="331">
        <f t="shared" si="29"/>
        <v>0.18716870058439322</v>
      </c>
    </row>
    <row r="814" spans="1:14" x14ac:dyDescent="0.25">
      <c r="A814" s="312">
        <v>4622111</v>
      </c>
      <c r="B814" s="312">
        <v>462211103</v>
      </c>
      <c r="C814" s="312" t="s">
        <v>1495</v>
      </c>
      <c r="D814" s="312" t="s">
        <v>2735</v>
      </c>
      <c r="E814" s="312">
        <v>100</v>
      </c>
      <c r="F814" s="312" t="s">
        <v>1351</v>
      </c>
      <c r="G814" s="312" t="s">
        <v>1352</v>
      </c>
      <c r="H814" s="312" t="s">
        <v>1353</v>
      </c>
      <c r="I814" s="329">
        <v>1</v>
      </c>
      <c r="J814" s="312">
        <v>58</v>
      </c>
      <c r="K814" s="312">
        <v>3.2205880000000006E-2</v>
      </c>
      <c r="L814" s="312">
        <v>3.0551019999999998E-2</v>
      </c>
      <c r="M814" s="330">
        <f t="shared" si="28"/>
        <v>1.654860000000008E-3</v>
      </c>
      <c r="N814" s="331">
        <f t="shared" si="29"/>
        <v>5.1383784575984498E-2</v>
      </c>
    </row>
    <row r="815" spans="1:14" x14ac:dyDescent="0.25">
      <c r="A815" s="312">
        <v>4622332</v>
      </c>
      <c r="B815" s="312">
        <v>462233202</v>
      </c>
      <c r="C815" s="312" t="s">
        <v>1496</v>
      </c>
      <c r="D815" s="312" t="s">
        <v>2736</v>
      </c>
      <c r="E815" s="312">
        <v>100</v>
      </c>
      <c r="F815" s="312" t="s">
        <v>1351</v>
      </c>
      <c r="G815" s="312" t="s">
        <v>1352</v>
      </c>
      <c r="H815" s="312" t="s">
        <v>1353</v>
      </c>
      <c r="I815" s="329">
        <v>1</v>
      </c>
      <c r="J815" s="312">
        <v>44</v>
      </c>
      <c r="K815" s="312">
        <v>2.5908880000000002E-2</v>
      </c>
      <c r="L815" s="312">
        <v>1.7167999999999999E-2</v>
      </c>
      <c r="M815" s="330">
        <f t="shared" si="28"/>
        <v>8.740880000000003E-3</v>
      </c>
      <c r="N815" s="331">
        <f t="shared" si="29"/>
        <v>0.33737004455615227</v>
      </c>
    </row>
    <row r="816" spans="1:14" x14ac:dyDescent="0.25">
      <c r="A816" s="312">
        <v>4622215</v>
      </c>
      <c r="B816" s="312">
        <v>462221504</v>
      </c>
      <c r="C816" s="312" t="s">
        <v>1319</v>
      </c>
      <c r="D816" s="312" t="s">
        <v>2737</v>
      </c>
      <c r="E816" s="312">
        <v>100</v>
      </c>
      <c r="F816" s="312" t="s">
        <v>1351</v>
      </c>
      <c r="G816" s="312" t="s">
        <v>1352</v>
      </c>
      <c r="H816" s="312" t="s">
        <v>1353</v>
      </c>
      <c r="I816" s="329">
        <v>1</v>
      </c>
      <c r="J816" s="312">
        <v>150</v>
      </c>
      <c r="K816" s="312">
        <v>5.2211440000000005E-2</v>
      </c>
      <c r="L816" s="312">
        <v>4.2551150000000003E-2</v>
      </c>
      <c r="M816" s="330">
        <f t="shared" si="28"/>
        <v>9.6602900000000019E-3</v>
      </c>
      <c r="N816" s="331">
        <f t="shared" si="29"/>
        <v>0.18502247783244441</v>
      </c>
    </row>
    <row r="817" spans="1:14" x14ac:dyDescent="0.25">
      <c r="A817" s="312">
        <v>4622111</v>
      </c>
      <c r="B817" s="312">
        <v>462211103</v>
      </c>
      <c r="C817" s="312" t="s">
        <v>1495</v>
      </c>
      <c r="D817" s="312" t="s">
        <v>2738</v>
      </c>
      <c r="E817" s="312">
        <v>100</v>
      </c>
      <c r="F817" s="312" t="s">
        <v>1351</v>
      </c>
      <c r="G817" s="312" t="s">
        <v>1352</v>
      </c>
      <c r="H817" s="312" t="s">
        <v>1353</v>
      </c>
      <c r="I817" s="329">
        <v>1</v>
      </c>
      <c r="J817" s="312">
        <v>69</v>
      </c>
      <c r="K817" s="312">
        <v>0.10550855999999999</v>
      </c>
      <c r="L817" s="312">
        <v>6.9370712000000001E-2</v>
      </c>
      <c r="M817" s="330">
        <f t="shared" si="28"/>
        <v>3.6137847999999986E-2</v>
      </c>
      <c r="N817" s="331">
        <f t="shared" si="29"/>
        <v>0.34251105313161312</v>
      </c>
    </row>
    <row r="818" spans="1:14" x14ac:dyDescent="0.25">
      <c r="A818" s="312">
        <v>4622311</v>
      </c>
      <c r="B818" s="312">
        <v>462231106</v>
      </c>
      <c r="C818" s="312" t="s">
        <v>1504</v>
      </c>
      <c r="D818" s="312" t="s">
        <v>2739</v>
      </c>
      <c r="E818" s="312">
        <v>100</v>
      </c>
      <c r="F818" s="312" t="s">
        <v>1351</v>
      </c>
      <c r="G818" s="312" t="s">
        <v>1352</v>
      </c>
      <c r="H818" s="312" t="s">
        <v>1353</v>
      </c>
      <c r="I818" s="329">
        <v>1</v>
      </c>
      <c r="J818" s="312">
        <v>82</v>
      </c>
      <c r="K818" s="312">
        <v>5.0250199999999995E-2</v>
      </c>
      <c r="L818" s="312">
        <v>4.0204000000000004E-2</v>
      </c>
      <c r="M818" s="330">
        <f t="shared" si="28"/>
        <v>1.0046199999999991E-2</v>
      </c>
      <c r="N818" s="331">
        <f t="shared" si="29"/>
        <v>0.19992358239370175</v>
      </c>
    </row>
    <row r="819" spans="1:14" x14ac:dyDescent="0.25">
      <c r="A819" s="312">
        <v>4622216</v>
      </c>
      <c r="B819" s="312">
        <v>462221602</v>
      </c>
      <c r="C819" s="312" t="s">
        <v>1322</v>
      </c>
      <c r="D819" s="312" t="s">
        <v>2740</v>
      </c>
      <c r="E819" s="312">
        <v>100</v>
      </c>
      <c r="F819" s="312" t="s">
        <v>1351</v>
      </c>
      <c r="G819" s="312" t="s">
        <v>1352</v>
      </c>
      <c r="H819" s="312" t="s">
        <v>1353</v>
      </c>
      <c r="I819" s="329">
        <v>1</v>
      </c>
      <c r="J819" s="312">
        <v>42</v>
      </c>
      <c r="K819" s="312">
        <v>7.1458799999999994E-3</v>
      </c>
      <c r="L819" s="312">
        <v>6.1790000000000005E-3</v>
      </c>
      <c r="M819" s="330">
        <f t="shared" si="28"/>
        <v>9.6687999999999896E-4</v>
      </c>
      <c r="N819" s="331">
        <f t="shared" si="29"/>
        <v>0.13530593852681533</v>
      </c>
    </row>
    <row r="820" spans="1:14" x14ac:dyDescent="0.25">
      <c r="A820" s="312">
        <v>4622222</v>
      </c>
      <c r="B820" s="312">
        <v>462222201</v>
      </c>
      <c r="C820" s="312" t="s">
        <v>1499</v>
      </c>
      <c r="D820" s="312" t="s">
        <v>2741</v>
      </c>
      <c r="E820" s="312">
        <v>250</v>
      </c>
      <c r="F820" s="312" t="s">
        <v>1351</v>
      </c>
      <c r="G820" s="312" t="s">
        <v>1352</v>
      </c>
      <c r="H820" s="312" t="s">
        <v>1353</v>
      </c>
      <c r="I820" s="329">
        <v>1</v>
      </c>
      <c r="J820" s="312">
        <v>169</v>
      </c>
      <c r="K820" s="312">
        <v>0.20516287999999999</v>
      </c>
      <c r="L820" s="312">
        <v>0.15403356300000001</v>
      </c>
      <c r="M820" s="330">
        <f t="shared" si="28"/>
        <v>5.112931699999998E-2</v>
      </c>
      <c r="N820" s="331">
        <f t="shared" si="29"/>
        <v>0.24921329335989034</v>
      </c>
    </row>
    <row r="821" spans="1:14" x14ac:dyDescent="0.25">
      <c r="A821" s="312">
        <v>4622222</v>
      </c>
      <c r="B821" s="312">
        <v>462222201</v>
      </c>
      <c r="C821" s="312" t="s">
        <v>1499</v>
      </c>
      <c r="D821" s="312" t="s">
        <v>2742</v>
      </c>
      <c r="E821" s="312">
        <v>250</v>
      </c>
      <c r="F821" s="312" t="s">
        <v>1351</v>
      </c>
      <c r="G821" s="312" t="s">
        <v>1352</v>
      </c>
      <c r="H821" s="312" t="s">
        <v>1353</v>
      </c>
      <c r="I821" s="329">
        <v>1</v>
      </c>
      <c r="J821" s="312">
        <v>59</v>
      </c>
      <c r="K821" s="312">
        <v>7.4418079999999998E-2</v>
      </c>
      <c r="L821" s="312">
        <v>5.3668432000000002E-2</v>
      </c>
      <c r="M821" s="330">
        <f t="shared" si="28"/>
        <v>2.0749647999999996E-2</v>
      </c>
      <c r="N821" s="331">
        <f t="shared" si="29"/>
        <v>0.27882536071879299</v>
      </c>
    </row>
    <row r="822" spans="1:14" x14ac:dyDescent="0.25">
      <c r="A822" s="312">
        <v>4622222</v>
      </c>
      <c r="B822" s="312">
        <v>462222201</v>
      </c>
      <c r="C822" s="312" t="s">
        <v>1499</v>
      </c>
      <c r="D822" s="312" t="s">
        <v>2743</v>
      </c>
      <c r="E822" s="312">
        <v>100</v>
      </c>
      <c r="F822" s="312" t="s">
        <v>1351</v>
      </c>
      <c r="G822" s="312" t="s">
        <v>1352</v>
      </c>
      <c r="H822" s="312" t="s">
        <v>1353</v>
      </c>
      <c r="I822" s="329">
        <v>1</v>
      </c>
      <c r="J822" s="312">
        <v>60</v>
      </c>
      <c r="K822" s="312">
        <v>5.2012959999999997E-2</v>
      </c>
      <c r="L822" s="312">
        <v>4.0058999999999997E-2</v>
      </c>
      <c r="M822" s="330">
        <f t="shared" si="28"/>
        <v>1.195396E-2</v>
      </c>
      <c r="N822" s="331">
        <f t="shared" si="29"/>
        <v>0.22982656630193707</v>
      </c>
    </row>
    <row r="823" spans="1:14" x14ac:dyDescent="0.25">
      <c r="A823" s="312">
        <v>4622222</v>
      </c>
      <c r="B823" s="312">
        <v>462222201</v>
      </c>
      <c r="C823" s="312" t="s">
        <v>1499</v>
      </c>
      <c r="D823" s="312" t="s">
        <v>2744</v>
      </c>
      <c r="E823" s="312">
        <v>100</v>
      </c>
      <c r="F823" s="312" t="s">
        <v>1351</v>
      </c>
      <c r="G823" s="312" t="s">
        <v>1352</v>
      </c>
      <c r="H823" s="312" t="s">
        <v>1353</v>
      </c>
      <c r="I823" s="329">
        <v>1</v>
      </c>
      <c r="J823" s="312">
        <v>5</v>
      </c>
      <c r="K823" s="312">
        <v>8.6927600000000008E-3</v>
      </c>
      <c r="L823" s="312">
        <v>7.8259999999999996E-3</v>
      </c>
      <c r="M823" s="330">
        <f t="shared" si="28"/>
        <v>8.6676000000000114E-4</v>
      </c>
      <c r="N823" s="331">
        <f t="shared" si="29"/>
        <v>9.9710563733497889E-2</v>
      </c>
    </row>
    <row r="824" spans="1:14" x14ac:dyDescent="0.25">
      <c r="A824" s="312">
        <v>4622233</v>
      </c>
      <c r="B824" s="312">
        <v>462223301</v>
      </c>
      <c r="C824" s="312" t="s">
        <v>1315</v>
      </c>
      <c r="D824" s="312" t="s">
        <v>2745</v>
      </c>
      <c r="E824" s="312">
        <v>250</v>
      </c>
      <c r="F824" s="312" t="s">
        <v>1351</v>
      </c>
      <c r="G824" s="312" t="s">
        <v>1352</v>
      </c>
      <c r="H824" s="312" t="s">
        <v>1353</v>
      </c>
      <c r="I824" s="329">
        <v>1</v>
      </c>
      <c r="J824" s="312">
        <v>213</v>
      </c>
      <c r="K824" s="312">
        <v>0.15106456000000001</v>
      </c>
      <c r="L824" s="312">
        <v>0.13433152499999998</v>
      </c>
      <c r="M824" s="330">
        <f t="shared" si="28"/>
        <v>1.6733035000000035E-2</v>
      </c>
      <c r="N824" s="331">
        <f t="shared" si="29"/>
        <v>0.11076744274103756</v>
      </c>
    </row>
    <row r="825" spans="1:14" x14ac:dyDescent="0.25">
      <c r="A825" s="312">
        <v>4622233</v>
      </c>
      <c r="B825" s="312">
        <v>462223301</v>
      </c>
      <c r="C825" s="312" t="s">
        <v>1315</v>
      </c>
      <c r="D825" s="312" t="s">
        <v>2746</v>
      </c>
      <c r="E825" s="312">
        <v>100</v>
      </c>
      <c r="F825" s="312" t="s">
        <v>1351</v>
      </c>
      <c r="G825" s="312" t="s">
        <v>1352</v>
      </c>
      <c r="H825" s="312" t="s">
        <v>1353</v>
      </c>
      <c r="I825" s="329">
        <v>1</v>
      </c>
      <c r="J825" s="312">
        <v>61</v>
      </c>
      <c r="K825" s="312">
        <v>1.1157520000000001E-2</v>
      </c>
      <c r="L825" s="312">
        <v>8.2150000000000001E-3</v>
      </c>
      <c r="M825" s="330">
        <f t="shared" si="28"/>
        <v>2.9425200000000006E-3</v>
      </c>
      <c r="N825" s="331">
        <f t="shared" si="29"/>
        <v>0.26372527228272952</v>
      </c>
    </row>
    <row r="826" spans="1:14" x14ac:dyDescent="0.25">
      <c r="A826" s="312">
        <v>4622233</v>
      </c>
      <c r="B826" s="312">
        <v>462223301</v>
      </c>
      <c r="C826" s="312" t="s">
        <v>1315</v>
      </c>
      <c r="D826" s="312" t="s">
        <v>2747</v>
      </c>
      <c r="E826" s="312">
        <v>100</v>
      </c>
      <c r="F826" s="312" t="s">
        <v>1351</v>
      </c>
      <c r="G826" s="312" t="s">
        <v>1352</v>
      </c>
      <c r="H826" s="312" t="s">
        <v>1353</v>
      </c>
      <c r="I826" s="329">
        <v>1</v>
      </c>
      <c r="J826" s="312">
        <v>75</v>
      </c>
      <c r="K826" s="312">
        <v>2.3696400000000003E-2</v>
      </c>
      <c r="L826" s="312">
        <v>2.2107000000000002E-2</v>
      </c>
      <c r="M826" s="330">
        <f t="shared" si="28"/>
        <v>1.5894000000000012E-3</v>
      </c>
      <c r="N826" s="331">
        <f t="shared" si="29"/>
        <v>6.7073479515875875E-2</v>
      </c>
    </row>
    <row r="827" spans="1:14" x14ac:dyDescent="0.25">
      <c r="A827" s="312">
        <v>4622233</v>
      </c>
      <c r="B827" s="312">
        <v>462223302</v>
      </c>
      <c r="C827" s="312" t="s">
        <v>1313</v>
      </c>
      <c r="D827" s="312" t="s">
        <v>2748</v>
      </c>
      <c r="E827" s="312">
        <v>250</v>
      </c>
      <c r="F827" s="312" t="s">
        <v>1351</v>
      </c>
      <c r="G827" s="312" t="s">
        <v>1352</v>
      </c>
      <c r="H827" s="312" t="s">
        <v>1353</v>
      </c>
      <c r="I827" s="329">
        <v>1</v>
      </c>
      <c r="J827" s="312">
        <v>191</v>
      </c>
      <c r="K827" s="312">
        <v>5.7411120000000003E-2</v>
      </c>
      <c r="L827" s="312">
        <v>4.1411198000000003E-2</v>
      </c>
      <c r="M827" s="330">
        <f t="shared" si="28"/>
        <v>1.5999922E-2</v>
      </c>
      <c r="N827" s="331">
        <f t="shared" si="29"/>
        <v>0.27869029553856461</v>
      </c>
    </row>
    <row r="828" spans="1:14" x14ac:dyDescent="0.25">
      <c r="A828" s="312">
        <v>4622233</v>
      </c>
      <c r="B828" s="312">
        <v>462223302</v>
      </c>
      <c r="C828" s="312" t="s">
        <v>1313</v>
      </c>
      <c r="D828" s="312" t="s">
        <v>2749</v>
      </c>
      <c r="E828" s="312">
        <v>100</v>
      </c>
      <c r="F828" s="312" t="s">
        <v>1351</v>
      </c>
      <c r="G828" s="312" t="s">
        <v>1352</v>
      </c>
      <c r="H828" s="312" t="s">
        <v>1353</v>
      </c>
      <c r="I828" s="329">
        <v>1</v>
      </c>
      <c r="J828" s="312">
        <v>44</v>
      </c>
      <c r="K828" s="312">
        <v>2.1067200000000001E-2</v>
      </c>
      <c r="L828" s="312">
        <v>1.573105E-2</v>
      </c>
      <c r="M828" s="330">
        <f t="shared" si="28"/>
        <v>5.3361500000000013E-3</v>
      </c>
      <c r="N828" s="331">
        <f t="shared" si="29"/>
        <v>0.2532918470418471</v>
      </c>
    </row>
    <row r="829" spans="1:14" x14ac:dyDescent="0.25">
      <c r="A829" s="312">
        <v>4622233</v>
      </c>
      <c r="B829" s="312">
        <v>462223303</v>
      </c>
      <c r="C829" s="312" t="s">
        <v>1314</v>
      </c>
      <c r="D829" s="312" t="s">
        <v>2750</v>
      </c>
      <c r="E829" s="312">
        <v>100</v>
      </c>
      <c r="F829" s="312" t="s">
        <v>1351</v>
      </c>
      <c r="G829" s="312" t="s">
        <v>1352</v>
      </c>
      <c r="H829" s="312" t="s">
        <v>1353</v>
      </c>
      <c r="I829" s="329">
        <v>1</v>
      </c>
      <c r="J829" s="312">
        <v>36</v>
      </c>
      <c r="K829" s="312">
        <v>8.9550400000000009E-3</v>
      </c>
      <c r="L829" s="312">
        <v>8.2695399999999988E-3</v>
      </c>
      <c r="M829" s="330">
        <f t="shared" si="28"/>
        <v>6.8550000000000208E-4</v>
      </c>
      <c r="N829" s="331">
        <f t="shared" si="29"/>
        <v>7.6549071807608005E-2</v>
      </c>
    </row>
    <row r="830" spans="1:14" x14ac:dyDescent="0.25">
      <c r="A830" s="312">
        <v>4622233</v>
      </c>
      <c r="B830" s="312">
        <v>462223303</v>
      </c>
      <c r="C830" s="312" t="s">
        <v>1314</v>
      </c>
      <c r="D830" s="312" t="s">
        <v>2751</v>
      </c>
      <c r="E830" s="312">
        <v>100</v>
      </c>
      <c r="F830" s="312" t="s">
        <v>1351</v>
      </c>
      <c r="G830" s="312" t="s">
        <v>1352</v>
      </c>
      <c r="H830" s="312" t="s">
        <v>1353</v>
      </c>
      <c r="I830" s="329">
        <v>1</v>
      </c>
      <c r="J830" s="312">
        <v>90</v>
      </c>
      <c r="K830" s="312">
        <v>3.8622119999999996E-2</v>
      </c>
      <c r="L830" s="312">
        <v>3.1354999999999994E-2</v>
      </c>
      <c r="M830" s="330">
        <f t="shared" si="28"/>
        <v>7.2671200000000019E-3</v>
      </c>
      <c r="N830" s="331">
        <f t="shared" si="29"/>
        <v>0.18815953137735583</v>
      </c>
    </row>
    <row r="831" spans="1:14" x14ac:dyDescent="0.25">
      <c r="A831" s="312">
        <v>4622233</v>
      </c>
      <c r="B831" s="312">
        <v>462223303</v>
      </c>
      <c r="C831" s="312" t="s">
        <v>1314</v>
      </c>
      <c r="D831" s="312" t="s">
        <v>2752</v>
      </c>
      <c r="E831" s="312">
        <v>100</v>
      </c>
      <c r="F831" s="312" t="s">
        <v>1351</v>
      </c>
      <c r="G831" s="312" t="s">
        <v>1352</v>
      </c>
      <c r="H831" s="312" t="s">
        <v>1353</v>
      </c>
      <c r="I831" s="329">
        <v>1</v>
      </c>
      <c r="J831" s="312">
        <v>67</v>
      </c>
      <c r="K831" s="312">
        <v>1.1833840000000002E-2</v>
      </c>
      <c r="L831" s="312">
        <v>9.8080000000000007E-3</v>
      </c>
      <c r="M831" s="330">
        <f t="shared" si="28"/>
        <v>2.025840000000001E-3</v>
      </c>
      <c r="N831" s="331">
        <f t="shared" si="29"/>
        <v>0.17119041663568213</v>
      </c>
    </row>
    <row r="832" spans="1:14" x14ac:dyDescent="0.25">
      <c r="A832" s="312">
        <v>4622321</v>
      </c>
      <c r="B832" s="312">
        <v>462232103</v>
      </c>
      <c r="C832" s="312" t="s">
        <v>1498</v>
      </c>
      <c r="D832" s="312" t="s">
        <v>2753</v>
      </c>
      <c r="E832" s="312">
        <v>100</v>
      </c>
      <c r="F832" s="312" t="s">
        <v>1351</v>
      </c>
      <c r="G832" s="312" t="s">
        <v>1352</v>
      </c>
      <c r="H832" s="312" t="s">
        <v>1353</v>
      </c>
      <c r="I832" s="329">
        <v>1</v>
      </c>
      <c r="J832" s="312">
        <v>135</v>
      </c>
      <c r="K832" s="312">
        <v>0.12282588</v>
      </c>
      <c r="L832" s="312">
        <v>0.104958836</v>
      </c>
      <c r="M832" s="330">
        <f t="shared" si="28"/>
        <v>1.7867043999999999E-2</v>
      </c>
      <c r="N832" s="331">
        <f t="shared" si="29"/>
        <v>0.14546644404257472</v>
      </c>
    </row>
    <row r="833" spans="1:14" x14ac:dyDescent="0.25">
      <c r="A833" s="312">
        <v>4622215</v>
      </c>
      <c r="B833" s="312">
        <v>462221502</v>
      </c>
      <c r="C833" s="312" t="s">
        <v>1088</v>
      </c>
      <c r="D833" s="312" t="s">
        <v>2754</v>
      </c>
      <c r="E833" s="312">
        <v>100</v>
      </c>
      <c r="F833" s="312" t="s">
        <v>1351</v>
      </c>
      <c r="G833" s="312" t="s">
        <v>1352</v>
      </c>
      <c r="H833" s="312" t="s">
        <v>1353</v>
      </c>
      <c r="I833" s="329">
        <v>1</v>
      </c>
      <c r="J833" s="312">
        <v>29</v>
      </c>
      <c r="K833" s="312">
        <v>8.6527999999999987E-3</v>
      </c>
      <c r="L833" s="312">
        <v>7.4190000000000002E-3</v>
      </c>
      <c r="M833" s="330">
        <f t="shared" si="28"/>
        <v>1.2337999999999984E-3</v>
      </c>
      <c r="N833" s="331">
        <f t="shared" si="29"/>
        <v>0.14258968195266256</v>
      </c>
    </row>
    <row r="834" spans="1:14" x14ac:dyDescent="0.25">
      <c r="A834" s="312">
        <v>4622222</v>
      </c>
      <c r="B834" s="312">
        <v>462222201</v>
      </c>
      <c r="C834" s="312" t="s">
        <v>1499</v>
      </c>
      <c r="D834" s="312" t="s">
        <v>2755</v>
      </c>
      <c r="E834" s="312">
        <v>100</v>
      </c>
      <c r="F834" s="312" t="s">
        <v>1351</v>
      </c>
      <c r="G834" s="312" t="s">
        <v>1352</v>
      </c>
      <c r="H834" s="312" t="s">
        <v>1353</v>
      </c>
      <c r="I834" s="329">
        <v>1</v>
      </c>
      <c r="J834" s="312">
        <v>116</v>
      </c>
      <c r="K834" s="312">
        <v>0.10136100000000001</v>
      </c>
      <c r="L834" s="312">
        <v>7.3167570000000001E-2</v>
      </c>
      <c r="M834" s="330">
        <f t="shared" si="28"/>
        <v>2.8193430000000005E-2</v>
      </c>
      <c r="N834" s="331">
        <f t="shared" si="29"/>
        <v>0.27814869624411759</v>
      </c>
    </row>
    <row r="835" spans="1:14" x14ac:dyDescent="0.25">
      <c r="A835" s="312">
        <v>4622222</v>
      </c>
      <c r="B835" s="312">
        <v>462222201</v>
      </c>
      <c r="C835" s="312" t="s">
        <v>1499</v>
      </c>
      <c r="D835" s="312" t="s">
        <v>2756</v>
      </c>
      <c r="E835" s="312">
        <v>100</v>
      </c>
      <c r="F835" s="312" t="s">
        <v>1351</v>
      </c>
      <c r="G835" s="312" t="s">
        <v>1352</v>
      </c>
      <c r="H835" s="312" t="s">
        <v>1353</v>
      </c>
      <c r="I835" s="329">
        <v>1</v>
      </c>
      <c r="J835" s="312">
        <v>88</v>
      </c>
      <c r="K835" s="312">
        <v>2.7752360000000004E-2</v>
      </c>
      <c r="L835" s="312">
        <v>2.1967E-2</v>
      </c>
      <c r="M835" s="330">
        <f t="shared" si="28"/>
        <v>5.7853600000000033E-3</v>
      </c>
      <c r="N835" s="331">
        <f t="shared" si="29"/>
        <v>0.20846371263561017</v>
      </c>
    </row>
    <row r="836" spans="1:14" x14ac:dyDescent="0.25">
      <c r="A836" s="312">
        <v>4622222</v>
      </c>
      <c r="B836" s="312">
        <v>462222201</v>
      </c>
      <c r="C836" s="312" t="s">
        <v>1499</v>
      </c>
      <c r="D836" s="312" t="s">
        <v>2757</v>
      </c>
      <c r="E836" s="312">
        <v>100</v>
      </c>
      <c r="F836" s="312" t="s">
        <v>1351</v>
      </c>
      <c r="G836" s="312" t="s">
        <v>1352</v>
      </c>
      <c r="H836" s="312" t="s">
        <v>1353</v>
      </c>
      <c r="I836" s="329">
        <v>1</v>
      </c>
      <c r="J836" s="312">
        <v>98</v>
      </c>
      <c r="K836" s="312">
        <v>5.734684000000001E-2</v>
      </c>
      <c r="L836" s="312">
        <v>4.4246660000000007E-2</v>
      </c>
      <c r="M836" s="330">
        <f t="shared" si="28"/>
        <v>1.3100180000000003E-2</v>
      </c>
      <c r="N836" s="331">
        <f t="shared" si="29"/>
        <v>0.22843769595674324</v>
      </c>
    </row>
    <row r="837" spans="1:14" x14ac:dyDescent="0.25">
      <c r="A837" s="312">
        <v>4622222</v>
      </c>
      <c r="B837" s="312">
        <v>462222204</v>
      </c>
      <c r="C837" s="312" t="s">
        <v>1505</v>
      </c>
      <c r="D837" s="312" t="s">
        <v>2758</v>
      </c>
      <c r="E837" s="312">
        <v>100</v>
      </c>
      <c r="F837" s="312" t="s">
        <v>1351</v>
      </c>
      <c r="G837" s="312" t="s">
        <v>1352</v>
      </c>
      <c r="H837" s="312" t="s">
        <v>1353</v>
      </c>
      <c r="I837" s="329">
        <v>1</v>
      </c>
      <c r="J837" s="312">
        <v>278</v>
      </c>
      <c r="K837" s="312">
        <v>4.9785280000000001E-2</v>
      </c>
      <c r="L837" s="312">
        <v>4.2256479999999999E-2</v>
      </c>
      <c r="M837" s="330">
        <f t="shared" si="28"/>
        <v>7.5288000000000022E-3</v>
      </c>
      <c r="N837" s="331">
        <f t="shared" si="29"/>
        <v>0.1512254224541873</v>
      </c>
    </row>
    <row r="838" spans="1:14" x14ac:dyDescent="0.25">
      <c r="A838" s="312">
        <v>4622215</v>
      </c>
      <c r="B838" s="312">
        <v>462221504</v>
      </c>
      <c r="C838" s="312" t="s">
        <v>1319</v>
      </c>
      <c r="D838" s="312" t="s">
        <v>2759</v>
      </c>
      <c r="E838" s="312">
        <v>100</v>
      </c>
      <c r="F838" s="312" t="s">
        <v>1351</v>
      </c>
      <c r="G838" s="312" t="s">
        <v>1352</v>
      </c>
      <c r="H838" s="312" t="s">
        <v>1353</v>
      </c>
      <c r="I838" s="329">
        <v>1</v>
      </c>
      <c r="J838" s="312">
        <v>59</v>
      </c>
      <c r="K838" s="312">
        <v>1.1216760000000003E-2</v>
      </c>
      <c r="L838" s="312">
        <v>9.1800000000000007E-3</v>
      </c>
      <c r="M838" s="330">
        <f t="shared" si="28"/>
        <v>2.036760000000002E-3</v>
      </c>
      <c r="N838" s="331">
        <f t="shared" si="29"/>
        <v>0.18158184716442194</v>
      </c>
    </row>
    <row r="839" spans="1:14" x14ac:dyDescent="0.25">
      <c r="A839" s="312">
        <v>4622122</v>
      </c>
      <c r="B839" s="312">
        <v>462212201</v>
      </c>
      <c r="C839" s="312" t="s">
        <v>1502</v>
      </c>
      <c r="D839" s="312" t="s">
        <v>2760</v>
      </c>
      <c r="E839" s="312">
        <v>100</v>
      </c>
      <c r="F839" s="312" t="s">
        <v>1351</v>
      </c>
      <c r="G839" s="312" t="s">
        <v>1352</v>
      </c>
      <c r="H839" s="312" t="s">
        <v>1353</v>
      </c>
      <c r="I839" s="329">
        <v>1</v>
      </c>
      <c r="J839" s="312">
        <v>133</v>
      </c>
      <c r="K839" s="312">
        <v>5.3256800000000007E-2</v>
      </c>
      <c r="L839" s="312">
        <v>3.7581160000000002E-2</v>
      </c>
      <c r="M839" s="330">
        <f t="shared" si="28"/>
        <v>1.5675640000000005E-2</v>
      </c>
      <c r="N839" s="331">
        <f t="shared" si="29"/>
        <v>0.29434062880233142</v>
      </c>
    </row>
    <row r="840" spans="1:14" x14ac:dyDescent="0.25">
      <c r="A840" s="312">
        <v>4622122</v>
      </c>
      <c r="B840" s="312">
        <v>462212201</v>
      </c>
      <c r="C840" s="312" t="s">
        <v>1502</v>
      </c>
      <c r="D840" s="312" t="s">
        <v>2761</v>
      </c>
      <c r="E840" s="312">
        <v>250</v>
      </c>
      <c r="F840" s="312" t="s">
        <v>1351</v>
      </c>
      <c r="G840" s="312" t="s">
        <v>1352</v>
      </c>
      <c r="H840" s="312" t="s">
        <v>1353</v>
      </c>
      <c r="I840" s="329">
        <v>1</v>
      </c>
      <c r="J840" s="312">
        <v>64</v>
      </c>
      <c r="K840" s="312">
        <v>3.2366800000000001E-2</v>
      </c>
      <c r="L840" s="312">
        <v>2.2802300000000001E-2</v>
      </c>
      <c r="M840" s="330">
        <f t="shared" si="28"/>
        <v>9.5645000000000001E-3</v>
      </c>
      <c r="N840" s="331">
        <f t="shared" si="29"/>
        <v>0.29550341708170097</v>
      </c>
    </row>
    <row r="841" spans="1:14" x14ac:dyDescent="0.25">
      <c r="A841" s="312">
        <v>4622122</v>
      </c>
      <c r="B841" s="312">
        <v>462212202</v>
      </c>
      <c r="C841" s="312" t="s">
        <v>1494</v>
      </c>
      <c r="D841" s="312" t="s">
        <v>2762</v>
      </c>
      <c r="E841" s="312">
        <v>100</v>
      </c>
      <c r="F841" s="312" t="s">
        <v>1351</v>
      </c>
      <c r="G841" s="312" t="s">
        <v>1352</v>
      </c>
      <c r="H841" s="312" t="s">
        <v>1353</v>
      </c>
      <c r="I841" s="329">
        <v>1</v>
      </c>
      <c r="J841" s="312">
        <v>68</v>
      </c>
      <c r="K841" s="312">
        <v>2.3241319999999996E-2</v>
      </c>
      <c r="L841" s="312">
        <v>1.6479480000000001E-2</v>
      </c>
      <c r="M841" s="330">
        <f t="shared" si="28"/>
        <v>6.7618399999999947E-3</v>
      </c>
      <c r="N841" s="331">
        <f t="shared" si="29"/>
        <v>0.29094044572339245</v>
      </c>
    </row>
    <row r="842" spans="1:14" x14ac:dyDescent="0.25">
      <c r="A842" s="312">
        <v>4622222</v>
      </c>
      <c r="B842" s="312">
        <v>462222201</v>
      </c>
      <c r="C842" s="312" t="s">
        <v>1499</v>
      </c>
      <c r="D842" s="312" t="s">
        <v>2763</v>
      </c>
      <c r="E842" s="312">
        <v>100</v>
      </c>
      <c r="F842" s="312" t="s">
        <v>1351</v>
      </c>
      <c r="G842" s="312" t="s">
        <v>1352</v>
      </c>
      <c r="H842" s="312" t="s">
        <v>1353</v>
      </c>
      <c r="I842" s="329">
        <v>1</v>
      </c>
      <c r="J842" s="312">
        <v>115</v>
      </c>
      <c r="K842" s="312">
        <v>0.10264751999999998</v>
      </c>
      <c r="L842" s="312">
        <v>6.8587999999999996E-2</v>
      </c>
      <c r="M842" s="330">
        <f t="shared" si="28"/>
        <v>3.4059519999999982E-2</v>
      </c>
      <c r="N842" s="331">
        <f t="shared" si="29"/>
        <v>0.33181045192324171</v>
      </c>
    </row>
    <row r="843" spans="1:14" x14ac:dyDescent="0.25">
      <c r="A843" s="312">
        <v>4622311</v>
      </c>
      <c r="B843" s="312">
        <v>462231106</v>
      </c>
      <c r="C843" s="312" t="s">
        <v>1504</v>
      </c>
      <c r="D843" s="312" t="s">
        <v>2764</v>
      </c>
      <c r="E843" s="312">
        <v>100</v>
      </c>
      <c r="F843" s="312" t="s">
        <v>1351</v>
      </c>
      <c r="G843" s="312" t="s">
        <v>1352</v>
      </c>
      <c r="H843" s="312" t="s">
        <v>1353</v>
      </c>
      <c r="I843" s="329">
        <v>1</v>
      </c>
      <c r="J843" s="312">
        <v>109</v>
      </c>
      <c r="K843" s="312">
        <v>0.11488164000000001</v>
      </c>
      <c r="L843" s="312">
        <v>9.5658999999999994E-2</v>
      </c>
      <c r="M843" s="330">
        <f t="shared" si="28"/>
        <v>1.9222640000000013E-2</v>
      </c>
      <c r="N843" s="331">
        <f t="shared" si="29"/>
        <v>0.1673256057277735</v>
      </c>
    </row>
    <row r="844" spans="1:14" x14ac:dyDescent="0.25">
      <c r="A844" s="312">
        <v>4622321</v>
      </c>
      <c r="B844" s="312">
        <v>462232102</v>
      </c>
      <c r="C844" s="312" t="s">
        <v>1497</v>
      </c>
      <c r="D844" s="312" t="s">
        <v>2765</v>
      </c>
      <c r="E844" s="312">
        <v>250</v>
      </c>
      <c r="F844" s="312" t="s">
        <v>1351</v>
      </c>
      <c r="G844" s="312" t="s">
        <v>1352</v>
      </c>
      <c r="H844" s="312" t="s">
        <v>1353</v>
      </c>
      <c r="I844" s="329">
        <v>1</v>
      </c>
      <c r="J844" s="312">
        <v>256</v>
      </c>
      <c r="K844" s="312">
        <v>9.8472160000000017E-2</v>
      </c>
      <c r="L844" s="312">
        <v>7.0757750000000008E-2</v>
      </c>
      <c r="M844" s="330">
        <f t="shared" ref="M844:M902" si="30">K844-L844</f>
        <v>2.7714410000000009E-2</v>
      </c>
      <c r="N844" s="331">
        <f t="shared" ref="N844:N902" si="31">M844/K844</f>
        <v>0.28144411577851042</v>
      </c>
    </row>
    <row r="845" spans="1:14" x14ac:dyDescent="0.25">
      <c r="A845" s="312">
        <v>4421233</v>
      </c>
      <c r="B845" s="312">
        <v>442123302</v>
      </c>
      <c r="C845" s="312" t="s">
        <v>1149</v>
      </c>
      <c r="D845" s="312" t="s">
        <v>2766</v>
      </c>
      <c r="E845" s="312">
        <v>100</v>
      </c>
      <c r="F845" s="312" t="s">
        <v>1351</v>
      </c>
      <c r="G845" s="312" t="s">
        <v>1352</v>
      </c>
      <c r="H845" s="312" t="s">
        <v>1353</v>
      </c>
      <c r="I845" s="329">
        <v>1</v>
      </c>
      <c r="J845" s="312">
        <v>65</v>
      </c>
      <c r="K845" s="312">
        <v>2.359344E-2</v>
      </c>
      <c r="L845" s="312">
        <v>2.0576999999999998E-2</v>
      </c>
      <c r="M845" s="330">
        <f t="shared" si="30"/>
        <v>3.0164400000000022E-3</v>
      </c>
      <c r="N845" s="331">
        <f t="shared" si="31"/>
        <v>0.12785079242365682</v>
      </c>
    </row>
    <row r="846" spans="1:14" x14ac:dyDescent="0.25">
      <c r="A846" s="312">
        <v>4421434</v>
      </c>
      <c r="B846" s="312">
        <v>442143401</v>
      </c>
      <c r="C846" s="312" t="s">
        <v>1147</v>
      </c>
      <c r="D846" s="312" t="s">
        <v>2767</v>
      </c>
      <c r="E846" s="312">
        <v>100</v>
      </c>
      <c r="F846" s="312" t="s">
        <v>1351</v>
      </c>
      <c r="G846" s="312" t="s">
        <v>1352</v>
      </c>
      <c r="H846" s="312" t="s">
        <v>1353</v>
      </c>
      <c r="I846" s="329">
        <v>1</v>
      </c>
      <c r="J846" s="312">
        <v>68</v>
      </c>
      <c r="K846" s="312">
        <v>3.8476000000000003E-2</v>
      </c>
      <c r="L846" s="312">
        <v>2.5233939999999996E-2</v>
      </c>
      <c r="M846" s="330">
        <f t="shared" si="30"/>
        <v>1.3242060000000007E-2</v>
      </c>
      <c r="N846" s="331">
        <f t="shared" si="31"/>
        <v>0.34416415427799163</v>
      </c>
    </row>
    <row r="847" spans="1:14" x14ac:dyDescent="0.25">
      <c r="A847" s="312">
        <v>4421431</v>
      </c>
      <c r="B847" s="312">
        <v>442143101</v>
      </c>
      <c r="C847" s="312" t="s">
        <v>1141</v>
      </c>
      <c r="D847" s="312" t="s">
        <v>2768</v>
      </c>
      <c r="E847" s="312">
        <v>100</v>
      </c>
      <c r="F847" s="312" t="s">
        <v>1351</v>
      </c>
      <c r="G847" s="312" t="s">
        <v>1352</v>
      </c>
      <c r="H847" s="312" t="s">
        <v>1353</v>
      </c>
      <c r="I847" s="329">
        <v>1</v>
      </c>
      <c r="J847" s="312">
        <v>55</v>
      </c>
      <c r="K847" s="312">
        <v>2.5347079999999998E-2</v>
      </c>
      <c r="L847" s="312">
        <v>1.6995850000000003E-2</v>
      </c>
      <c r="M847" s="330">
        <f t="shared" si="30"/>
        <v>8.3512299999999942E-3</v>
      </c>
      <c r="N847" s="331">
        <f t="shared" si="31"/>
        <v>0.3294750322325094</v>
      </c>
    </row>
    <row r="848" spans="1:14" x14ac:dyDescent="0.25">
      <c r="A848" s="312">
        <v>4421431</v>
      </c>
      <c r="B848" s="312">
        <v>442143103</v>
      </c>
      <c r="C848" s="312" t="s">
        <v>1140</v>
      </c>
      <c r="D848" s="312" t="s">
        <v>2769</v>
      </c>
      <c r="E848" s="312">
        <v>100</v>
      </c>
      <c r="F848" s="312" t="s">
        <v>1351</v>
      </c>
      <c r="G848" s="312" t="s">
        <v>1352</v>
      </c>
      <c r="H848" s="312" t="s">
        <v>1353</v>
      </c>
      <c r="I848" s="329">
        <v>1</v>
      </c>
      <c r="J848" s="312">
        <v>53</v>
      </c>
      <c r="K848" s="312">
        <v>2.5898879999999999E-2</v>
      </c>
      <c r="L848" s="312">
        <v>1.9064714999999999E-2</v>
      </c>
      <c r="M848" s="330">
        <f t="shared" si="30"/>
        <v>6.8341649999999997E-3</v>
      </c>
      <c r="N848" s="331">
        <f t="shared" si="31"/>
        <v>0.26387878549188226</v>
      </c>
    </row>
    <row r="849" spans="1:14" x14ac:dyDescent="0.25">
      <c r="A849" s="312">
        <v>4421412</v>
      </c>
      <c r="B849" s="312">
        <v>442141202</v>
      </c>
      <c r="C849" s="312" t="s">
        <v>1603</v>
      </c>
      <c r="D849" s="312" t="s">
        <v>2770</v>
      </c>
      <c r="E849" s="312">
        <v>100</v>
      </c>
      <c r="F849" s="312" t="s">
        <v>1351</v>
      </c>
      <c r="G849" s="312" t="s">
        <v>1352</v>
      </c>
      <c r="H849" s="312" t="s">
        <v>1353</v>
      </c>
      <c r="I849" s="329">
        <v>1</v>
      </c>
      <c r="J849" s="312">
        <v>87</v>
      </c>
      <c r="K849" s="312">
        <v>6.0415439999999973E-2</v>
      </c>
      <c r="L849" s="312">
        <v>4.0949249999999993E-2</v>
      </c>
      <c r="M849" s="330">
        <f t="shared" si="30"/>
        <v>1.946618999999998E-2</v>
      </c>
      <c r="N849" s="331">
        <f t="shared" si="31"/>
        <v>0.32220554878024538</v>
      </c>
    </row>
    <row r="850" spans="1:14" x14ac:dyDescent="0.25">
      <c r="A850" s="312">
        <v>4421132</v>
      </c>
      <c r="B850" s="312">
        <v>442113205</v>
      </c>
      <c r="C850" s="312" t="s">
        <v>1437</v>
      </c>
      <c r="D850" s="312" t="s">
        <v>2771</v>
      </c>
      <c r="E850" s="312">
        <v>100</v>
      </c>
      <c r="F850" s="312" t="s">
        <v>1351</v>
      </c>
      <c r="G850" s="312" t="s">
        <v>1352</v>
      </c>
      <c r="H850" s="312" t="s">
        <v>1353</v>
      </c>
      <c r="I850" s="329">
        <v>1</v>
      </c>
      <c r="J850" s="312">
        <v>29</v>
      </c>
      <c r="K850" s="312">
        <v>2.0745120000000006E-2</v>
      </c>
      <c r="L850" s="312">
        <v>1.7166529999999999E-2</v>
      </c>
      <c r="M850" s="330">
        <f t="shared" si="30"/>
        <v>3.5785900000000065E-3</v>
      </c>
      <c r="N850" s="331">
        <f t="shared" si="31"/>
        <v>0.17250273799332111</v>
      </c>
    </row>
    <row r="851" spans="1:14" x14ac:dyDescent="0.25">
      <c r="A851" s="312">
        <v>4421141</v>
      </c>
      <c r="B851" s="312">
        <v>442114107</v>
      </c>
      <c r="C851" s="312" t="s">
        <v>1949</v>
      </c>
      <c r="D851" s="312" t="s">
        <v>2772</v>
      </c>
      <c r="E851" s="312">
        <v>100</v>
      </c>
      <c r="F851" s="312" t="s">
        <v>1351</v>
      </c>
      <c r="G851" s="312" t="s">
        <v>1352</v>
      </c>
      <c r="H851" s="312" t="s">
        <v>1353</v>
      </c>
      <c r="I851" s="329">
        <v>1</v>
      </c>
      <c r="J851" s="312">
        <v>41</v>
      </c>
      <c r="K851" s="312">
        <v>3.036496E-2</v>
      </c>
      <c r="L851" s="312">
        <v>2.345974E-2</v>
      </c>
      <c r="M851" s="330">
        <f t="shared" si="30"/>
        <v>6.9052200000000001E-3</v>
      </c>
      <c r="N851" s="331">
        <f t="shared" si="31"/>
        <v>0.22740751181625138</v>
      </c>
    </row>
    <row r="852" spans="1:14" x14ac:dyDescent="0.25">
      <c r="A852" s="312">
        <v>4421141</v>
      </c>
      <c r="B852" s="312">
        <v>442114107</v>
      </c>
      <c r="C852" s="312" t="s">
        <v>1949</v>
      </c>
      <c r="D852" s="312" t="s">
        <v>2773</v>
      </c>
      <c r="E852" s="312">
        <v>100</v>
      </c>
      <c r="F852" s="312" t="s">
        <v>1351</v>
      </c>
      <c r="G852" s="312" t="s">
        <v>1352</v>
      </c>
      <c r="H852" s="312" t="s">
        <v>1353</v>
      </c>
      <c r="I852" s="329">
        <v>1</v>
      </c>
      <c r="J852" s="312">
        <v>75</v>
      </c>
      <c r="K852" s="312">
        <v>9.2880159999999989E-2</v>
      </c>
      <c r="L852" s="312">
        <v>6.617052000000001E-2</v>
      </c>
      <c r="M852" s="330">
        <f t="shared" si="30"/>
        <v>2.6709639999999979E-2</v>
      </c>
      <c r="N852" s="331">
        <f t="shared" si="31"/>
        <v>0.2875709947097419</v>
      </c>
    </row>
    <row r="853" spans="1:14" x14ac:dyDescent="0.25">
      <c r="A853" s="312">
        <v>4421141</v>
      </c>
      <c r="B853" s="312">
        <v>442114107</v>
      </c>
      <c r="C853" s="312" t="s">
        <v>1949</v>
      </c>
      <c r="D853" s="312" t="s">
        <v>2774</v>
      </c>
      <c r="E853" s="312">
        <v>100</v>
      </c>
      <c r="F853" s="312" t="s">
        <v>1351</v>
      </c>
      <c r="G853" s="312" t="s">
        <v>1352</v>
      </c>
      <c r="H853" s="312" t="s">
        <v>1353</v>
      </c>
      <c r="I853" s="329">
        <v>1</v>
      </c>
      <c r="J853" s="312">
        <v>73</v>
      </c>
      <c r="K853" s="312">
        <v>5.4692039999999997E-2</v>
      </c>
      <c r="L853" s="312">
        <v>4.2288260000000001E-2</v>
      </c>
      <c r="M853" s="330">
        <f t="shared" si="30"/>
        <v>1.2403779999999996E-2</v>
      </c>
      <c r="N853" s="331">
        <f t="shared" si="31"/>
        <v>0.22679314942357237</v>
      </c>
    </row>
    <row r="854" spans="1:14" x14ac:dyDescent="0.25">
      <c r="A854" s="312">
        <v>4421136</v>
      </c>
      <c r="B854" s="312">
        <v>442113602</v>
      </c>
      <c r="C854" s="312" t="s">
        <v>1867</v>
      </c>
      <c r="D854" s="312" t="s">
        <v>2775</v>
      </c>
      <c r="E854" s="312">
        <v>63</v>
      </c>
      <c r="F854" s="312" t="s">
        <v>1351</v>
      </c>
      <c r="G854" s="312" t="s">
        <v>1352</v>
      </c>
      <c r="H854" s="312" t="s">
        <v>1353</v>
      </c>
      <c r="I854" s="329">
        <v>1</v>
      </c>
      <c r="J854" s="312">
        <v>76</v>
      </c>
      <c r="K854" s="312">
        <v>2.1587439999999999E-2</v>
      </c>
      <c r="L854" s="312">
        <v>1.8669999999999999E-2</v>
      </c>
      <c r="M854" s="330">
        <f t="shared" si="30"/>
        <v>2.9174400000000003E-3</v>
      </c>
      <c r="N854" s="331">
        <f t="shared" si="31"/>
        <v>0.1351452511275075</v>
      </c>
    </row>
    <row r="855" spans="1:14" x14ac:dyDescent="0.25">
      <c r="A855" s="312">
        <v>4421136</v>
      </c>
      <c r="B855" s="312">
        <v>442113602</v>
      </c>
      <c r="C855" s="312" t="s">
        <v>1867</v>
      </c>
      <c r="D855" s="312" t="s">
        <v>2776</v>
      </c>
      <c r="E855" s="312">
        <v>100</v>
      </c>
      <c r="F855" s="312" t="s">
        <v>1351</v>
      </c>
      <c r="G855" s="312" t="s">
        <v>1352</v>
      </c>
      <c r="H855" s="312" t="s">
        <v>1353</v>
      </c>
      <c r="I855" s="329">
        <v>1</v>
      </c>
      <c r="J855" s="312">
        <v>130</v>
      </c>
      <c r="K855" s="312">
        <v>9.2504880000000012E-2</v>
      </c>
      <c r="L855" s="312">
        <v>8.0187620000000001E-2</v>
      </c>
      <c r="M855" s="330">
        <f t="shared" si="30"/>
        <v>1.231726000000001E-2</v>
      </c>
      <c r="N855" s="331">
        <f t="shared" si="31"/>
        <v>0.13315254287125186</v>
      </c>
    </row>
    <row r="856" spans="1:14" x14ac:dyDescent="0.25">
      <c r="A856" s="312">
        <v>4421132</v>
      </c>
      <c r="B856" s="312">
        <v>442113205</v>
      </c>
      <c r="C856" s="312" t="s">
        <v>1437</v>
      </c>
      <c r="D856" s="312" t="s">
        <v>2777</v>
      </c>
      <c r="E856" s="312">
        <v>100</v>
      </c>
      <c r="F856" s="312" t="s">
        <v>1351</v>
      </c>
      <c r="G856" s="312" t="s">
        <v>1352</v>
      </c>
      <c r="H856" s="312" t="s">
        <v>1353</v>
      </c>
      <c r="I856" s="329">
        <v>1</v>
      </c>
      <c r="J856" s="312">
        <v>6</v>
      </c>
      <c r="K856" s="312">
        <v>7.9128000000000011E-3</v>
      </c>
      <c r="L856" s="312">
        <v>7.4624000000000001E-3</v>
      </c>
      <c r="M856" s="330">
        <f t="shared" si="30"/>
        <v>4.5040000000000097E-4</v>
      </c>
      <c r="N856" s="331">
        <f t="shared" si="31"/>
        <v>5.6920432716611173E-2</v>
      </c>
    </row>
    <row r="857" spans="1:14" x14ac:dyDescent="0.25">
      <c r="A857" s="312">
        <v>4421136</v>
      </c>
      <c r="B857" s="312">
        <v>442113604</v>
      </c>
      <c r="C857" s="312" t="s">
        <v>1950</v>
      </c>
      <c r="D857" s="312" t="s">
        <v>2778</v>
      </c>
      <c r="E857" s="312">
        <v>63</v>
      </c>
      <c r="F857" s="312" t="s">
        <v>1351</v>
      </c>
      <c r="G857" s="312" t="s">
        <v>1352</v>
      </c>
      <c r="H857" s="312" t="s">
        <v>1353</v>
      </c>
      <c r="I857" s="329">
        <v>1</v>
      </c>
      <c r="J857" s="312">
        <v>77</v>
      </c>
      <c r="K857" s="312">
        <v>5.9357600000000017E-2</v>
      </c>
      <c r="L857" s="312">
        <v>4.563204500000001E-2</v>
      </c>
      <c r="M857" s="330">
        <f t="shared" si="30"/>
        <v>1.3725555000000007E-2</v>
      </c>
      <c r="N857" s="331">
        <f t="shared" si="31"/>
        <v>0.23123500613232348</v>
      </c>
    </row>
    <row r="858" spans="1:14" x14ac:dyDescent="0.25">
      <c r="A858" s="312">
        <v>4421132</v>
      </c>
      <c r="B858" s="312">
        <v>442113205</v>
      </c>
      <c r="C858" s="312" t="s">
        <v>1437</v>
      </c>
      <c r="D858" s="312" t="s">
        <v>2779</v>
      </c>
      <c r="E858" s="312">
        <v>100</v>
      </c>
      <c r="F858" s="312" t="s">
        <v>1351</v>
      </c>
      <c r="G858" s="312" t="s">
        <v>1352</v>
      </c>
      <c r="H858" s="312" t="s">
        <v>1353</v>
      </c>
      <c r="I858" s="329">
        <v>1</v>
      </c>
      <c r="J858" s="312">
        <v>50</v>
      </c>
      <c r="K858" s="312">
        <v>6.9359079999999962E-2</v>
      </c>
      <c r="L858" s="312">
        <v>5.2954959999999995E-2</v>
      </c>
      <c r="M858" s="330">
        <f t="shared" si="30"/>
        <v>1.6404119999999967E-2</v>
      </c>
      <c r="N858" s="331">
        <f t="shared" si="31"/>
        <v>0.23651005751518006</v>
      </c>
    </row>
    <row r="859" spans="1:14" x14ac:dyDescent="0.25">
      <c r="A859" s="312">
        <v>4421132</v>
      </c>
      <c r="B859" s="312">
        <v>442113205</v>
      </c>
      <c r="C859" s="312" t="s">
        <v>1437</v>
      </c>
      <c r="D859" s="312" t="s">
        <v>2780</v>
      </c>
      <c r="E859" s="312">
        <v>100</v>
      </c>
      <c r="F859" s="312" t="s">
        <v>1351</v>
      </c>
      <c r="G859" s="312" t="s">
        <v>1352</v>
      </c>
      <c r="H859" s="312" t="s">
        <v>1353</v>
      </c>
      <c r="I859" s="329">
        <v>1</v>
      </c>
      <c r="J859" s="312">
        <v>57</v>
      </c>
      <c r="K859" s="312">
        <v>6.8991719999999951E-2</v>
      </c>
      <c r="L859" s="312">
        <v>5.9676049999999994E-2</v>
      </c>
      <c r="M859" s="330">
        <f t="shared" si="30"/>
        <v>9.3156699999999565E-3</v>
      </c>
      <c r="N859" s="331">
        <f t="shared" si="31"/>
        <v>0.13502591325451754</v>
      </c>
    </row>
    <row r="860" spans="1:14" x14ac:dyDescent="0.25">
      <c r="A860" s="312">
        <v>4421132</v>
      </c>
      <c r="B860" s="312">
        <v>442113205</v>
      </c>
      <c r="C860" s="312" t="s">
        <v>1437</v>
      </c>
      <c r="D860" s="312" t="s">
        <v>2781</v>
      </c>
      <c r="E860" s="312">
        <v>100</v>
      </c>
      <c r="F860" s="312" t="s">
        <v>1351</v>
      </c>
      <c r="G860" s="312" t="s">
        <v>1352</v>
      </c>
      <c r="H860" s="312" t="s">
        <v>1353</v>
      </c>
      <c r="I860" s="329">
        <v>1</v>
      </c>
      <c r="J860" s="312">
        <v>78</v>
      </c>
      <c r="K860" s="312">
        <v>7.812092000000001E-2</v>
      </c>
      <c r="L860" s="312">
        <v>6.6335590000000014E-2</v>
      </c>
      <c r="M860" s="330">
        <f t="shared" si="30"/>
        <v>1.1785329999999997E-2</v>
      </c>
      <c r="N860" s="331">
        <f t="shared" si="31"/>
        <v>0.15086010251799384</v>
      </c>
    </row>
    <row r="861" spans="1:14" x14ac:dyDescent="0.25">
      <c r="A861" s="312">
        <v>4421141</v>
      </c>
      <c r="B861" s="312">
        <v>442114103</v>
      </c>
      <c r="C861" s="312" t="s">
        <v>1135</v>
      </c>
      <c r="D861" s="312" t="s">
        <v>2782</v>
      </c>
      <c r="E861" s="312">
        <v>100</v>
      </c>
      <c r="F861" s="312" t="s">
        <v>1351</v>
      </c>
      <c r="G861" s="312" t="s">
        <v>1352</v>
      </c>
      <c r="H861" s="312" t="s">
        <v>1353</v>
      </c>
      <c r="I861" s="329">
        <v>1</v>
      </c>
      <c r="J861" s="312">
        <v>34</v>
      </c>
      <c r="K861" s="312">
        <v>2.8051799999999995E-2</v>
      </c>
      <c r="L861" s="312">
        <v>2.5912119000000004E-2</v>
      </c>
      <c r="M861" s="330">
        <f t="shared" si="30"/>
        <v>2.1396809999999905E-3</v>
      </c>
      <c r="N861" s="331">
        <f t="shared" si="31"/>
        <v>7.6276067845913301E-2</v>
      </c>
    </row>
    <row r="862" spans="1:14" x14ac:dyDescent="0.25">
      <c r="A862" s="312">
        <v>4421412</v>
      </c>
      <c r="B862" s="312">
        <v>442141201</v>
      </c>
      <c r="C862" s="312" t="s">
        <v>1142</v>
      </c>
      <c r="D862" s="312" t="s">
        <v>2783</v>
      </c>
      <c r="E862" s="312">
        <v>100</v>
      </c>
      <c r="F862" s="312" t="s">
        <v>1351</v>
      </c>
      <c r="G862" s="312" t="s">
        <v>1352</v>
      </c>
      <c r="H862" s="312" t="s">
        <v>1353</v>
      </c>
      <c r="I862" s="329">
        <v>1</v>
      </c>
      <c r="J862" s="312">
        <v>52</v>
      </c>
      <c r="K862" s="312">
        <v>1.9284520000000003E-2</v>
      </c>
      <c r="L862" s="312">
        <v>1.4324000000000002E-2</v>
      </c>
      <c r="M862" s="330">
        <f t="shared" si="30"/>
        <v>4.9605200000000012E-3</v>
      </c>
      <c r="N862" s="331">
        <f t="shared" si="31"/>
        <v>0.25722807723500507</v>
      </c>
    </row>
    <row r="863" spans="1:14" x14ac:dyDescent="0.25">
      <c r="A863" s="312">
        <v>4421141</v>
      </c>
      <c r="B863" s="312">
        <v>442114103</v>
      </c>
      <c r="C863" s="312" t="s">
        <v>1135</v>
      </c>
      <c r="D863" s="312" t="s">
        <v>2784</v>
      </c>
      <c r="E863" s="312">
        <v>100</v>
      </c>
      <c r="F863" s="312" t="s">
        <v>1351</v>
      </c>
      <c r="G863" s="312" t="s">
        <v>1352</v>
      </c>
      <c r="H863" s="312" t="s">
        <v>1353</v>
      </c>
      <c r="I863" s="329">
        <v>1</v>
      </c>
      <c r="J863" s="312">
        <v>78</v>
      </c>
      <c r="K863" s="312">
        <v>7.5501039999999991E-2</v>
      </c>
      <c r="L863" s="312">
        <v>6.8881919999999999E-2</v>
      </c>
      <c r="M863" s="330">
        <f t="shared" si="30"/>
        <v>6.6191199999999922E-3</v>
      </c>
      <c r="N863" s="331">
        <f t="shared" si="31"/>
        <v>8.7669255946672964E-2</v>
      </c>
    </row>
    <row r="864" spans="1:14" x14ac:dyDescent="0.25">
      <c r="A864" s="312">
        <v>4421141</v>
      </c>
      <c r="B864" s="312">
        <v>442114103</v>
      </c>
      <c r="C864" s="312" t="s">
        <v>1135</v>
      </c>
      <c r="D864" s="312" t="s">
        <v>2785</v>
      </c>
      <c r="E864" s="312">
        <v>100</v>
      </c>
      <c r="F864" s="312" t="s">
        <v>1351</v>
      </c>
      <c r="G864" s="312" t="s">
        <v>1352</v>
      </c>
      <c r="H864" s="312" t="s">
        <v>1353</v>
      </c>
      <c r="I864" s="329">
        <v>1</v>
      </c>
      <c r="J864" s="312">
        <v>55</v>
      </c>
      <c r="K864" s="312">
        <v>5.3391119999999986E-2</v>
      </c>
      <c r="L864" s="312">
        <v>3.996036E-2</v>
      </c>
      <c r="M864" s="330">
        <f t="shared" si="30"/>
        <v>1.3430759999999986E-2</v>
      </c>
      <c r="N864" s="331">
        <f t="shared" si="31"/>
        <v>0.25155419103401444</v>
      </c>
    </row>
    <row r="865" spans="1:14" x14ac:dyDescent="0.25">
      <c r="A865" s="312">
        <v>4421132</v>
      </c>
      <c r="B865" s="312">
        <v>442113205</v>
      </c>
      <c r="C865" s="312" t="s">
        <v>1437</v>
      </c>
      <c r="D865" s="312" t="s">
        <v>2786</v>
      </c>
      <c r="E865" s="312">
        <v>100</v>
      </c>
      <c r="F865" s="312" t="s">
        <v>1351</v>
      </c>
      <c r="G865" s="312" t="s">
        <v>1352</v>
      </c>
      <c r="H865" s="312" t="s">
        <v>1353</v>
      </c>
      <c r="I865" s="329">
        <v>1</v>
      </c>
      <c r="J865" s="312">
        <v>18</v>
      </c>
      <c r="K865" s="312">
        <v>3.3352680000000003E-2</v>
      </c>
      <c r="L865" s="312">
        <v>2.6634060000000001E-2</v>
      </c>
      <c r="M865" s="330">
        <f t="shared" si="30"/>
        <v>6.7186200000000015E-3</v>
      </c>
      <c r="N865" s="331">
        <f t="shared" si="31"/>
        <v>0.20144168324704345</v>
      </c>
    </row>
    <row r="866" spans="1:14" x14ac:dyDescent="0.25">
      <c r="A866" s="312">
        <v>4421132</v>
      </c>
      <c r="B866" s="312">
        <v>442113205</v>
      </c>
      <c r="C866" s="312" t="s">
        <v>1437</v>
      </c>
      <c r="D866" s="312" t="s">
        <v>2787</v>
      </c>
      <c r="E866" s="312">
        <v>100</v>
      </c>
      <c r="F866" s="312" t="s">
        <v>1351</v>
      </c>
      <c r="G866" s="312" t="s">
        <v>1352</v>
      </c>
      <c r="H866" s="312" t="s">
        <v>1353</v>
      </c>
      <c r="I866" s="329">
        <v>1</v>
      </c>
      <c r="J866" s="312">
        <v>46</v>
      </c>
      <c r="K866" s="312">
        <v>5.2877999999999994E-2</v>
      </c>
      <c r="L866" s="312">
        <v>3.7876960000000001E-2</v>
      </c>
      <c r="M866" s="330">
        <f t="shared" si="30"/>
        <v>1.5001039999999993E-2</v>
      </c>
      <c r="N866" s="331">
        <f t="shared" si="31"/>
        <v>0.28369151632058692</v>
      </c>
    </row>
    <row r="867" spans="1:14" x14ac:dyDescent="0.25">
      <c r="A867" s="312">
        <v>4421141</v>
      </c>
      <c r="B867" s="312">
        <v>442114103</v>
      </c>
      <c r="C867" s="312" t="s">
        <v>1135</v>
      </c>
      <c r="D867" s="312" t="s">
        <v>2788</v>
      </c>
      <c r="E867" s="312">
        <v>100</v>
      </c>
      <c r="F867" s="312" t="s">
        <v>1351</v>
      </c>
      <c r="G867" s="312" t="s">
        <v>1352</v>
      </c>
      <c r="H867" s="312" t="s">
        <v>1353</v>
      </c>
      <c r="I867" s="329">
        <v>1</v>
      </c>
      <c r="J867" s="312">
        <v>54</v>
      </c>
      <c r="K867" s="312">
        <v>9.2008759999999995E-2</v>
      </c>
      <c r="L867" s="312">
        <v>7.0546199000000004E-2</v>
      </c>
      <c r="M867" s="330">
        <f t="shared" si="30"/>
        <v>2.1462560999999991E-2</v>
      </c>
      <c r="N867" s="331">
        <f t="shared" si="31"/>
        <v>0.23326649549455936</v>
      </c>
    </row>
    <row r="868" spans="1:14" x14ac:dyDescent="0.25">
      <c r="A868" s="312">
        <v>4421132</v>
      </c>
      <c r="B868" s="312">
        <v>442113205</v>
      </c>
      <c r="C868" s="312" t="s">
        <v>1437</v>
      </c>
      <c r="D868" s="312" t="s">
        <v>2789</v>
      </c>
      <c r="E868" s="312">
        <v>100</v>
      </c>
      <c r="F868" s="312" t="s">
        <v>1351</v>
      </c>
      <c r="G868" s="312" t="s">
        <v>1352</v>
      </c>
      <c r="H868" s="312" t="s">
        <v>1353</v>
      </c>
      <c r="I868" s="329">
        <v>1</v>
      </c>
      <c r="J868" s="312">
        <v>49</v>
      </c>
      <c r="K868" s="312">
        <v>7.3358679999999954E-2</v>
      </c>
      <c r="L868" s="312">
        <v>4.9368880000000004E-2</v>
      </c>
      <c r="M868" s="330">
        <f t="shared" si="30"/>
        <v>2.398979999999995E-2</v>
      </c>
      <c r="N868" s="331">
        <f t="shared" si="31"/>
        <v>0.32702060615049189</v>
      </c>
    </row>
    <row r="869" spans="1:14" x14ac:dyDescent="0.25">
      <c r="A869" s="312">
        <v>4421132</v>
      </c>
      <c r="B869" s="312">
        <v>442113205</v>
      </c>
      <c r="C869" s="312" t="s">
        <v>1437</v>
      </c>
      <c r="D869" s="312" t="s">
        <v>2790</v>
      </c>
      <c r="E869" s="312">
        <v>100</v>
      </c>
      <c r="F869" s="312" t="s">
        <v>1351</v>
      </c>
      <c r="G869" s="312" t="s">
        <v>1352</v>
      </c>
      <c r="H869" s="312" t="s">
        <v>1353</v>
      </c>
      <c r="I869" s="329">
        <v>1</v>
      </c>
      <c r="J869" s="312">
        <v>20</v>
      </c>
      <c r="K869" s="312">
        <v>2.1309600000000001E-2</v>
      </c>
      <c r="L869" s="312">
        <v>1.7136820000000001E-2</v>
      </c>
      <c r="M869" s="330">
        <f t="shared" si="30"/>
        <v>4.1727800000000009E-3</v>
      </c>
      <c r="N869" s="331">
        <f t="shared" si="31"/>
        <v>0.19581690881105232</v>
      </c>
    </row>
    <row r="870" spans="1:14" x14ac:dyDescent="0.25">
      <c r="A870" s="312">
        <v>4421431</v>
      </c>
      <c r="B870" s="312">
        <v>442143101</v>
      </c>
      <c r="C870" s="312" t="s">
        <v>1141</v>
      </c>
      <c r="D870" s="312" t="s">
        <v>2791</v>
      </c>
      <c r="E870" s="312">
        <v>100</v>
      </c>
      <c r="F870" s="312" t="s">
        <v>1351</v>
      </c>
      <c r="G870" s="312" t="s">
        <v>1352</v>
      </c>
      <c r="H870" s="312" t="s">
        <v>1353</v>
      </c>
      <c r="I870" s="329">
        <v>1</v>
      </c>
      <c r="J870" s="312">
        <v>66</v>
      </c>
      <c r="K870" s="312">
        <v>6.5011280000000005E-2</v>
      </c>
      <c r="L870" s="312">
        <v>4.3271999999999991E-2</v>
      </c>
      <c r="M870" s="330">
        <f t="shared" si="30"/>
        <v>2.1739280000000014E-2</v>
      </c>
      <c r="N870" s="331">
        <f t="shared" si="31"/>
        <v>0.33439243159033344</v>
      </c>
    </row>
    <row r="871" spans="1:14" x14ac:dyDescent="0.25">
      <c r="A871" s="312">
        <v>4421234</v>
      </c>
      <c r="B871" s="312">
        <v>442123403</v>
      </c>
      <c r="C871" s="312" t="s">
        <v>1150</v>
      </c>
      <c r="D871" s="312" t="s">
        <v>2792</v>
      </c>
      <c r="E871" s="312">
        <v>100</v>
      </c>
      <c r="F871" s="312" t="s">
        <v>1351</v>
      </c>
      <c r="G871" s="312" t="s">
        <v>1352</v>
      </c>
      <c r="H871" s="312" t="s">
        <v>1353</v>
      </c>
      <c r="I871" s="329">
        <v>1</v>
      </c>
      <c r="J871" s="312">
        <v>78</v>
      </c>
      <c r="K871" s="312">
        <v>4.2402200000000008E-2</v>
      </c>
      <c r="L871" s="312">
        <v>2.9525999999999997E-2</v>
      </c>
      <c r="M871" s="330">
        <f t="shared" si="30"/>
        <v>1.2876200000000011E-2</v>
      </c>
      <c r="N871" s="331">
        <f t="shared" si="31"/>
        <v>0.30366820589497734</v>
      </c>
    </row>
    <row r="872" spans="1:14" x14ac:dyDescent="0.25">
      <c r="A872" s="312">
        <v>4421216</v>
      </c>
      <c r="B872" s="312">
        <v>442121604</v>
      </c>
      <c r="C872" s="312" t="s">
        <v>1156</v>
      </c>
      <c r="D872" s="312" t="s">
        <v>2793</v>
      </c>
      <c r="E872" s="312">
        <v>100</v>
      </c>
      <c r="F872" s="312" t="s">
        <v>1351</v>
      </c>
      <c r="G872" s="312" t="s">
        <v>1352</v>
      </c>
      <c r="H872" s="312" t="s">
        <v>1353</v>
      </c>
      <c r="I872" s="329">
        <v>1</v>
      </c>
      <c r="J872" s="312">
        <v>53</v>
      </c>
      <c r="K872" s="312">
        <v>2.1338560000000003E-2</v>
      </c>
      <c r="L872" s="312">
        <v>1.455116E-2</v>
      </c>
      <c r="M872" s="330">
        <f t="shared" si="30"/>
        <v>6.7874000000000025E-3</v>
      </c>
      <c r="N872" s="331">
        <f t="shared" si="31"/>
        <v>0.31808144504596381</v>
      </c>
    </row>
    <row r="873" spans="1:14" x14ac:dyDescent="0.25">
      <c r="A873" s="312">
        <v>4421216</v>
      </c>
      <c r="B873" s="312">
        <v>442121604</v>
      </c>
      <c r="C873" s="312" t="s">
        <v>1156</v>
      </c>
      <c r="D873" s="312" t="s">
        <v>2794</v>
      </c>
      <c r="E873" s="312">
        <v>100</v>
      </c>
      <c r="F873" s="312" t="s">
        <v>1351</v>
      </c>
      <c r="G873" s="312" t="s">
        <v>1352</v>
      </c>
      <c r="H873" s="312" t="s">
        <v>1353</v>
      </c>
      <c r="I873" s="329">
        <v>1</v>
      </c>
      <c r="J873" s="312">
        <v>46</v>
      </c>
      <c r="K873" s="312">
        <v>2.7733519999999998E-2</v>
      </c>
      <c r="L873" s="312">
        <v>1.9642E-2</v>
      </c>
      <c r="M873" s="330">
        <f t="shared" si="30"/>
        <v>8.0915199999999979E-3</v>
      </c>
      <c r="N873" s="331">
        <f t="shared" si="31"/>
        <v>0.29175957469517028</v>
      </c>
    </row>
    <row r="874" spans="1:14" x14ac:dyDescent="0.25">
      <c r="A874" s="312">
        <v>4421234</v>
      </c>
      <c r="B874" s="312">
        <v>442123403</v>
      </c>
      <c r="C874" s="312" t="s">
        <v>1150</v>
      </c>
      <c r="D874" s="312" t="s">
        <v>2795</v>
      </c>
      <c r="E874" s="312">
        <v>100</v>
      </c>
      <c r="F874" s="312" t="s">
        <v>1351</v>
      </c>
      <c r="G874" s="312" t="s">
        <v>1352</v>
      </c>
      <c r="H874" s="312" t="s">
        <v>1353</v>
      </c>
      <c r="I874" s="329">
        <v>1</v>
      </c>
      <c r="J874" s="312">
        <v>64</v>
      </c>
      <c r="K874" s="312">
        <v>3.0090120000000012E-2</v>
      </c>
      <c r="L874" s="312">
        <v>2.0928999999999996E-2</v>
      </c>
      <c r="M874" s="330">
        <f t="shared" si="30"/>
        <v>9.1611200000000156E-3</v>
      </c>
      <c r="N874" s="331">
        <f t="shared" si="31"/>
        <v>0.30445608060054302</v>
      </c>
    </row>
    <row r="875" spans="1:14" x14ac:dyDescent="0.25">
      <c r="A875" s="312">
        <v>4421141</v>
      </c>
      <c r="B875" s="312">
        <v>442114103</v>
      </c>
      <c r="C875" s="312" t="s">
        <v>1135</v>
      </c>
      <c r="D875" s="312" t="s">
        <v>2796</v>
      </c>
      <c r="E875" s="312">
        <v>100</v>
      </c>
      <c r="F875" s="312" t="s">
        <v>1351</v>
      </c>
      <c r="G875" s="312" t="s">
        <v>1352</v>
      </c>
      <c r="H875" s="312" t="s">
        <v>1353</v>
      </c>
      <c r="I875" s="329">
        <v>1</v>
      </c>
      <c r="J875" s="312">
        <v>106</v>
      </c>
      <c r="K875" s="312">
        <v>0.13327431999999997</v>
      </c>
      <c r="L875" s="312">
        <v>0.10206880799999998</v>
      </c>
      <c r="M875" s="330">
        <f t="shared" si="30"/>
        <v>3.1205511999999991E-2</v>
      </c>
      <c r="N875" s="331">
        <f t="shared" si="31"/>
        <v>0.2341449725648572</v>
      </c>
    </row>
    <row r="876" spans="1:14" x14ac:dyDescent="0.25">
      <c r="A876" s="312">
        <v>4421141</v>
      </c>
      <c r="B876" s="312">
        <v>442114103</v>
      </c>
      <c r="C876" s="312" t="s">
        <v>1135</v>
      </c>
      <c r="D876" s="312" t="s">
        <v>2797</v>
      </c>
      <c r="E876" s="312">
        <v>100</v>
      </c>
      <c r="F876" s="312" t="s">
        <v>1351</v>
      </c>
      <c r="G876" s="312" t="s">
        <v>1352</v>
      </c>
      <c r="H876" s="312" t="s">
        <v>1353</v>
      </c>
      <c r="I876" s="329">
        <v>1</v>
      </c>
      <c r="J876" s="312">
        <v>54</v>
      </c>
      <c r="K876" s="312">
        <v>5.2307679999999995E-2</v>
      </c>
      <c r="L876" s="312">
        <v>4.2921682000000003E-2</v>
      </c>
      <c r="M876" s="330">
        <f t="shared" si="30"/>
        <v>9.3859979999999926E-3</v>
      </c>
      <c r="N876" s="331">
        <f t="shared" si="31"/>
        <v>0.17943823927958558</v>
      </c>
    </row>
    <row r="877" spans="1:14" x14ac:dyDescent="0.25">
      <c r="A877" s="312">
        <v>4421111</v>
      </c>
      <c r="B877" s="312">
        <v>442111101</v>
      </c>
      <c r="C877" s="312" t="s">
        <v>1265</v>
      </c>
      <c r="D877" s="312" t="s">
        <v>2798</v>
      </c>
      <c r="E877" s="312">
        <v>100</v>
      </c>
      <c r="F877" s="312" t="s">
        <v>1351</v>
      </c>
      <c r="G877" s="312" t="s">
        <v>1352</v>
      </c>
      <c r="H877" s="312" t="s">
        <v>1353</v>
      </c>
      <c r="I877" s="329">
        <v>1</v>
      </c>
      <c r="J877" s="312">
        <v>60</v>
      </c>
      <c r="K877" s="312">
        <v>5.921284000000001E-2</v>
      </c>
      <c r="L877" s="312">
        <v>4.8995300000000006E-2</v>
      </c>
      <c r="M877" s="330">
        <f t="shared" si="30"/>
        <v>1.0217540000000004E-2</v>
      </c>
      <c r="N877" s="331">
        <f t="shared" si="31"/>
        <v>0.1725561550501547</v>
      </c>
    </row>
    <row r="878" spans="1:14" x14ac:dyDescent="0.25">
      <c r="A878" s="312">
        <v>4421141</v>
      </c>
      <c r="B878" s="312">
        <v>442114103</v>
      </c>
      <c r="C878" s="312" t="s">
        <v>1135</v>
      </c>
      <c r="D878" s="312" t="s">
        <v>2799</v>
      </c>
      <c r="E878" s="312">
        <v>100</v>
      </c>
      <c r="F878" s="312" t="s">
        <v>1351</v>
      </c>
      <c r="G878" s="312" t="s">
        <v>1352</v>
      </c>
      <c r="H878" s="312" t="s">
        <v>1353</v>
      </c>
      <c r="I878" s="329">
        <v>1</v>
      </c>
      <c r="J878" s="312">
        <v>44</v>
      </c>
      <c r="K878" s="312">
        <v>6.0296679999999991E-2</v>
      </c>
      <c r="L878" s="312">
        <v>4.1860469999999997E-2</v>
      </c>
      <c r="M878" s="330">
        <f t="shared" si="30"/>
        <v>1.8436209999999995E-2</v>
      </c>
      <c r="N878" s="331">
        <f t="shared" si="31"/>
        <v>0.30575829382314246</v>
      </c>
    </row>
    <row r="879" spans="1:14" x14ac:dyDescent="0.25">
      <c r="A879" s="312">
        <v>4421216</v>
      </c>
      <c r="B879" s="312">
        <v>442121606</v>
      </c>
      <c r="C879" s="312" t="s">
        <v>1155</v>
      </c>
      <c r="D879" s="312" t="s">
        <v>2800</v>
      </c>
      <c r="E879" s="312">
        <v>100</v>
      </c>
      <c r="F879" s="312" t="s">
        <v>1351</v>
      </c>
      <c r="G879" s="312" t="s">
        <v>1352</v>
      </c>
      <c r="H879" s="312" t="s">
        <v>1353</v>
      </c>
      <c r="I879" s="329">
        <v>1</v>
      </c>
      <c r="J879" s="312">
        <v>81</v>
      </c>
      <c r="K879" s="312">
        <v>4.702047999999999E-2</v>
      </c>
      <c r="L879" s="312">
        <v>3.108723E-2</v>
      </c>
      <c r="M879" s="330">
        <f t="shared" si="30"/>
        <v>1.5933249999999989E-2</v>
      </c>
      <c r="N879" s="331">
        <f t="shared" si="31"/>
        <v>0.33885766372440251</v>
      </c>
    </row>
    <row r="880" spans="1:14" x14ac:dyDescent="0.25">
      <c r="A880" s="312">
        <v>4421332</v>
      </c>
      <c r="B880" s="312">
        <v>442133204</v>
      </c>
      <c r="C880" s="312" t="s">
        <v>1951</v>
      </c>
      <c r="D880" s="312" t="s">
        <v>2801</v>
      </c>
      <c r="E880" s="312">
        <v>100</v>
      </c>
      <c r="F880" s="312" t="s">
        <v>1351</v>
      </c>
      <c r="G880" s="312" t="s">
        <v>1352</v>
      </c>
      <c r="H880" s="312" t="s">
        <v>1353</v>
      </c>
      <c r="I880" s="329">
        <v>1</v>
      </c>
      <c r="J880" s="312">
        <v>67</v>
      </c>
      <c r="K880" s="312">
        <v>2.3935399999999996E-2</v>
      </c>
      <c r="L880" s="312">
        <v>2.2473389999999996E-2</v>
      </c>
      <c r="M880" s="330">
        <f t="shared" si="30"/>
        <v>1.4620099999999997E-3</v>
      </c>
      <c r="N880" s="331">
        <f t="shared" si="31"/>
        <v>6.10814943556406E-2</v>
      </c>
    </row>
    <row r="881" spans="1:14" x14ac:dyDescent="0.25">
      <c r="A881" s="312">
        <v>4421332</v>
      </c>
      <c r="B881" s="312">
        <v>442133204</v>
      </c>
      <c r="C881" s="312" t="s">
        <v>1951</v>
      </c>
      <c r="D881" s="312" t="s">
        <v>2802</v>
      </c>
      <c r="E881" s="312">
        <v>100</v>
      </c>
      <c r="F881" s="312" t="s">
        <v>1351</v>
      </c>
      <c r="G881" s="312" t="s">
        <v>1352</v>
      </c>
      <c r="H881" s="312" t="s">
        <v>1353</v>
      </c>
      <c r="I881" s="329">
        <v>1</v>
      </c>
      <c r="J881" s="312">
        <v>34</v>
      </c>
      <c r="K881" s="312">
        <v>1.0130999999999999E-2</v>
      </c>
      <c r="L881" s="312">
        <v>6.9039999999999987E-3</v>
      </c>
      <c r="M881" s="330">
        <f t="shared" si="30"/>
        <v>3.2270000000000007E-3</v>
      </c>
      <c r="N881" s="331">
        <f t="shared" si="31"/>
        <v>0.31852729246866063</v>
      </c>
    </row>
    <row r="882" spans="1:14" x14ac:dyDescent="0.25">
      <c r="A882" s="312">
        <v>4421321</v>
      </c>
      <c r="B882" s="312">
        <v>442132107</v>
      </c>
      <c r="C882" s="312" t="s">
        <v>1433</v>
      </c>
      <c r="D882" s="312" t="s">
        <v>2803</v>
      </c>
      <c r="E882" s="312">
        <v>100</v>
      </c>
      <c r="F882" s="312" t="s">
        <v>1351</v>
      </c>
      <c r="G882" s="312" t="s">
        <v>1352</v>
      </c>
      <c r="H882" s="312" t="s">
        <v>1353</v>
      </c>
      <c r="I882" s="329">
        <v>1</v>
      </c>
      <c r="J882" s="312">
        <v>46</v>
      </c>
      <c r="K882" s="312">
        <v>2.4408559999999999E-2</v>
      </c>
      <c r="L882" s="312">
        <v>1.6005999999999999E-2</v>
      </c>
      <c r="M882" s="330">
        <f t="shared" si="30"/>
        <v>8.4025599999999999E-3</v>
      </c>
      <c r="N882" s="331">
        <f t="shared" si="31"/>
        <v>0.34424644468989568</v>
      </c>
    </row>
    <row r="883" spans="1:14" x14ac:dyDescent="0.25">
      <c r="A883" s="312">
        <v>4421321</v>
      </c>
      <c r="B883" s="312">
        <v>442132107</v>
      </c>
      <c r="C883" s="312" t="s">
        <v>1433</v>
      </c>
      <c r="D883" s="312" t="s">
        <v>2804</v>
      </c>
      <c r="E883" s="312">
        <v>100</v>
      </c>
      <c r="F883" s="312" t="s">
        <v>1351</v>
      </c>
      <c r="G883" s="312" t="s">
        <v>1352</v>
      </c>
      <c r="H883" s="312" t="s">
        <v>1353</v>
      </c>
      <c r="I883" s="329">
        <v>1</v>
      </c>
      <c r="J883" s="312">
        <v>113</v>
      </c>
      <c r="K883" s="312">
        <v>3.4605320000000002E-2</v>
      </c>
      <c r="L883" s="312">
        <v>3.2536120000000002E-2</v>
      </c>
      <c r="M883" s="330">
        <f t="shared" si="30"/>
        <v>2.0692000000000002E-3</v>
      </c>
      <c r="N883" s="331">
        <f t="shared" si="31"/>
        <v>5.9794274406362952E-2</v>
      </c>
    </row>
    <row r="884" spans="1:14" x14ac:dyDescent="0.25">
      <c r="A884" s="312">
        <v>4421332</v>
      </c>
      <c r="B884" s="312">
        <v>442133204</v>
      </c>
      <c r="C884" s="312" t="s">
        <v>1951</v>
      </c>
      <c r="D884" s="312" t="s">
        <v>2805</v>
      </c>
      <c r="E884" s="312">
        <v>100</v>
      </c>
      <c r="F884" s="312" t="s">
        <v>1351</v>
      </c>
      <c r="G884" s="312" t="s">
        <v>1352</v>
      </c>
      <c r="H884" s="312" t="s">
        <v>1353</v>
      </c>
      <c r="I884" s="329">
        <v>1</v>
      </c>
      <c r="J884" s="312">
        <v>31</v>
      </c>
      <c r="K884" s="312">
        <v>1.6407280000000003E-2</v>
      </c>
      <c r="L884" s="312">
        <v>1.0904530000000001E-2</v>
      </c>
      <c r="M884" s="330">
        <f t="shared" si="30"/>
        <v>5.5027500000000024E-3</v>
      </c>
      <c r="N884" s="331">
        <f t="shared" si="31"/>
        <v>0.33538465851743871</v>
      </c>
    </row>
    <row r="885" spans="1:14" x14ac:dyDescent="0.25">
      <c r="A885" s="312">
        <v>4421332</v>
      </c>
      <c r="B885" s="312">
        <v>442133204</v>
      </c>
      <c r="C885" s="312" t="s">
        <v>1951</v>
      </c>
      <c r="D885" s="312" t="s">
        <v>2806</v>
      </c>
      <c r="E885" s="312">
        <v>100</v>
      </c>
      <c r="F885" s="312" t="s">
        <v>1351</v>
      </c>
      <c r="G885" s="312" t="s">
        <v>1352</v>
      </c>
      <c r="H885" s="312" t="s">
        <v>1353</v>
      </c>
      <c r="I885" s="329">
        <v>1</v>
      </c>
      <c r="J885" s="312">
        <v>22</v>
      </c>
      <c r="K885" s="312">
        <v>1.2952240000000002E-2</v>
      </c>
      <c r="L885" s="312">
        <v>1.2263999999999999E-2</v>
      </c>
      <c r="M885" s="330">
        <f t="shared" si="30"/>
        <v>6.8824000000000315E-4</v>
      </c>
      <c r="N885" s="331">
        <f t="shared" si="31"/>
        <v>5.3136754723507519E-2</v>
      </c>
    </row>
    <row r="886" spans="1:14" x14ac:dyDescent="0.25">
      <c r="A886" s="312">
        <v>4421333</v>
      </c>
      <c r="B886" s="312">
        <v>442133306</v>
      </c>
      <c r="C886" s="312" t="s">
        <v>1438</v>
      </c>
      <c r="D886" s="312" t="s">
        <v>2807</v>
      </c>
      <c r="E886" s="312">
        <v>100</v>
      </c>
      <c r="F886" s="312" t="s">
        <v>1351</v>
      </c>
      <c r="G886" s="312" t="s">
        <v>1352</v>
      </c>
      <c r="H886" s="312" t="s">
        <v>1353</v>
      </c>
      <c r="I886" s="329">
        <v>1</v>
      </c>
      <c r="J886" s="312">
        <v>54</v>
      </c>
      <c r="K886" s="312">
        <v>2.0215759999999999E-2</v>
      </c>
      <c r="L886" s="312">
        <v>1.3568969999999996E-2</v>
      </c>
      <c r="M886" s="330">
        <f t="shared" si="30"/>
        <v>6.6467900000000031E-3</v>
      </c>
      <c r="N886" s="331">
        <f t="shared" si="31"/>
        <v>0.32879248665397709</v>
      </c>
    </row>
    <row r="887" spans="1:14" x14ac:dyDescent="0.25">
      <c r="A887" s="312">
        <v>4421332</v>
      </c>
      <c r="B887" s="312">
        <v>442133204</v>
      </c>
      <c r="C887" s="312" t="s">
        <v>1951</v>
      </c>
      <c r="D887" s="312" t="s">
        <v>2808</v>
      </c>
      <c r="E887" s="312">
        <v>100</v>
      </c>
      <c r="F887" s="312" t="s">
        <v>1351</v>
      </c>
      <c r="G887" s="312" t="s">
        <v>1352</v>
      </c>
      <c r="H887" s="312" t="s">
        <v>1353</v>
      </c>
      <c r="I887" s="329">
        <v>1</v>
      </c>
      <c r="J887" s="312">
        <v>74</v>
      </c>
      <c r="K887" s="312">
        <v>2.4310439999999996E-2</v>
      </c>
      <c r="L887" s="312">
        <v>1.70861E-2</v>
      </c>
      <c r="M887" s="330">
        <f t="shared" si="30"/>
        <v>7.2243399999999958E-3</v>
      </c>
      <c r="N887" s="331">
        <f t="shared" si="31"/>
        <v>0.29717026923412315</v>
      </c>
    </row>
    <row r="888" spans="1:14" x14ac:dyDescent="0.25">
      <c r="A888" s="312">
        <v>4421431</v>
      </c>
      <c r="B888" s="312">
        <v>442143101</v>
      </c>
      <c r="C888" s="312" t="s">
        <v>1141</v>
      </c>
      <c r="D888" s="312" t="s">
        <v>2809</v>
      </c>
      <c r="E888" s="312">
        <v>100</v>
      </c>
      <c r="F888" s="312" t="s">
        <v>1351</v>
      </c>
      <c r="G888" s="312" t="s">
        <v>1352</v>
      </c>
      <c r="H888" s="312" t="s">
        <v>1353</v>
      </c>
      <c r="I888" s="329">
        <v>1</v>
      </c>
      <c r="J888" s="312">
        <v>65</v>
      </c>
      <c r="K888" s="312">
        <v>2.3992159999999995E-2</v>
      </c>
      <c r="L888" s="312">
        <v>1.5796999999999999E-2</v>
      </c>
      <c r="M888" s="330">
        <f t="shared" si="30"/>
        <v>8.1951599999999965E-3</v>
      </c>
      <c r="N888" s="331">
        <f t="shared" si="31"/>
        <v>0.34157658168334981</v>
      </c>
    </row>
    <row r="889" spans="1:14" x14ac:dyDescent="0.25">
      <c r="A889" s="312">
        <v>4421333</v>
      </c>
      <c r="B889" s="312">
        <v>442133301</v>
      </c>
      <c r="C889" s="312" t="s">
        <v>1129</v>
      </c>
      <c r="D889" s="312" t="s">
        <v>2810</v>
      </c>
      <c r="E889" s="312">
        <v>100</v>
      </c>
      <c r="F889" s="312" t="s">
        <v>1351</v>
      </c>
      <c r="G889" s="312" t="s">
        <v>1352</v>
      </c>
      <c r="H889" s="312" t="s">
        <v>1353</v>
      </c>
      <c r="I889" s="329">
        <v>1</v>
      </c>
      <c r="J889" s="312">
        <v>109</v>
      </c>
      <c r="K889" s="312">
        <v>4.1399439999999996E-2</v>
      </c>
      <c r="L889" s="312">
        <v>2.8038050000000002E-2</v>
      </c>
      <c r="M889" s="330">
        <f t="shared" si="30"/>
        <v>1.3361389999999994E-2</v>
      </c>
      <c r="N889" s="331">
        <f t="shared" si="31"/>
        <v>0.32274325449812835</v>
      </c>
    </row>
    <row r="890" spans="1:14" x14ac:dyDescent="0.25">
      <c r="A890" s="312">
        <v>4421333</v>
      </c>
      <c r="B890" s="312">
        <v>442133301</v>
      </c>
      <c r="C890" s="312" t="s">
        <v>1129</v>
      </c>
      <c r="D890" s="312" t="s">
        <v>2811</v>
      </c>
      <c r="E890" s="312">
        <v>100</v>
      </c>
      <c r="F890" s="312" t="s">
        <v>1351</v>
      </c>
      <c r="G890" s="312" t="s">
        <v>1352</v>
      </c>
      <c r="H890" s="312" t="s">
        <v>1353</v>
      </c>
      <c r="I890" s="329">
        <v>1</v>
      </c>
      <c r="J890" s="312">
        <v>32</v>
      </c>
      <c r="K890" s="312">
        <v>2.1163080000000001E-2</v>
      </c>
      <c r="L890" s="312">
        <v>1.6195000000000001E-2</v>
      </c>
      <c r="M890" s="330">
        <f t="shared" si="30"/>
        <v>4.9680799999999997E-3</v>
      </c>
      <c r="N890" s="331">
        <f t="shared" si="31"/>
        <v>0.23475221943119809</v>
      </c>
    </row>
    <row r="891" spans="1:14" x14ac:dyDescent="0.25">
      <c r="A891" s="312">
        <v>4421332</v>
      </c>
      <c r="B891" s="312">
        <v>442133204</v>
      </c>
      <c r="C891" s="312" t="s">
        <v>1951</v>
      </c>
      <c r="D891" s="312" t="s">
        <v>2812</v>
      </c>
      <c r="E891" s="312">
        <v>100</v>
      </c>
      <c r="F891" s="312" t="s">
        <v>1351</v>
      </c>
      <c r="G891" s="312" t="s">
        <v>1352</v>
      </c>
      <c r="H891" s="312" t="s">
        <v>1353</v>
      </c>
      <c r="I891" s="329">
        <v>1</v>
      </c>
      <c r="J891" s="312">
        <v>56</v>
      </c>
      <c r="K891" s="312">
        <v>2.2558640000000001E-2</v>
      </c>
      <c r="L891" s="312">
        <v>1.7071999999999997E-2</v>
      </c>
      <c r="M891" s="330">
        <f t="shared" si="30"/>
        <v>5.4866400000000044E-3</v>
      </c>
      <c r="N891" s="331">
        <f t="shared" si="31"/>
        <v>0.24321678966462534</v>
      </c>
    </row>
    <row r="892" spans="1:14" x14ac:dyDescent="0.25">
      <c r="A892" s="312">
        <v>4421217</v>
      </c>
      <c r="B892" s="312">
        <v>442121701</v>
      </c>
      <c r="C892" s="312" t="s">
        <v>1435</v>
      </c>
      <c r="D892" s="312" t="s">
        <v>2813</v>
      </c>
      <c r="E892" s="312">
        <v>100</v>
      </c>
      <c r="F892" s="312" t="s">
        <v>1351</v>
      </c>
      <c r="G892" s="312" t="s">
        <v>1352</v>
      </c>
      <c r="H892" s="312" t="s">
        <v>1353</v>
      </c>
      <c r="I892" s="329">
        <v>1</v>
      </c>
      <c r="J892" s="312">
        <v>82</v>
      </c>
      <c r="K892" s="312">
        <v>2.8739800000000003E-2</v>
      </c>
      <c r="L892" s="312">
        <v>1.9807170000000002E-2</v>
      </c>
      <c r="M892" s="330">
        <f t="shared" si="30"/>
        <v>8.9326300000000004E-3</v>
      </c>
      <c r="N892" s="331">
        <f t="shared" si="31"/>
        <v>0.31081044405319452</v>
      </c>
    </row>
    <row r="893" spans="1:14" x14ac:dyDescent="0.25">
      <c r="A893" s="312">
        <v>4421217</v>
      </c>
      <c r="B893" s="312">
        <v>442121701</v>
      </c>
      <c r="C893" s="312" t="s">
        <v>1435</v>
      </c>
      <c r="D893" s="312" t="s">
        <v>2814</v>
      </c>
      <c r="E893" s="312">
        <v>100</v>
      </c>
      <c r="F893" s="312" t="s">
        <v>1351</v>
      </c>
      <c r="G893" s="312" t="s">
        <v>1352</v>
      </c>
      <c r="H893" s="312" t="s">
        <v>1353</v>
      </c>
      <c r="I893" s="329">
        <v>1</v>
      </c>
      <c r="J893" s="312">
        <v>130</v>
      </c>
      <c r="K893" s="312">
        <v>6.4263639999999997E-2</v>
      </c>
      <c r="L893" s="312">
        <v>4.8678200000000005E-2</v>
      </c>
      <c r="M893" s="330">
        <f t="shared" si="30"/>
        <v>1.5585439999999992E-2</v>
      </c>
      <c r="N893" s="331">
        <f t="shared" si="31"/>
        <v>0.24252345494279492</v>
      </c>
    </row>
    <row r="894" spans="1:14" x14ac:dyDescent="0.25">
      <c r="A894" s="312">
        <v>4421434</v>
      </c>
      <c r="B894" s="312">
        <v>442143406</v>
      </c>
      <c r="C894" s="312" t="s">
        <v>1145</v>
      </c>
      <c r="D894" s="312" t="s">
        <v>2815</v>
      </c>
      <c r="E894" s="312">
        <v>100</v>
      </c>
      <c r="F894" s="312" t="s">
        <v>1351</v>
      </c>
      <c r="G894" s="312" t="s">
        <v>1352</v>
      </c>
      <c r="H894" s="312" t="s">
        <v>1353</v>
      </c>
      <c r="I894" s="329">
        <v>1</v>
      </c>
      <c r="J894" s="312">
        <v>44</v>
      </c>
      <c r="K894" s="312">
        <v>1.8336239999999997E-2</v>
      </c>
      <c r="L894" s="312">
        <v>1.3375848000000003E-2</v>
      </c>
      <c r="M894" s="330">
        <f t="shared" si="30"/>
        <v>4.960391999999994E-3</v>
      </c>
      <c r="N894" s="331">
        <f t="shared" si="31"/>
        <v>0.27052394602164864</v>
      </c>
    </row>
    <row r="895" spans="1:14" x14ac:dyDescent="0.25">
      <c r="A895" s="312">
        <v>4421434</v>
      </c>
      <c r="B895" s="312">
        <v>442143406</v>
      </c>
      <c r="C895" s="312" t="s">
        <v>1145</v>
      </c>
      <c r="D895" s="312" t="s">
        <v>2816</v>
      </c>
      <c r="E895" s="312">
        <v>100</v>
      </c>
      <c r="F895" s="312" t="s">
        <v>1351</v>
      </c>
      <c r="G895" s="312" t="s">
        <v>1352</v>
      </c>
      <c r="H895" s="312" t="s">
        <v>1353</v>
      </c>
      <c r="I895" s="329">
        <v>1</v>
      </c>
      <c r="J895" s="312">
        <v>61</v>
      </c>
      <c r="K895" s="312">
        <v>2.3850919999999998E-2</v>
      </c>
      <c r="L895" s="312">
        <v>1.7061599999999996E-2</v>
      </c>
      <c r="M895" s="330">
        <f t="shared" si="30"/>
        <v>6.7893200000000015E-3</v>
      </c>
      <c r="N895" s="331">
        <f t="shared" si="31"/>
        <v>0.284656524779757</v>
      </c>
    </row>
    <row r="896" spans="1:14" x14ac:dyDescent="0.25">
      <c r="A896" s="312">
        <v>4421216</v>
      </c>
      <c r="B896" s="312">
        <v>442121606</v>
      </c>
      <c r="C896" s="312" t="s">
        <v>1155</v>
      </c>
      <c r="D896" s="312" t="s">
        <v>2817</v>
      </c>
      <c r="E896" s="312">
        <v>100</v>
      </c>
      <c r="F896" s="312" t="s">
        <v>1351</v>
      </c>
      <c r="G896" s="312" t="s">
        <v>1352</v>
      </c>
      <c r="H896" s="312" t="s">
        <v>1353</v>
      </c>
      <c r="I896" s="329">
        <v>1</v>
      </c>
      <c r="J896" s="312">
        <v>64</v>
      </c>
      <c r="K896" s="312">
        <v>2.1760040000000001E-2</v>
      </c>
      <c r="L896" s="312">
        <v>1.7562000000000005E-2</v>
      </c>
      <c r="M896" s="330">
        <f t="shared" si="30"/>
        <v>4.1980399999999966E-3</v>
      </c>
      <c r="N896" s="331">
        <f t="shared" si="31"/>
        <v>0.19292427771272463</v>
      </c>
    </row>
    <row r="897" spans="1:14" x14ac:dyDescent="0.25">
      <c r="A897" s="312">
        <v>4421216</v>
      </c>
      <c r="B897" s="312">
        <v>442121606</v>
      </c>
      <c r="C897" s="312" t="s">
        <v>1155</v>
      </c>
      <c r="D897" s="312" t="s">
        <v>2818</v>
      </c>
      <c r="E897" s="312">
        <v>100</v>
      </c>
      <c r="F897" s="312" t="s">
        <v>1351</v>
      </c>
      <c r="G897" s="312" t="s">
        <v>1352</v>
      </c>
      <c r="H897" s="312" t="s">
        <v>1353</v>
      </c>
      <c r="I897" s="329">
        <v>1</v>
      </c>
      <c r="J897" s="312">
        <v>66</v>
      </c>
      <c r="K897" s="312">
        <v>2.7616080000000001E-2</v>
      </c>
      <c r="L897" s="312">
        <v>1.8039979999999997E-2</v>
      </c>
      <c r="M897" s="330">
        <f t="shared" si="30"/>
        <v>9.5761000000000041E-3</v>
      </c>
      <c r="N897" s="331">
        <f t="shared" si="31"/>
        <v>0.34675812063116862</v>
      </c>
    </row>
    <row r="898" spans="1:14" x14ac:dyDescent="0.25">
      <c r="A898" s="312">
        <v>4421431</v>
      </c>
      <c r="B898" s="312">
        <v>442143102</v>
      </c>
      <c r="C898" s="312" t="s">
        <v>1436</v>
      </c>
      <c r="D898" s="312" t="s">
        <v>2819</v>
      </c>
      <c r="E898" s="312">
        <v>100</v>
      </c>
      <c r="F898" s="312" t="s">
        <v>1351</v>
      </c>
      <c r="G898" s="312" t="s">
        <v>1352</v>
      </c>
      <c r="H898" s="312" t="s">
        <v>1353</v>
      </c>
      <c r="I898" s="329">
        <v>1</v>
      </c>
      <c r="J898" s="312">
        <v>88</v>
      </c>
      <c r="K898" s="312">
        <v>3.0401040000000004E-2</v>
      </c>
      <c r="L898" s="312">
        <v>2.3130000000000005E-2</v>
      </c>
      <c r="M898" s="330">
        <f t="shared" si="30"/>
        <v>7.2710399999999994E-3</v>
      </c>
      <c r="N898" s="331">
        <f t="shared" si="31"/>
        <v>0.2391707652106638</v>
      </c>
    </row>
    <row r="899" spans="1:14" x14ac:dyDescent="0.25">
      <c r="A899" s="312">
        <v>4421431</v>
      </c>
      <c r="B899" s="312">
        <v>442143102</v>
      </c>
      <c r="C899" s="312" t="s">
        <v>1436</v>
      </c>
      <c r="D899" s="312" t="s">
        <v>2820</v>
      </c>
      <c r="E899" s="312">
        <v>100</v>
      </c>
      <c r="F899" s="312" t="s">
        <v>1351</v>
      </c>
      <c r="G899" s="312" t="s">
        <v>1352</v>
      </c>
      <c r="H899" s="312" t="s">
        <v>1353</v>
      </c>
      <c r="I899" s="329">
        <v>1</v>
      </c>
      <c r="J899" s="312">
        <v>76</v>
      </c>
      <c r="K899" s="312">
        <v>3.1607280000000001E-2</v>
      </c>
      <c r="L899" s="312">
        <v>2.4116890000000002E-2</v>
      </c>
      <c r="M899" s="330">
        <f t="shared" si="30"/>
        <v>7.4903899999999995E-3</v>
      </c>
      <c r="N899" s="331">
        <f t="shared" si="31"/>
        <v>0.23698306212999029</v>
      </c>
    </row>
    <row r="900" spans="1:14" x14ac:dyDescent="0.25">
      <c r="A900" s="312">
        <v>4421431</v>
      </c>
      <c r="B900" s="312">
        <v>442143101</v>
      </c>
      <c r="C900" s="312" t="s">
        <v>1141</v>
      </c>
      <c r="D900" s="312" t="s">
        <v>2821</v>
      </c>
      <c r="E900" s="312">
        <v>100</v>
      </c>
      <c r="F900" s="312" t="s">
        <v>1351</v>
      </c>
      <c r="G900" s="312" t="s">
        <v>1352</v>
      </c>
      <c r="H900" s="312" t="s">
        <v>1353</v>
      </c>
      <c r="I900" s="329">
        <v>1</v>
      </c>
      <c r="J900" s="312">
        <v>114</v>
      </c>
      <c r="K900" s="312">
        <v>8.1763559999999999E-2</v>
      </c>
      <c r="L900" s="312">
        <v>6.0252759999999989E-2</v>
      </c>
      <c r="M900" s="330">
        <f t="shared" si="30"/>
        <v>2.151080000000001E-2</v>
      </c>
      <c r="N900" s="331">
        <f t="shared" si="31"/>
        <v>0.26308541359989718</v>
      </c>
    </row>
    <row r="901" spans="1:14" x14ac:dyDescent="0.25">
      <c r="A901" s="312">
        <v>4421141</v>
      </c>
      <c r="B901" s="312">
        <v>442114103</v>
      </c>
      <c r="C901" s="312" t="s">
        <v>1135</v>
      </c>
      <c r="D901" s="312" t="s">
        <v>2822</v>
      </c>
      <c r="E901" s="312">
        <v>100</v>
      </c>
      <c r="F901" s="312" t="s">
        <v>1351</v>
      </c>
      <c r="G901" s="312" t="s">
        <v>1352</v>
      </c>
      <c r="H901" s="312" t="s">
        <v>1353</v>
      </c>
      <c r="I901" s="329">
        <v>1</v>
      </c>
      <c r="J901" s="312">
        <v>119</v>
      </c>
      <c r="K901" s="312">
        <v>0.10717552000000002</v>
      </c>
      <c r="L901" s="312">
        <v>8.3889225000000026E-2</v>
      </c>
      <c r="M901" s="330">
        <f t="shared" si="30"/>
        <v>2.3286294999999999E-2</v>
      </c>
      <c r="N901" s="331">
        <f t="shared" si="31"/>
        <v>0.21727251708225903</v>
      </c>
    </row>
    <row r="902" spans="1:14" x14ac:dyDescent="0.25">
      <c r="A902" s="312">
        <v>4421132</v>
      </c>
      <c r="B902" s="312">
        <v>442113205</v>
      </c>
      <c r="C902" s="312" t="s">
        <v>1437</v>
      </c>
      <c r="D902" s="312" t="s">
        <v>2823</v>
      </c>
      <c r="E902" s="312">
        <v>100</v>
      </c>
      <c r="F902" s="312" t="s">
        <v>1351</v>
      </c>
      <c r="G902" s="312" t="s">
        <v>1352</v>
      </c>
      <c r="H902" s="312" t="s">
        <v>1353</v>
      </c>
      <c r="I902" s="329">
        <v>1</v>
      </c>
      <c r="J902" s="312">
        <v>42</v>
      </c>
      <c r="K902" s="312">
        <v>2.9582199999999996E-2</v>
      </c>
      <c r="L902" s="312">
        <v>1.9688260000000003E-2</v>
      </c>
      <c r="M902" s="330">
        <f t="shared" si="30"/>
        <v>9.8939399999999934E-3</v>
      </c>
      <c r="N902" s="331">
        <f t="shared" si="31"/>
        <v>0.33445585521022758</v>
      </c>
    </row>
    <row r="903" spans="1:14" x14ac:dyDescent="0.25">
      <c r="A903" s="312">
        <v>4421141</v>
      </c>
      <c r="B903" s="312">
        <v>442114103</v>
      </c>
      <c r="C903" s="312" t="s">
        <v>1135</v>
      </c>
      <c r="D903" s="312" t="s">
        <v>2824</v>
      </c>
      <c r="E903" s="312">
        <v>100</v>
      </c>
      <c r="F903" s="312" t="s">
        <v>1351</v>
      </c>
      <c r="G903" s="312" t="s">
        <v>1352</v>
      </c>
      <c r="H903" s="312" t="s">
        <v>1353</v>
      </c>
      <c r="I903" s="329">
        <v>1</v>
      </c>
      <c r="J903" s="312">
        <v>23</v>
      </c>
      <c r="K903" s="312">
        <v>4.2487800000000006E-2</v>
      </c>
      <c r="L903" s="312">
        <v>3.1618337999999996E-2</v>
      </c>
      <c r="M903" s="330">
        <f t="shared" ref="M903:M966" si="32">K903-L903</f>
        <v>1.086946200000001E-2</v>
      </c>
      <c r="N903" s="331">
        <f t="shared" ref="N903:N966" si="33">M903/K903</f>
        <v>0.25582548402129573</v>
      </c>
    </row>
    <row r="904" spans="1:14" x14ac:dyDescent="0.25">
      <c r="A904" s="312">
        <v>4421434</v>
      </c>
      <c r="B904" s="312">
        <v>442143401</v>
      </c>
      <c r="C904" s="312" t="s">
        <v>1147</v>
      </c>
      <c r="D904" s="312" t="s">
        <v>2825</v>
      </c>
      <c r="E904" s="312">
        <v>100</v>
      </c>
      <c r="F904" s="312" t="s">
        <v>1351</v>
      </c>
      <c r="G904" s="312" t="s">
        <v>1352</v>
      </c>
      <c r="H904" s="312" t="s">
        <v>1353</v>
      </c>
      <c r="I904" s="329">
        <v>1</v>
      </c>
      <c r="J904" s="312">
        <v>75</v>
      </c>
      <c r="K904" s="312">
        <v>4.519852000000002E-2</v>
      </c>
      <c r="L904" s="312">
        <v>3.2635569999999989E-2</v>
      </c>
      <c r="M904" s="330">
        <f t="shared" si="32"/>
        <v>1.2562950000000031E-2</v>
      </c>
      <c r="N904" s="331">
        <f t="shared" si="33"/>
        <v>0.27795047271459389</v>
      </c>
    </row>
    <row r="905" spans="1:14" x14ac:dyDescent="0.25">
      <c r="A905" s="312">
        <v>4421434</v>
      </c>
      <c r="B905" s="312">
        <v>442143406</v>
      </c>
      <c r="C905" s="312" t="s">
        <v>1145</v>
      </c>
      <c r="D905" s="312" t="s">
        <v>2826</v>
      </c>
      <c r="E905" s="312">
        <v>100</v>
      </c>
      <c r="F905" s="312" t="s">
        <v>1351</v>
      </c>
      <c r="G905" s="312" t="s">
        <v>1352</v>
      </c>
      <c r="H905" s="312" t="s">
        <v>1353</v>
      </c>
      <c r="I905" s="329">
        <v>1</v>
      </c>
      <c r="J905" s="312">
        <v>99</v>
      </c>
      <c r="K905" s="312">
        <v>4.5166640000000015E-2</v>
      </c>
      <c r="L905" s="312">
        <v>3.6313929999999994E-2</v>
      </c>
      <c r="M905" s="330">
        <f t="shared" si="32"/>
        <v>8.8527100000000206E-3</v>
      </c>
      <c r="N905" s="331">
        <f t="shared" si="33"/>
        <v>0.19600107512978646</v>
      </c>
    </row>
    <row r="906" spans="1:14" x14ac:dyDescent="0.25">
      <c r="A906" s="312">
        <v>4421321</v>
      </c>
      <c r="B906" s="312">
        <v>442132107</v>
      </c>
      <c r="C906" s="312" t="s">
        <v>1433</v>
      </c>
      <c r="D906" s="312" t="s">
        <v>2827</v>
      </c>
      <c r="E906" s="312">
        <v>100</v>
      </c>
      <c r="F906" s="312" t="s">
        <v>1351</v>
      </c>
      <c r="G906" s="312" t="s">
        <v>1352</v>
      </c>
      <c r="H906" s="312" t="s">
        <v>1353</v>
      </c>
      <c r="I906" s="329">
        <v>1</v>
      </c>
      <c r="J906" s="312">
        <v>46</v>
      </c>
      <c r="K906" s="312">
        <v>2.2326039999999998E-2</v>
      </c>
      <c r="L906" s="312">
        <v>1.6202999999999999E-2</v>
      </c>
      <c r="M906" s="330">
        <f t="shared" si="32"/>
        <v>6.1230399999999997E-3</v>
      </c>
      <c r="N906" s="331">
        <f t="shared" si="33"/>
        <v>0.27425553300092625</v>
      </c>
    </row>
    <row r="907" spans="1:14" x14ac:dyDescent="0.25">
      <c r="A907" s="312">
        <v>4421321</v>
      </c>
      <c r="B907" s="312">
        <v>442132106</v>
      </c>
      <c r="C907" s="312" t="s">
        <v>1434</v>
      </c>
      <c r="D907" s="312" t="s">
        <v>2828</v>
      </c>
      <c r="E907" s="312">
        <v>100</v>
      </c>
      <c r="F907" s="312" t="s">
        <v>1351</v>
      </c>
      <c r="G907" s="312" t="s">
        <v>1352</v>
      </c>
      <c r="H907" s="312" t="s">
        <v>1353</v>
      </c>
      <c r="I907" s="329">
        <v>1</v>
      </c>
      <c r="J907" s="312">
        <v>18</v>
      </c>
      <c r="K907" s="312">
        <v>1.1394919999999999E-2</v>
      </c>
      <c r="L907" s="312">
        <v>1.0814000000000001E-2</v>
      </c>
      <c r="M907" s="330">
        <f t="shared" si="32"/>
        <v>5.8091999999999866E-4</v>
      </c>
      <c r="N907" s="331">
        <f t="shared" si="33"/>
        <v>5.0980612413250699E-2</v>
      </c>
    </row>
    <row r="908" spans="1:14" x14ac:dyDescent="0.25">
      <c r="A908" s="312">
        <v>4421321</v>
      </c>
      <c r="B908" s="312">
        <v>442132105</v>
      </c>
      <c r="C908" s="312" t="s">
        <v>1432</v>
      </c>
      <c r="D908" s="312" t="s">
        <v>2829</v>
      </c>
      <c r="E908" s="312">
        <v>100</v>
      </c>
      <c r="F908" s="312" t="s">
        <v>1351</v>
      </c>
      <c r="G908" s="312" t="s">
        <v>1352</v>
      </c>
      <c r="H908" s="312" t="s">
        <v>1353</v>
      </c>
      <c r="I908" s="329">
        <v>1</v>
      </c>
      <c r="J908" s="312">
        <v>58</v>
      </c>
      <c r="K908" s="312">
        <v>2.6845519999999994E-2</v>
      </c>
      <c r="L908" s="312">
        <v>2.0443000000000003E-2</v>
      </c>
      <c r="M908" s="330">
        <f t="shared" si="32"/>
        <v>6.4025199999999914E-3</v>
      </c>
      <c r="N908" s="331">
        <f t="shared" si="33"/>
        <v>0.23849491460772571</v>
      </c>
    </row>
    <row r="909" spans="1:14" x14ac:dyDescent="0.25">
      <c r="A909" s="312">
        <v>4421333</v>
      </c>
      <c r="B909" s="312">
        <v>442133306</v>
      </c>
      <c r="C909" s="312" t="s">
        <v>1438</v>
      </c>
      <c r="D909" s="312" t="s">
        <v>2830</v>
      </c>
      <c r="E909" s="312">
        <v>100</v>
      </c>
      <c r="F909" s="312" t="s">
        <v>1351</v>
      </c>
      <c r="G909" s="312" t="s">
        <v>1352</v>
      </c>
      <c r="H909" s="312" t="s">
        <v>1353</v>
      </c>
      <c r="I909" s="329">
        <v>1</v>
      </c>
      <c r="J909" s="312">
        <v>96</v>
      </c>
      <c r="K909" s="312">
        <v>4.1647719999999992E-2</v>
      </c>
      <c r="L909" s="312">
        <v>2.880572E-2</v>
      </c>
      <c r="M909" s="330">
        <f t="shared" si="32"/>
        <v>1.2841999999999992E-2</v>
      </c>
      <c r="N909" s="331">
        <f t="shared" si="33"/>
        <v>0.30834821209900554</v>
      </c>
    </row>
    <row r="910" spans="1:14" x14ac:dyDescent="0.25">
      <c r="A910" s="312">
        <v>4421332</v>
      </c>
      <c r="B910" s="312">
        <v>442133204</v>
      </c>
      <c r="C910" s="312" t="s">
        <v>1951</v>
      </c>
      <c r="D910" s="312" t="s">
        <v>2831</v>
      </c>
      <c r="E910" s="312">
        <v>100</v>
      </c>
      <c r="F910" s="312" t="s">
        <v>1351</v>
      </c>
      <c r="G910" s="312" t="s">
        <v>1352</v>
      </c>
      <c r="H910" s="312" t="s">
        <v>1353</v>
      </c>
      <c r="I910" s="329">
        <v>1</v>
      </c>
      <c r="J910" s="312">
        <v>73</v>
      </c>
      <c r="K910" s="312">
        <v>3.7081720000000006E-2</v>
      </c>
      <c r="L910" s="312">
        <v>2.5626070000000008E-2</v>
      </c>
      <c r="M910" s="330">
        <f t="shared" si="32"/>
        <v>1.1455649999999998E-2</v>
      </c>
      <c r="N910" s="331">
        <f t="shared" si="33"/>
        <v>0.30892984467818635</v>
      </c>
    </row>
    <row r="911" spans="1:14" x14ac:dyDescent="0.25">
      <c r="A911" s="312">
        <v>4421333</v>
      </c>
      <c r="B911" s="312">
        <v>442133301</v>
      </c>
      <c r="C911" s="312" t="s">
        <v>1129</v>
      </c>
      <c r="D911" s="312" t="s">
        <v>2832</v>
      </c>
      <c r="E911" s="312">
        <v>100</v>
      </c>
      <c r="F911" s="312" t="s">
        <v>1351</v>
      </c>
      <c r="G911" s="312" t="s">
        <v>1352</v>
      </c>
      <c r="H911" s="312" t="s">
        <v>1353</v>
      </c>
      <c r="I911" s="329">
        <v>1</v>
      </c>
      <c r="J911" s="312">
        <v>102</v>
      </c>
      <c r="K911" s="312">
        <v>5.9749200000000009E-2</v>
      </c>
      <c r="L911" s="312">
        <v>4.1124400000000005E-2</v>
      </c>
      <c r="M911" s="330">
        <f t="shared" si="32"/>
        <v>1.8624800000000004E-2</v>
      </c>
      <c r="N911" s="331">
        <f t="shared" si="33"/>
        <v>0.31171630749867785</v>
      </c>
    </row>
    <row r="912" spans="1:14" x14ac:dyDescent="0.25">
      <c r="A912" s="312">
        <v>4421217</v>
      </c>
      <c r="B912" s="312">
        <v>442121702</v>
      </c>
      <c r="C912" s="312" t="s">
        <v>1153</v>
      </c>
      <c r="D912" s="312" t="s">
        <v>2833</v>
      </c>
      <c r="E912" s="312">
        <v>100</v>
      </c>
      <c r="F912" s="312" t="s">
        <v>1351</v>
      </c>
      <c r="G912" s="312" t="s">
        <v>1352</v>
      </c>
      <c r="H912" s="312" t="s">
        <v>1353</v>
      </c>
      <c r="I912" s="329">
        <v>1</v>
      </c>
      <c r="J912" s="312">
        <v>142</v>
      </c>
      <c r="K912" s="312">
        <v>4.8938920000000004E-2</v>
      </c>
      <c r="L912" s="312">
        <v>3.6873540000000003E-2</v>
      </c>
      <c r="M912" s="330">
        <f t="shared" si="32"/>
        <v>1.2065380000000001E-2</v>
      </c>
      <c r="N912" s="331">
        <f t="shared" si="33"/>
        <v>0.24653956401162919</v>
      </c>
    </row>
    <row r="913" spans="1:14" x14ac:dyDescent="0.25">
      <c r="A913" s="312">
        <v>4421333</v>
      </c>
      <c r="B913" s="312">
        <v>442133301</v>
      </c>
      <c r="C913" s="312" t="s">
        <v>1129</v>
      </c>
      <c r="D913" s="312" t="s">
        <v>2834</v>
      </c>
      <c r="E913" s="312">
        <v>100</v>
      </c>
      <c r="F913" s="312" t="s">
        <v>1351</v>
      </c>
      <c r="G913" s="312" t="s">
        <v>1352</v>
      </c>
      <c r="H913" s="312" t="s">
        <v>1353</v>
      </c>
      <c r="I913" s="329">
        <v>1</v>
      </c>
      <c r="J913" s="312">
        <v>52</v>
      </c>
      <c r="K913" s="312">
        <v>2.3530120000000002E-2</v>
      </c>
      <c r="L913" s="312">
        <v>1.586628E-2</v>
      </c>
      <c r="M913" s="330">
        <f t="shared" si="32"/>
        <v>7.6638400000000016E-3</v>
      </c>
      <c r="N913" s="331">
        <f t="shared" si="33"/>
        <v>0.32570339632777057</v>
      </c>
    </row>
    <row r="914" spans="1:14" x14ac:dyDescent="0.25">
      <c r="A914" s="312">
        <v>4421333</v>
      </c>
      <c r="B914" s="312">
        <v>442133301</v>
      </c>
      <c r="C914" s="312" t="s">
        <v>1129</v>
      </c>
      <c r="D914" s="312" t="s">
        <v>2835</v>
      </c>
      <c r="E914" s="312">
        <v>100</v>
      </c>
      <c r="F914" s="312" t="s">
        <v>1351</v>
      </c>
      <c r="G914" s="312" t="s">
        <v>1352</v>
      </c>
      <c r="H914" s="312" t="s">
        <v>1353</v>
      </c>
      <c r="I914" s="329">
        <v>1</v>
      </c>
      <c r="J914" s="312">
        <v>52</v>
      </c>
      <c r="K914" s="312">
        <v>1.4349680000000004E-2</v>
      </c>
      <c r="L914" s="312">
        <v>9.63023E-3</v>
      </c>
      <c r="M914" s="330">
        <f t="shared" si="32"/>
        <v>4.7194500000000035E-3</v>
      </c>
      <c r="N914" s="331">
        <f t="shared" si="33"/>
        <v>0.32888886720818877</v>
      </c>
    </row>
    <row r="915" spans="1:14" x14ac:dyDescent="0.25">
      <c r="A915" s="312">
        <v>4421216</v>
      </c>
      <c r="B915" s="312">
        <v>442121602</v>
      </c>
      <c r="C915" s="312" t="s">
        <v>1428</v>
      </c>
      <c r="D915" s="312" t="s">
        <v>2836</v>
      </c>
      <c r="E915" s="312">
        <v>100</v>
      </c>
      <c r="F915" s="312" t="s">
        <v>1351</v>
      </c>
      <c r="G915" s="312" t="s">
        <v>1352</v>
      </c>
      <c r="H915" s="312" t="s">
        <v>1353</v>
      </c>
      <c r="I915" s="329">
        <v>1</v>
      </c>
      <c r="J915" s="312">
        <v>115</v>
      </c>
      <c r="K915" s="312">
        <v>4.2942040000000001E-2</v>
      </c>
      <c r="L915" s="312">
        <v>3.5794890000000003E-2</v>
      </c>
      <c r="M915" s="330">
        <f t="shared" si="32"/>
        <v>7.1471499999999979E-3</v>
      </c>
      <c r="N915" s="331">
        <f t="shared" si="33"/>
        <v>0.16643713246971961</v>
      </c>
    </row>
    <row r="916" spans="1:14" x14ac:dyDescent="0.25">
      <c r="A916" s="312">
        <v>4421216</v>
      </c>
      <c r="B916" s="312">
        <v>442121602</v>
      </c>
      <c r="C916" s="312" t="s">
        <v>1428</v>
      </c>
      <c r="D916" s="312" t="s">
        <v>2837</v>
      </c>
      <c r="E916" s="312">
        <v>100</v>
      </c>
      <c r="F916" s="312" t="s">
        <v>1351</v>
      </c>
      <c r="G916" s="312" t="s">
        <v>1352</v>
      </c>
      <c r="H916" s="312" t="s">
        <v>1353</v>
      </c>
      <c r="I916" s="329">
        <v>1</v>
      </c>
      <c r="J916" s="312">
        <v>74</v>
      </c>
      <c r="K916" s="312">
        <v>5.4024240000000001E-2</v>
      </c>
      <c r="L916" s="312">
        <v>3.5948809999999998E-2</v>
      </c>
      <c r="M916" s="330">
        <f t="shared" si="32"/>
        <v>1.8075430000000003E-2</v>
      </c>
      <c r="N916" s="331">
        <f t="shared" si="33"/>
        <v>0.33457999594256216</v>
      </c>
    </row>
    <row r="917" spans="1:14" x14ac:dyDescent="0.25">
      <c r="A917" s="312">
        <v>4421434</v>
      </c>
      <c r="B917" s="312">
        <v>442143404</v>
      </c>
      <c r="C917" s="312" t="s">
        <v>1440</v>
      </c>
      <c r="D917" s="312" t="s">
        <v>2838</v>
      </c>
      <c r="E917" s="312">
        <v>100</v>
      </c>
      <c r="F917" s="312" t="s">
        <v>1351</v>
      </c>
      <c r="G917" s="312" t="s">
        <v>1352</v>
      </c>
      <c r="H917" s="312" t="s">
        <v>1353</v>
      </c>
      <c r="I917" s="329">
        <v>1</v>
      </c>
      <c r="J917" s="312">
        <v>55</v>
      </c>
      <c r="K917" s="312">
        <v>3.1239159999999995E-2</v>
      </c>
      <c r="L917" s="312">
        <v>2.4141899999999994E-2</v>
      </c>
      <c r="M917" s="330">
        <f t="shared" si="32"/>
        <v>7.0972600000000011E-3</v>
      </c>
      <c r="N917" s="331">
        <f t="shared" si="33"/>
        <v>0.227191128058501</v>
      </c>
    </row>
    <row r="918" spans="1:14" x14ac:dyDescent="0.25">
      <c r="A918" s="312">
        <v>4421434</v>
      </c>
      <c r="B918" s="312">
        <v>442143401</v>
      </c>
      <c r="C918" s="312" t="s">
        <v>1147</v>
      </c>
      <c r="D918" s="312" t="s">
        <v>2839</v>
      </c>
      <c r="E918" s="312">
        <v>100</v>
      </c>
      <c r="F918" s="312" t="s">
        <v>1351</v>
      </c>
      <c r="G918" s="312" t="s">
        <v>1352</v>
      </c>
      <c r="H918" s="312" t="s">
        <v>1353</v>
      </c>
      <c r="I918" s="329">
        <v>1</v>
      </c>
      <c r="J918" s="312">
        <v>76</v>
      </c>
      <c r="K918" s="312">
        <v>3.7885080000000002E-2</v>
      </c>
      <c r="L918" s="312">
        <v>2.5484159999999999E-2</v>
      </c>
      <c r="M918" s="330">
        <f t="shared" si="32"/>
        <v>1.2400920000000003E-2</v>
      </c>
      <c r="N918" s="331">
        <f t="shared" si="33"/>
        <v>0.32732991457323046</v>
      </c>
    </row>
    <row r="919" spans="1:14" x14ac:dyDescent="0.25">
      <c r="A919" s="312">
        <v>4421413</v>
      </c>
      <c r="B919" s="312">
        <v>442141302</v>
      </c>
      <c r="C919" s="312" t="s">
        <v>1144</v>
      </c>
      <c r="D919" s="312" t="s">
        <v>2840</v>
      </c>
      <c r="E919" s="312">
        <v>100</v>
      </c>
      <c r="F919" s="312" t="s">
        <v>1351</v>
      </c>
      <c r="G919" s="312" t="s">
        <v>1352</v>
      </c>
      <c r="H919" s="312" t="s">
        <v>1353</v>
      </c>
      <c r="I919" s="329">
        <v>1</v>
      </c>
      <c r="J919" s="312">
        <v>28</v>
      </c>
      <c r="K919" s="312">
        <v>1.089152E-2</v>
      </c>
      <c r="L919" s="312">
        <v>7.891999999999998E-3</v>
      </c>
      <c r="M919" s="330">
        <f t="shared" si="32"/>
        <v>2.999520000000002E-3</v>
      </c>
      <c r="N919" s="331">
        <f t="shared" si="33"/>
        <v>0.27539957691855699</v>
      </c>
    </row>
    <row r="920" spans="1:14" x14ac:dyDescent="0.25">
      <c r="A920" s="312">
        <v>4421321</v>
      </c>
      <c r="B920" s="312">
        <v>442132106</v>
      </c>
      <c r="C920" s="312" t="s">
        <v>1434</v>
      </c>
      <c r="D920" s="312" t="s">
        <v>2841</v>
      </c>
      <c r="E920" s="312">
        <v>100</v>
      </c>
      <c r="F920" s="312" t="s">
        <v>1351</v>
      </c>
      <c r="G920" s="312" t="s">
        <v>1352</v>
      </c>
      <c r="H920" s="312" t="s">
        <v>1353</v>
      </c>
      <c r="I920" s="329">
        <v>1</v>
      </c>
      <c r="J920" s="312">
        <v>51</v>
      </c>
      <c r="K920" s="312">
        <v>2.0405839999999998E-2</v>
      </c>
      <c r="L920" s="312">
        <v>1.4474440000000002E-2</v>
      </c>
      <c r="M920" s="330">
        <f t="shared" si="32"/>
        <v>5.9313999999999964E-3</v>
      </c>
      <c r="N920" s="331">
        <f t="shared" si="33"/>
        <v>0.29067169006519689</v>
      </c>
    </row>
    <row r="921" spans="1:14" x14ac:dyDescent="0.25">
      <c r="A921" s="312">
        <v>4421321</v>
      </c>
      <c r="B921" s="312">
        <v>442132105</v>
      </c>
      <c r="C921" s="312" t="s">
        <v>1432</v>
      </c>
      <c r="D921" s="312" t="s">
        <v>2842</v>
      </c>
      <c r="E921" s="312">
        <v>100</v>
      </c>
      <c r="F921" s="312" t="s">
        <v>1351</v>
      </c>
      <c r="G921" s="312" t="s">
        <v>1352</v>
      </c>
      <c r="H921" s="312" t="s">
        <v>1353</v>
      </c>
      <c r="I921" s="329">
        <v>1</v>
      </c>
      <c r="J921" s="312">
        <v>94</v>
      </c>
      <c r="K921" s="312">
        <v>3.3422840000000002E-2</v>
      </c>
      <c r="L921" s="312">
        <v>2.8370000000000003E-2</v>
      </c>
      <c r="M921" s="330">
        <f t="shared" si="32"/>
        <v>5.0528399999999994E-3</v>
      </c>
      <c r="N921" s="331">
        <f t="shared" si="33"/>
        <v>0.15117925346858613</v>
      </c>
    </row>
    <row r="922" spans="1:14" x14ac:dyDescent="0.25">
      <c r="A922" s="312">
        <v>4421321</v>
      </c>
      <c r="B922" s="312">
        <v>442132105</v>
      </c>
      <c r="C922" s="312" t="s">
        <v>1432</v>
      </c>
      <c r="D922" s="312" t="s">
        <v>2843</v>
      </c>
      <c r="E922" s="312">
        <v>100</v>
      </c>
      <c r="F922" s="312" t="s">
        <v>1351</v>
      </c>
      <c r="G922" s="312" t="s">
        <v>1352</v>
      </c>
      <c r="H922" s="312" t="s">
        <v>1353</v>
      </c>
      <c r="I922" s="329">
        <v>1</v>
      </c>
      <c r="J922" s="312">
        <v>186</v>
      </c>
      <c r="K922" s="312">
        <v>8.2272520000000002E-2</v>
      </c>
      <c r="L922" s="312">
        <v>5.4954530000000008E-2</v>
      </c>
      <c r="M922" s="330">
        <f t="shared" si="32"/>
        <v>2.7317989999999993E-2</v>
      </c>
      <c r="N922" s="331">
        <f t="shared" si="33"/>
        <v>0.33204270393078994</v>
      </c>
    </row>
    <row r="923" spans="1:14" x14ac:dyDescent="0.25">
      <c r="A923" s="312">
        <v>4421333</v>
      </c>
      <c r="B923" s="312">
        <v>442133306</v>
      </c>
      <c r="C923" s="312" t="s">
        <v>1438</v>
      </c>
      <c r="D923" s="312" t="s">
        <v>2844</v>
      </c>
      <c r="E923" s="312">
        <v>100</v>
      </c>
      <c r="F923" s="312" t="s">
        <v>1351</v>
      </c>
      <c r="G923" s="312" t="s">
        <v>1352</v>
      </c>
      <c r="H923" s="312" t="s">
        <v>1353</v>
      </c>
      <c r="I923" s="329">
        <v>1</v>
      </c>
      <c r="J923" s="312">
        <v>27</v>
      </c>
      <c r="K923" s="312">
        <v>1.4257320000000004E-2</v>
      </c>
      <c r="L923" s="312">
        <v>9.7319999999999993E-3</v>
      </c>
      <c r="M923" s="330">
        <f t="shared" si="32"/>
        <v>4.5253200000000045E-3</v>
      </c>
      <c r="N923" s="331">
        <f t="shared" si="33"/>
        <v>0.31740327074092489</v>
      </c>
    </row>
    <row r="924" spans="1:14" x14ac:dyDescent="0.25">
      <c r="A924" s="312">
        <v>4421321</v>
      </c>
      <c r="B924" s="312">
        <v>442132105</v>
      </c>
      <c r="C924" s="312" t="s">
        <v>1432</v>
      </c>
      <c r="D924" s="312" t="s">
        <v>2845</v>
      </c>
      <c r="E924" s="312">
        <v>100</v>
      </c>
      <c r="F924" s="312" t="s">
        <v>1351</v>
      </c>
      <c r="G924" s="312" t="s">
        <v>1352</v>
      </c>
      <c r="H924" s="312" t="s">
        <v>1353</v>
      </c>
      <c r="I924" s="329">
        <v>1</v>
      </c>
      <c r="J924" s="312">
        <v>51</v>
      </c>
      <c r="K924" s="312">
        <v>3.2238679999999999E-2</v>
      </c>
      <c r="L924" s="312">
        <v>2.2866799999999993E-2</v>
      </c>
      <c r="M924" s="330">
        <f t="shared" si="32"/>
        <v>9.371880000000006E-3</v>
      </c>
      <c r="N924" s="331">
        <f t="shared" si="33"/>
        <v>0.29070296922826883</v>
      </c>
    </row>
    <row r="925" spans="1:14" x14ac:dyDescent="0.25">
      <c r="A925" s="312">
        <v>4421216</v>
      </c>
      <c r="B925" s="312">
        <v>442121605</v>
      </c>
      <c r="C925" s="312" t="s">
        <v>1439</v>
      </c>
      <c r="D925" s="312" t="s">
        <v>2846</v>
      </c>
      <c r="E925" s="312">
        <v>100</v>
      </c>
      <c r="F925" s="312" t="s">
        <v>1351</v>
      </c>
      <c r="G925" s="312" t="s">
        <v>1352</v>
      </c>
      <c r="H925" s="312" t="s">
        <v>1353</v>
      </c>
      <c r="I925" s="329">
        <v>1</v>
      </c>
      <c r="J925" s="312">
        <v>97</v>
      </c>
      <c r="K925" s="312">
        <v>5.1632440000000002E-2</v>
      </c>
      <c r="L925" s="312">
        <v>4.1980800000000006E-2</v>
      </c>
      <c r="M925" s="330">
        <f t="shared" si="32"/>
        <v>9.6516399999999961E-3</v>
      </c>
      <c r="N925" s="331">
        <f t="shared" si="33"/>
        <v>0.18692976740979111</v>
      </c>
    </row>
    <row r="926" spans="1:14" x14ac:dyDescent="0.25">
      <c r="A926" s="312">
        <v>4421512</v>
      </c>
      <c r="B926" s="312">
        <v>442151204</v>
      </c>
      <c r="C926" s="312" t="s">
        <v>1563</v>
      </c>
      <c r="D926" s="312" t="s">
        <v>2847</v>
      </c>
      <c r="E926" s="312">
        <v>100</v>
      </c>
      <c r="F926" s="312" t="s">
        <v>1351</v>
      </c>
      <c r="G926" s="312" t="s">
        <v>1352</v>
      </c>
      <c r="H926" s="312" t="s">
        <v>1353</v>
      </c>
      <c r="I926" s="329">
        <v>1</v>
      </c>
      <c r="J926" s="312">
        <v>70</v>
      </c>
      <c r="K926" s="312">
        <v>3.2580160000000004E-2</v>
      </c>
      <c r="L926" s="312">
        <v>2.5282010000000004E-2</v>
      </c>
      <c r="M926" s="330">
        <f t="shared" si="32"/>
        <v>7.2981499999999998E-3</v>
      </c>
      <c r="N926" s="331">
        <f t="shared" si="33"/>
        <v>0.22400595945507937</v>
      </c>
    </row>
    <row r="927" spans="1:14" x14ac:dyDescent="0.25">
      <c r="A927" s="312">
        <v>4421512</v>
      </c>
      <c r="B927" s="312">
        <v>442151204</v>
      </c>
      <c r="C927" s="312" t="s">
        <v>1563</v>
      </c>
      <c r="D927" s="312" t="s">
        <v>2848</v>
      </c>
      <c r="E927" s="312">
        <v>100</v>
      </c>
      <c r="F927" s="312" t="s">
        <v>1351</v>
      </c>
      <c r="G927" s="312" t="s">
        <v>1352</v>
      </c>
      <c r="H927" s="312" t="s">
        <v>1353</v>
      </c>
      <c r="I927" s="329">
        <v>1</v>
      </c>
      <c r="J927" s="312">
        <v>32</v>
      </c>
      <c r="K927" s="312">
        <v>1.6242480000000004E-2</v>
      </c>
      <c r="L927" s="312">
        <v>1.2283109999999998E-2</v>
      </c>
      <c r="M927" s="330">
        <f t="shared" si="32"/>
        <v>3.9593700000000055E-3</v>
      </c>
      <c r="N927" s="331">
        <f t="shared" si="33"/>
        <v>0.2437663460259766</v>
      </c>
    </row>
    <row r="928" spans="1:14" x14ac:dyDescent="0.25">
      <c r="A928" s="312">
        <v>4421333</v>
      </c>
      <c r="B928" s="312">
        <v>442133306</v>
      </c>
      <c r="C928" s="312" t="s">
        <v>1438</v>
      </c>
      <c r="D928" s="312" t="s">
        <v>2849</v>
      </c>
      <c r="E928" s="312">
        <v>100</v>
      </c>
      <c r="F928" s="312" t="s">
        <v>1351</v>
      </c>
      <c r="G928" s="312" t="s">
        <v>1352</v>
      </c>
      <c r="H928" s="312" t="s">
        <v>1353</v>
      </c>
      <c r="I928" s="329">
        <v>1</v>
      </c>
      <c r="J928" s="312">
        <v>35</v>
      </c>
      <c r="K928" s="312">
        <v>1.584168E-2</v>
      </c>
      <c r="L928" s="312">
        <v>1.246836E-2</v>
      </c>
      <c r="M928" s="330">
        <f t="shared" si="32"/>
        <v>3.3733200000000008E-3</v>
      </c>
      <c r="N928" s="331">
        <f t="shared" si="33"/>
        <v>0.21293953671580293</v>
      </c>
    </row>
    <row r="929" spans="1:14" x14ac:dyDescent="0.25">
      <c r="A929" s="312">
        <v>4421333</v>
      </c>
      <c r="B929" s="312">
        <v>442133306</v>
      </c>
      <c r="C929" s="312" t="s">
        <v>1438</v>
      </c>
      <c r="D929" s="312" t="s">
        <v>2850</v>
      </c>
      <c r="E929" s="312">
        <v>100</v>
      </c>
      <c r="F929" s="312" t="s">
        <v>1351</v>
      </c>
      <c r="G929" s="312" t="s">
        <v>1352</v>
      </c>
      <c r="H929" s="312" t="s">
        <v>1353</v>
      </c>
      <c r="I929" s="329">
        <v>1</v>
      </c>
      <c r="J929" s="312">
        <v>18</v>
      </c>
      <c r="K929" s="312">
        <v>8.2110799999999991E-3</v>
      </c>
      <c r="L929" s="312">
        <v>6.6470000000000001E-3</v>
      </c>
      <c r="M929" s="330">
        <f t="shared" si="32"/>
        <v>1.5640799999999989E-3</v>
      </c>
      <c r="N929" s="331">
        <f t="shared" si="33"/>
        <v>0.19048407761220193</v>
      </c>
    </row>
    <row r="930" spans="1:14" x14ac:dyDescent="0.25">
      <c r="A930" s="312">
        <v>4421512</v>
      </c>
      <c r="B930" s="312">
        <v>442151203</v>
      </c>
      <c r="C930" s="312" t="s">
        <v>1605</v>
      </c>
      <c r="D930" s="312" t="s">
        <v>2851</v>
      </c>
      <c r="E930" s="312">
        <v>100</v>
      </c>
      <c r="F930" s="312" t="s">
        <v>1351</v>
      </c>
      <c r="G930" s="312" t="s">
        <v>1352</v>
      </c>
      <c r="H930" s="312" t="s">
        <v>1353</v>
      </c>
      <c r="I930" s="329">
        <v>1</v>
      </c>
      <c r="J930" s="312">
        <v>39</v>
      </c>
      <c r="K930" s="312">
        <v>1.1100160000000001E-2</v>
      </c>
      <c r="L930" s="312">
        <v>7.5619999999999993E-3</v>
      </c>
      <c r="M930" s="330">
        <f t="shared" si="32"/>
        <v>3.538160000000002E-3</v>
      </c>
      <c r="N930" s="331">
        <f t="shared" si="33"/>
        <v>0.31874855857933593</v>
      </c>
    </row>
    <row r="931" spans="1:14" x14ac:dyDescent="0.25">
      <c r="A931" s="312">
        <v>4421512</v>
      </c>
      <c r="B931" s="312">
        <v>442151204</v>
      </c>
      <c r="C931" s="312" t="s">
        <v>1563</v>
      </c>
      <c r="D931" s="312" t="s">
        <v>2852</v>
      </c>
      <c r="E931" s="312">
        <v>100</v>
      </c>
      <c r="F931" s="312" t="s">
        <v>1351</v>
      </c>
      <c r="G931" s="312" t="s">
        <v>1352</v>
      </c>
      <c r="H931" s="312" t="s">
        <v>1353</v>
      </c>
      <c r="I931" s="329">
        <v>1</v>
      </c>
      <c r="J931" s="312">
        <v>23</v>
      </c>
      <c r="K931" s="312">
        <v>7.4594399999999995E-3</v>
      </c>
      <c r="L931" s="312">
        <v>5.9960000000000005E-3</v>
      </c>
      <c r="M931" s="330">
        <f t="shared" si="32"/>
        <v>1.463439999999999E-3</v>
      </c>
      <c r="N931" s="331">
        <f t="shared" si="33"/>
        <v>0.19618630889182018</v>
      </c>
    </row>
    <row r="932" spans="1:14" x14ac:dyDescent="0.25">
      <c r="A932" s="312">
        <v>4421512</v>
      </c>
      <c r="B932" s="312">
        <v>442151203</v>
      </c>
      <c r="C932" s="312" t="s">
        <v>1605</v>
      </c>
      <c r="D932" s="312" t="s">
        <v>2853</v>
      </c>
      <c r="E932" s="312">
        <v>100</v>
      </c>
      <c r="F932" s="312" t="s">
        <v>1351</v>
      </c>
      <c r="G932" s="312" t="s">
        <v>1352</v>
      </c>
      <c r="H932" s="312" t="s">
        <v>1353</v>
      </c>
      <c r="I932" s="329">
        <v>1</v>
      </c>
      <c r="J932" s="312">
        <v>44</v>
      </c>
      <c r="K932" s="312">
        <v>1.2668479999999999E-2</v>
      </c>
      <c r="L932" s="312">
        <v>9.1111999999999999E-3</v>
      </c>
      <c r="M932" s="330">
        <f t="shared" si="32"/>
        <v>3.5572799999999995E-3</v>
      </c>
      <c r="N932" s="331">
        <f t="shared" si="33"/>
        <v>0.28079769632978857</v>
      </c>
    </row>
    <row r="933" spans="1:14" x14ac:dyDescent="0.25">
      <c r="A933" s="312">
        <v>4421321</v>
      </c>
      <c r="B933" s="312">
        <v>442132104</v>
      </c>
      <c r="C933" s="312" t="s">
        <v>1126</v>
      </c>
      <c r="D933" s="312" t="s">
        <v>2854</v>
      </c>
      <c r="E933" s="312">
        <v>100</v>
      </c>
      <c r="F933" s="312" t="s">
        <v>1351</v>
      </c>
      <c r="G933" s="312" t="s">
        <v>1352</v>
      </c>
      <c r="H933" s="312" t="s">
        <v>1353</v>
      </c>
      <c r="I933" s="329">
        <v>1</v>
      </c>
      <c r="J933" s="312">
        <v>85</v>
      </c>
      <c r="K933" s="312">
        <v>2.2657479999999994E-2</v>
      </c>
      <c r="L933" s="312">
        <v>1.9323229999999997E-2</v>
      </c>
      <c r="M933" s="330">
        <f t="shared" si="32"/>
        <v>3.3342499999999969E-3</v>
      </c>
      <c r="N933" s="331">
        <f t="shared" si="33"/>
        <v>0.14715890734538872</v>
      </c>
    </row>
    <row r="934" spans="1:14" x14ac:dyDescent="0.25">
      <c r="A934" s="312">
        <v>4421136</v>
      </c>
      <c r="B934" s="312">
        <v>442113602</v>
      </c>
      <c r="C934" s="312" t="s">
        <v>1952</v>
      </c>
      <c r="D934" s="312" t="s">
        <v>2855</v>
      </c>
      <c r="E934" s="312">
        <v>100</v>
      </c>
      <c r="F934" s="312" t="s">
        <v>1351</v>
      </c>
      <c r="G934" s="312" t="s">
        <v>1352</v>
      </c>
      <c r="H934" s="312" t="s">
        <v>1353</v>
      </c>
      <c r="I934" s="329">
        <v>1</v>
      </c>
      <c r="J934" s="312">
        <v>94</v>
      </c>
      <c r="K934" s="312">
        <v>0.12665211999999998</v>
      </c>
      <c r="L934" s="312">
        <v>8.2612689999999975E-2</v>
      </c>
      <c r="M934" s="330">
        <f t="shared" si="32"/>
        <v>4.4039430000000004E-2</v>
      </c>
      <c r="N934" s="331">
        <f t="shared" si="33"/>
        <v>0.34771964338220324</v>
      </c>
    </row>
    <row r="935" spans="1:14" x14ac:dyDescent="0.25">
      <c r="A935" s="312">
        <v>4421332</v>
      </c>
      <c r="B935" s="312">
        <v>442133204</v>
      </c>
      <c r="C935" s="312" t="s">
        <v>1951</v>
      </c>
      <c r="D935" s="312" t="s">
        <v>2856</v>
      </c>
      <c r="E935" s="312">
        <v>100</v>
      </c>
      <c r="F935" s="312" t="s">
        <v>1351</v>
      </c>
      <c r="G935" s="312" t="s">
        <v>1352</v>
      </c>
      <c r="H935" s="312" t="s">
        <v>1353</v>
      </c>
      <c r="I935" s="329">
        <v>1</v>
      </c>
      <c r="J935" s="312">
        <v>106</v>
      </c>
      <c r="K935" s="312">
        <v>4.0261039999999998E-2</v>
      </c>
      <c r="L935" s="312">
        <v>3.0889509999999995E-2</v>
      </c>
      <c r="M935" s="330">
        <f t="shared" si="32"/>
        <v>9.3715300000000029E-3</v>
      </c>
      <c r="N935" s="331">
        <f t="shared" si="33"/>
        <v>0.23276919821246553</v>
      </c>
    </row>
    <row r="936" spans="1:14" x14ac:dyDescent="0.25">
      <c r="A936" s="312">
        <v>4421321</v>
      </c>
      <c r="B936" s="312">
        <v>442132101</v>
      </c>
      <c r="C936" s="312" t="s">
        <v>1127</v>
      </c>
      <c r="D936" s="312" t="s">
        <v>2857</v>
      </c>
      <c r="E936" s="312">
        <v>100</v>
      </c>
      <c r="F936" s="312" t="s">
        <v>1351</v>
      </c>
      <c r="G936" s="312" t="s">
        <v>1352</v>
      </c>
      <c r="H936" s="312" t="s">
        <v>1353</v>
      </c>
      <c r="I936" s="329">
        <v>1</v>
      </c>
      <c r="J936" s="312">
        <v>58</v>
      </c>
      <c r="K936" s="312">
        <v>1.9551480000000003E-2</v>
      </c>
      <c r="L936" s="312">
        <v>1.2847370000000002E-2</v>
      </c>
      <c r="M936" s="330">
        <f t="shared" si="32"/>
        <v>6.704110000000001E-3</v>
      </c>
      <c r="N936" s="331">
        <f t="shared" si="33"/>
        <v>0.34289526930953562</v>
      </c>
    </row>
    <row r="937" spans="1:14" x14ac:dyDescent="0.25">
      <c r="A937" s="312">
        <v>4421321</v>
      </c>
      <c r="B937" s="312">
        <v>442132101</v>
      </c>
      <c r="C937" s="312" t="s">
        <v>1127</v>
      </c>
      <c r="D937" s="312" t="s">
        <v>2858</v>
      </c>
      <c r="E937" s="312">
        <v>100</v>
      </c>
      <c r="F937" s="312" t="s">
        <v>1351</v>
      </c>
      <c r="G937" s="312" t="s">
        <v>1352</v>
      </c>
      <c r="H937" s="312" t="s">
        <v>1353</v>
      </c>
      <c r="I937" s="329">
        <v>1</v>
      </c>
      <c r="J937" s="312">
        <v>94</v>
      </c>
      <c r="K937" s="312">
        <v>3.2627959999999998E-2</v>
      </c>
      <c r="L937" s="312">
        <v>2.587299999999999E-2</v>
      </c>
      <c r="M937" s="330">
        <f t="shared" si="32"/>
        <v>6.7549600000000078E-3</v>
      </c>
      <c r="N937" s="331">
        <f t="shared" si="33"/>
        <v>0.20702979898222287</v>
      </c>
    </row>
    <row r="938" spans="1:14" x14ac:dyDescent="0.25">
      <c r="A938" s="312">
        <v>4421321</v>
      </c>
      <c r="B938" s="312">
        <v>442132101</v>
      </c>
      <c r="C938" s="312" t="s">
        <v>1127</v>
      </c>
      <c r="D938" s="312" t="s">
        <v>2859</v>
      </c>
      <c r="E938" s="312">
        <v>100</v>
      </c>
      <c r="F938" s="312" t="s">
        <v>1351</v>
      </c>
      <c r="G938" s="312" t="s">
        <v>1352</v>
      </c>
      <c r="H938" s="312" t="s">
        <v>1353</v>
      </c>
      <c r="I938" s="329">
        <v>1</v>
      </c>
      <c r="J938" s="312">
        <v>122</v>
      </c>
      <c r="K938" s="312">
        <v>5.0845399999999999E-2</v>
      </c>
      <c r="L938" s="312">
        <v>3.5819589999999991E-2</v>
      </c>
      <c r="M938" s="330">
        <f t="shared" si="32"/>
        <v>1.5025810000000007E-2</v>
      </c>
      <c r="N938" s="331">
        <f t="shared" si="33"/>
        <v>0.29551955535800695</v>
      </c>
    </row>
    <row r="939" spans="1:14" x14ac:dyDescent="0.25">
      <c r="A939" s="312">
        <v>4421332</v>
      </c>
      <c r="B939" s="312">
        <v>442133204</v>
      </c>
      <c r="C939" s="312" t="s">
        <v>1951</v>
      </c>
      <c r="D939" s="312" t="s">
        <v>2860</v>
      </c>
      <c r="E939" s="312">
        <v>100</v>
      </c>
      <c r="F939" s="312" t="s">
        <v>1351</v>
      </c>
      <c r="G939" s="312" t="s">
        <v>1352</v>
      </c>
      <c r="H939" s="312" t="s">
        <v>1353</v>
      </c>
      <c r="I939" s="329">
        <v>1</v>
      </c>
      <c r="J939" s="312">
        <v>33</v>
      </c>
      <c r="K939" s="312">
        <v>1.8737319999999991E-2</v>
      </c>
      <c r="L939" s="312">
        <v>1.5067109999999998E-2</v>
      </c>
      <c r="M939" s="330">
        <f t="shared" si="32"/>
        <v>3.6702099999999932E-3</v>
      </c>
      <c r="N939" s="331">
        <f t="shared" si="33"/>
        <v>0.19587699841812997</v>
      </c>
    </row>
    <row r="940" spans="1:14" x14ac:dyDescent="0.25">
      <c r="A940" s="312">
        <v>4421321</v>
      </c>
      <c r="B940" s="312">
        <v>442132101</v>
      </c>
      <c r="C940" s="312" t="s">
        <v>1127</v>
      </c>
      <c r="D940" s="312" t="s">
        <v>2861</v>
      </c>
      <c r="E940" s="312">
        <v>100</v>
      </c>
      <c r="F940" s="312" t="s">
        <v>1351</v>
      </c>
      <c r="G940" s="312" t="s">
        <v>1352</v>
      </c>
      <c r="H940" s="312" t="s">
        <v>1353</v>
      </c>
      <c r="I940" s="329">
        <v>1</v>
      </c>
      <c r="J940" s="312">
        <v>26</v>
      </c>
      <c r="K940" s="312">
        <v>1.015868E-2</v>
      </c>
      <c r="L940" s="312">
        <v>7.1420299999999997E-3</v>
      </c>
      <c r="M940" s="330">
        <f t="shared" si="32"/>
        <v>3.0166500000000001E-3</v>
      </c>
      <c r="N940" s="331">
        <f t="shared" si="33"/>
        <v>0.2969529505801935</v>
      </c>
    </row>
    <row r="941" spans="1:14" x14ac:dyDescent="0.25">
      <c r="A941" s="312">
        <v>4421332</v>
      </c>
      <c r="B941" s="312">
        <v>442133204</v>
      </c>
      <c r="C941" s="312" t="s">
        <v>1951</v>
      </c>
      <c r="D941" s="312" t="s">
        <v>2862</v>
      </c>
      <c r="E941" s="312">
        <v>100</v>
      </c>
      <c r="F941" s="312" t="s">
        <v>1351</v>
      </c>
      <c r="G941" s="312" t="s">
        <v>1352</v>
      </c>
      <c r="H941" s="312" t="s">
        <v>1353</v>
      </c>
      <c r="I941" s="329">
        <v>1</v>
      </c>
      <c r="J941" s="312">
        <v>77</v>
      </c>
      <c r="K941" s="312">
        <v>3.2165119999999998E-2</v>
      </c>
      <c r="L941" s="312">
        <v>2.6907009999999995E-2</v>
      </c>
      <c r="M941" s="330">
        <f t="shared" si="32"/>
        <v>5.2581100000000033E-3</v>
      </c>
      <c r="N941" s="331">
        <f t="shared" si="33"/>
        <v>0.16347241981376109</v>
      </c>
    </row>
    <row r="942" spans="1:14" x14ac:dyDescent="0.25">
      <c r="A942" s="312">
        <v>4421141</v>
      </c>
      <c r="B942" s="312">
        <v>442114103</v>
      </c>
      <c r="C942" s="312" t="s">
        <v>1135</v>
      </c>
      <c r="D942" s="312" t="s">
        <v>2863</v>
      </c>
      <c r="E942" s="312">
        <v>100</v>
      </c>
      <c r="F942" s="312" t="s">
        <v>1351</v>
      </c>
      <c r="G942" s="312" t="s">
        <v>1352</v>
      </c>
      <c r="H942" s="312" t="s">
        <v>1353</v>
      </c>
      <c r="I942" s="329">
        <v>1</v>
      </c>
      <c r="J942" s="312">
        <v>106</v>
      </c>
      <c r="K942" s="312">
        <v>0.11122836</v>
      </c>
      <c r="L942" s="312">
        <v>9.2729771000000016E-2</v>
      </c>
      <c r="M942" s="330">
        <f t="shared" si="32"/>
        <v>1.8498588999999982E-2</v>
      </c>
      <c r="N942" s="331">
        <f t="shared" si="33"/>
        <v>0.16631180213391605</v>
      </c>
    </row>
    <row r="943" spans="1:14" x14ac:dyDescent="0.25">
      <c r="A943" s="312">
        <v>4421512</v>
      </c>
      <c r="B943" s="312">
        <v>442151203</v>
      </c>
      <c r="C943" s="312" t="s">
        <v>1605</v>
      </c>
      <c r="D943" s="312" t="s">
        <v>2864</v>
      </c>
      <c r="E943" s="312">
        <v>100</v>
      </c>
      <c r="F943" s="312" t="s">
        <v>1351</v>
      </c>
      <c r="G943" s="312" t="s">
        <v>1352</v>
      </c>
      <c r="H943" s="312" t="s">
        <v>1353</v>
      </c>
      <c r="I943" s="329">
        <v>1</v>
      </c>
      <c r="J943" s="312">
        <v>36</v>
      </c>
      <c r="K943" s="312">
        <v>1.6667120000000001E-2</v>
      </c>
      <c r="L943" s="312">
        <v>1.3830490000000001E-2</v>
      </c>
      <c r="M943" s="330">
        <f t="shared" si="32"/>
        <v>2.8366299999999997E-3</v>
      </c>
      <c r="N943" s="331">
        <f t="shared" si="33"/>
        <v>0.17019317074575568</v>
      </c>
    </row>
    <row r="944" spans="1:14" x14ac:dyDescent="0.25">
      <c r="A944" s="312">
        <v>4421216</v>
      </c>
      <c r="B944" s="312">
        <v>442121601</v>
      </c>
      <c r="C944" s="312" t="s">
        <v>1157</v>
      </c>
      <c r="D944" s="312" t="s">
        <v>2865</v>
      </c>
      <c r="E944" s="312">
        <v>100</v>
      </c>
      <c r="F944" s="312" t="s">
        <v>1351</v>
      </c>
      <c r="G944" s="312" t="s">
        <v>1352</v>
      </c>
      <c r="H944" s="312" t="s">
        <v>1353</v>
      </c>
      <c r="I944" s="329">
        <v>1</v>
      </c>
      <c r="J944" s="312">
        <v>80</v>
      </c>
      <c r="K944" s="312">
        <v>5.4188680000000003E-2</v>
      </c>
      <c r="L944" s="312">
        <v>4.1432999999999991E-2</v>
      </c>
      <c r="M944" s="330">
        <f t="shared" si="32"/>
        <v>1.2755680000000012E-2</v>
      </c>
      <c r="N944" s="331">
        <f t="shared" si="33"/>
        <v>0.2353938128775237</v>
      </c>
    </row>
    <row r="945" spans="1:14" x14ac:dyDescent="0.25">
      <c r="A945" s="312">
        <v>4421234</v>
      </c>
      <c r="B945" s="312">
        <v>442123403</v>
      </c>
      <c r="C945" s="312" t="s">
        <v>1150</v>
      </c>
      <c r="D945" s="312" t="s">
        <v>2866</v>
      </c>
      <c r="E945" s="312">
        <v>100</v>
      </c>
      <c r="F945" s="312" t="s">
        <v>1351</v>
      </c>
      <c r="G945" s="312" t="s">
        <v>1352</v>
      </c>
      <c r="H945" s="312" t="s">
        <v>1353</v>
      </c>
      <c r="I945" s="329">
        <v>1</v>
      </c>
      <c r="J945" s="312">
        <v>126</v>
      </c>
      <c r="K945" s="312">
        <v>4.49658E-2</v>
      </c>
      <c r="L945" s="312">
        <v>3.4969699999999999E-2</v>
      </c>
      <c r="M945" s="330">
        <f t="shared" si="32"/>
        <v>9.9961000000000008E-3</v>
      </c>
      <c r="N945" s="331">
        <f t="shared" si="33"/>
        <v>0.22230450698086102</v>
      </c>
    </row>
    <row r="946" spans="1:14" x14ac:dyDescent="0.25">
      <c r="A946" s="312">
        <v>4421216</v>
      </c>
      <c r="B946" s="312">
        <v>442121601</v>
      </c>
      <c r="C946" s="312" t="s">
        <v>1157</v>
      </c>
      <c r="D946" s="312" t="s">
        <v>2867</v>
      </c>
      <c r="E946" s="312">
        <v>250</v>
      </c>
      <c r="F946" s="312" t="s">
        <v>1351</v>
      </c>
      <c r="G946" s="312" t="s">
        <v>1352</v>
      </c>
      <c r="H946" s="312" t="s">
        <v>1353</v>
      </c>
      <c r="I946" s="329">
        <v>1</v>
      </c>
      <c r="J946" s="312">
        <v>140</v>
      </c>
      <c r="K946" s="312">
        <v>0.10752160000000002</v>
      </c>
      <c r="L946" s="312">
        <v>8.6779115999999976E-2</v>
      </c>
      <c r="M946" s="330">
        <f t="shared" si="32"/>
        <v>2.0742484000000047E-2</v>
      </c>
      <c r="N946" s="331">
        <f t="shared" si="33"/>
        <v>0.19291457716403068</v>
      </c>
    </row>
    <row r="947" spans="1:14" x14ac:dyDescent="0.25">
      <c r="A947" s="312">
        <v>4421321</v>
      </c>
      <c r="B947" s="312">
        <v>442132101</v>
      </c>
      <c r="C947" s="312" t="s">
        <v>1127</v>
      </c>
      <c r="D947" s="312" t="s">
        <v>2868</v>
      </c>
      <c r="E947" s="312">
        <v>250</v>
      </c>
      <c r="F947" s="312" t="s">
        <v>1351</v>
      </c>
      <c r="G947" s="312" t="s">
        <v>1352</v>
      </c>
      <c r="H947" s="312" t="s">
        <v>1353</v>
      </c>
      <c r="I947" s="329">
        <v>1</v>
      </c>
      <c r="J947" s="312">
        <v>141</v>
      </c>
      <c r="K947" s="312">
        <v>5.2885120000000001E-2</v>
      </c>
      <c r="L947" s="312">
        <v>3.6079769999999997E-2</v>
      </c>
      <c r="M947" s="330">
        <f t="shared" si="32"/>
        <v>1.6805350000000004E-2</v>
      </c>
      <c r="N947" s="331">
        <f t="shared" si="33"/>
        <v>0.31777085879733286</v>
      </c>
    </row>
    <row r="948" spans="1:14" x14ac:dyDescent="0.25">
      <c r="A948" s="312">
        <v>4421321</v>
      </c>
      <c r="B948" s="312">
        <v>442132101</v>
      </c>
      <c r="C948" s="312" t="s">
        <v>1127</v>
      </c>
      <c r="D948" s="312" t="s">
        <v>2869</v>
      </c>
      <c r="E948" s="312">
        <v>100</v>
      </c>
      <c r="F948" s="312" t="s">
        <v>1351</v>
      </c>
      <c r="G948" s="312" t="s">
        <v>1352</v>
      </c>
      <c r="H948" s="312" t="s">
        <v>1353</v>
      </c>
      <c r="I948" s="329">
        <v>1</v>
      </c>
      <c r="J948" s="312">
        <v>87</v>
      </c>
      <c r="K948" s="312">
        <v>2.8175080000000002E-2</v>
      </c>
      <c r="L948" s="312">
        <v>2.2595919999999999E-2</v>
      </c>
      <c r="M948" s="330">
        <f t="shared" si="32"/>
        <v>5.5791600000000031E-3</v>
      </c>
      <c r="N948" s="331">
        <f t="shared" si="33"/>
        <v>0.1980175389031727</v>
      </c>
    </row>
    <row r="949" spans="1:14" x14ac:dyDescent="0.25">
      <c r="A949" s="312">
        <v>4421216</v>
      </c>
      <c r="B949" s="312">
        <v>442121602</v>
      </c>
      <c r="C949" s="312" t="s">
        <v>1428</v>
      </c>
      <c r="D949" s="312" t="s">
        <v>2870</v>
      </c>
      <c r="E949" s="312">
        <v>100</v>
      </c>
      <c r="F949" s="312" t="s">
        <v>1351</v>
      </c>
      <c r="G949" s="312" t="s">
        <v>1352</v>
      </c>
      <c r="H949" s="312" t="s">
        <v>1353</v>
      </c>
      <c r="I949" s="329">
        <v>1</v>
      </c>
      <c r="J949" s="312">
        <v>83</v>
      </c>
      <c r="K949" s="312">
        <v>1.826912E-2</v>
      </c>
      <c r="L949" s="312">
        <v>1.2275520000000002E-2</v>
      </c>
      <c r="M949" s="330">
        <f t="shared" si="32"/>
        <v>5.9935999999999982E-3</v>
      </c>
      <c r="N949" s="331">
        <f t="shared" si="33"/>
        <v>0.32807272599884385</v>
      </c>
    </row>
    <row r="950" spans="1:14" x14ac:dyDescent="0.25">
      <c r="A950" s="312">
        <v>4421333</v>
      </c>
      <c r="B950" s="312">
        <v>442133306</v>
      </c>
      <c r="C950" s="312" t="s">
        <v>1438</v>
      </c>
      <c r="D950" s="312" t="s">
        <v>2871</v>
      </c>
      <c r="E950" s="312">
        <v>100</v>
      </c>
      <c r="F950" s="312" t="s">
        <v>1351</v>
      </c>
      <c r="G950" s="312" t="s">
        <v>1352</v>
      </c>
      <c r="H950" s="312" t="s">
        <v>1353</v>
      </c>
      <c r="I950" s="329">
        <v>1</v>
      </c>
      <c r="J950" s="312">
        <v>48</v>
      </c>
      <c r="K950" s="312">
        <v>1.9457000000000006E-2</v>
      </c>
      <c r="L950" s="312">
        <v>1.4284390000000003E-2</v>
      </c>
      <c r="M950" s="330">
        <f t="shared" si="32"/>
        <v>5.1726100000000028E-3</v>
      </c>
      <c r="N950" s="331">
        <f t="shared" si="33"/>
        <v>0.26584828082438205</v>
      </c>
    </row>
    <row r="951" spans="1:14" x14ac:dyDescent="0.25">
      <c r="A951" s="312">
        <v>4421333</v>
      </c>
      <c r="B951" s="312">
        <v>442133306</v>
      </c>
      <c r="C951" s="312" t="s">
        <v>1438</v>
      </c>
      <c r="D951" s="312" t="s">
        <v>2872</v>
      </c>
      <c r="E951" s="312">
        <v>100</v>
      </c>
      <c r="F951" s="312" t="s">
        <v>1351</v>
      </c>
      <c r="G951" s="312" t="s">
        <v>1352</v>
      </c>
      <c r="H951" s="312" t="s">
        <v>1353</v>
      </c>
      <c r="I951" s="329">
        <v>1</v>
      </c>
      <c r="J951" s="312">
        <v>47</v>
      </c>
      <c r="K951" s="312">
        <v>2.5535720000000005E-2</v>
      </c>
      <c r="L951" s="312">
        <v>2.0038420000000001E-2</v>
      </c>
      <c r="M951" s="330">
        <f t="shared" si="32"/>
        <v>5.4973000000000036E-3</v>
      </c>
      <c r="N951" s="331">
        <f t="shared" si="33"/>
        <v>0.21527883294459693</v>
      </c>
    </row>
    <row r="952" spans="1:14" x14ac:dyDescent="0.25">
      <c r="A952" s="312">
        <v>4421333</v>
      </c>
      <c r="B952" s="312">
        <v>442133306</v>
      </c>
      <c r="C952" s="312" t="s">
        <v>1438</v>
      </c>
      <c r="D952" s="312" t="s">
        <v>2873</v>
      </c>
      <c r="E952" s="312">
        <v>100</v>
      </c>
      <c r="F952" s="312" t="s">
        <v>1351</v>
      </c>
      <c r="G952" s="312" t="s">
        <v>1352</v>
      </c>
      <c r="H952" s="312" t="s">
        <v>1353</v>
      </c>
      <c r="I952" s="329">
        <v>1</v>
      </c>
      <c r="J952" s="312">
        <v>104</v>
      </c>
      <c r="K952" s="312">
        <v>4.3707919999999997E-2</v>
      </c>
      <c r="L952" s="312">
        <v>3.3963250000000007E-2</v>
      </c>
      <c r="M952" s="330">
        <f t="shared" si="32"/>
        <v>9.74466999999999E-3</v>
      </c>
      <c r="N952" s="331">
        <f t="shared" si="33"/>
        <v>0.22294975372884343</v>
      </c>
    </row>
    <row r="953" spans="1:14" x14ac:dyDescent="0.25">
      <c r="A953" s="312">
        <v>4421512</v>
      </c>
      <c r="B953" s="312">
        <v>442151203</v>
      </c>
      <c r="C953" s="312" t="s">
        <v>1605</v>
      </c>
      <c r="D953" s="312" t="s">
        <v>2874</v>
      </c>
      <c r="E953" s="312">
        <v>100</v>
      </c>
      <c r="F953" s="312" t="s">
        <v>1351</v>
      </c>
      <c r="G953" s="312" t="s">
        <v>1352</v>
      </c>
      <c r="H953" s="312" t="s">
        <v>1353</v>
      </c>
      <c r="I953" s="329">
        <v>1</v>
      </c>
      <c r="J953" s="312">
        <v>124</v>
      </c>
      <c r="K953" s="312">
        <v>5.7112319999999994E-2</v>
      </c>
      <c r="L953" s="312">
        <v>4.3675430000000001E-2</v>
      </c>
      <c r="M953" s="330">
        <f t="shared" si="32"/>
        <v>1.3436889999999993E-2</v>
      </c>
      <c r="N953" s="331">
        <f t="shared" si="33"/>
        <v>0.23527130398484941</v>
      </c>
    </row>
    <row r="954" spans="1:14" x14ac:dyDescent="0.25">
      <c r="A954" s="312">
        <v>4421512</v>
      </c>
      <c r="B954" s="312">
        <v>442151204</v>
      </c>
      <c r="C954" s="312" t="s">
        <v>1563</v>
      </c>
      <c r="D954" s="312" t="s">
        <v>2875</v>
      </c>
      <c r="E954" s="312">
        <v>100</v>
      </c>
      <c r="F954" s="312" t="s">
        <v>1351</v>
      </c>
      <c r="G954" s="312" t="s">
        <v>1352</v>
      </c>
      <c r="H954" s="312" t="s">
        <v>1353</v>
      </c>
      <c r="I954" s="329">
        <v>1</v>
      </c>
      <c r="J954" s="312">
        <v>116</v>
      </c>
      <c r="K954" s="312">
        <v>4.5535759999999995E-2</v>
      </c>
      <c r="L954" s="312">
        <v>3.4097529999999987E-2</v>
      </c>
      <c r="M954" s="330">
        <f t="shared" si="32"/>
        <v>1.1438230000000008E-2</v>
      </c>
      <c r="N954" s="331">
        <f t="shared" si="33"/>
        <v>0.2511922497834671</v>
      </c>
    </row>
    <row r="955" spans="1:14" x14ac:dyDescent="0.25">
      <c r="A955" s="312">
        <v>4421216</v>
      </c>
      <c r="B955" s="312">
        <v>442121601</v>
      </c>
      <c r="C955" s="312" t="s">
        <v>1157</v>
      </c>
      <c r="D955" s="312" t="s">
        <v>2876</v>
      </c>
      <c r="E955" s="312">
        <v>100</v>
      </c>
      <c r="F955" s="312" t="s">
        <v>1351</v>
      </c>
      <c r="G955" s="312" t="s">
        <v>1352</v>
      </c>
      <c r="H955" s="312" t="s">
        <v>1353</v>
      </c>
      <c r="I955" s="329">
        <v>1</v>
      </c>
      <c r="J955" s="312">
        <v>96</v>
      </c>
      <c r="K955" s="312">
        <v>9.3061599999999967E-2</v>
      </c>
      <c r="L955" s="312">
        <v>6.4731085999999993E-2</v>
      </c>
      <c r="M955" s="330">
        <f t="shared" si="32"/>
        <v>2.8330513999999973E-2</v>
      </c>
      <c r="N955" s="331">
        <f t="shared" si="33"/>
        <v>0.304427540467819</v>
      </c>
    </row>
    <row r="956" spans="1:14" x14ac:dyDescent="0.25">
      <c r="A956" s="312">
        <v>4421321</v>
      </c>
      <c r="B956" s="312">
        <v>442132105</v>
      </c>
      <c r="C956" s="312" t="s">
        <v>1432</v>
      </c>
      <c r="D956" s="312" t="s">
        <v>2877</v>
      </c>
      <c r="E956" s="312">
        <v>100</v>
      </c>
      <c r="F956" s="312" t="s">
        <v>1351</v>
      </c>
      <c r="G956" s="312" t="s">
        <v>1352</v>
      </c>
      <c r="H956" s="312" t="s">
        <v>1353</v>
      </c>
      <c r="I956" s="329">
        <v>1</v>
      </c>
      <c r="J956" s="312">
        <v>130</v>
      </c>
      <c r="K956" s="312">
        <v>7.1133000000000016E-2</v>
      </c>
      <c r="L956" s="312">
        <v>5.0401680000000004E-2</v>
      </c>
      <c r="M956" s="330">
        <f t="shared" si="32"/>
        <v>2.0731320000000011E-2</v>
      </c>
      <c r="N956" s="331">
        <f t="shared" si="33"/>
        <v>0.29144447724684758</v>
      </c>
    </row>
    <row r="957" spans="1:14" x14ac:dyDescent="0.25">
      <c r="A957" s="312">
        <v>4421321</v>
      </c>
      <c r="B957" s="312">
        <v>442132104</v>
      </c>
      <c r="C957" s="312" t="s">
        <v>1126</v>
      </c>
      <c r="D957" s="312" t="s">
        <v>2878</v>
      </c>
      <c r="E957" s="312">
        <v>100</v>
      </c>
      <c r="F957" s="312" t="s">
        <v>1351</v>
      </c>
      <c r="G957" s="312" t="s">
        <v>1352</v>
      </c>
      <c r="H957" s="312" t="s">
        <v>1353</v>
      </c>
      <c r="I957" s="329">
        <v>1</v>
      </c>
      <c r="J957" s="312">
        <v>57</v>
      </c>
      <c r="K957" s="312">
        <v>5.4991639999999987E-2</v>
      </c>
      <c r="L957" s="312">
        <v>4.262450000000001E-2</v>
      </c>
      <c r="M957" s="330">
        <f t="shared" si="32"/>
        <v>1.2367139999999978E-2</v>
      </c>
      <c r="N957" s="331">
        <f t="shared" si="33"/>
        <v>0.22489127438279674</v>
      </c>
    </row>
    <row r="958" spans="1:14" x14ac:dyDescent="0.25">
      <c r="A958" s="312">
        <v>4421332</v>
      </c>
      <c r="B958" s="312">
        <v>442133204</v>
      </c>
      <c r="C958" s="312" t="s">
        <v>1951</v>
      </c>
      <c r="D958" s="312" t="s">
        <v>2879</v>
      </c>
      <c r="E958" s="312">
        <v>100</v>
      </c>
      <c r="F958" s="312" t="s">
        <v>1351</v>
      </c>
      <c r="G958" s="312" t="s">
        <v>1352</v>
      </c>
      <c r="H958" s="312" t="s">
        <v>1353</v>
      </c>
      <c r="I958" s="329">
        <v>1</v>
      </c>
      <c r="J958" s="312">
        <v>77</v>
      </c>
      <c r="K958" s="312">
        <v>2.8945679999999994E-2</v>
      </c>
      <c r="L958" s="312">
        <v>2.2449959999999998E-2</v>
      </c>
      <c r="M958" s="330">
        <f t="shared" si="32"/>
        <v>6.4957199999999965E-3</v>
      </c>
      <c r="N958" s="331">
        <f t="shared" si="33"/>
        <v>0.22441068926347552</v>
      </c>
    </row>
    <row r="959" spans="1:14" x14ac:dyDescent="0.25">
      <c r="A959" s="312">
        <v>4421333</v>
      </c>
      <c r="B959" s="312">
        <v>442133301</v>
      </c>
      <c r="C959" s="312" t="s">
        <v>1129</v>
      </c>
      <c r="D959" s="312" t="s">
        <v>2880</v>
      </c>
      <c r="E959" s="312">
        <v>100</v>
      </c>
      <c r="F959" s="312" t="s">
        <v>1351</v>
      </c>
      <c r="G959" s="312" t="s">
        <v>1352</v>
      </c>
      <c r="H959" s="312" t="s">
        <v>1353</v>
      </c>
      <c r="I959" s="329">
        <v>1</v>
      </c>
      <c r="J959" s="312">
        <v>100</v>
      </c>
      <c r="K959" s="312">
        <v>4.3892839999999995E-2</v>
      </c>
      <c r="L959" s="312">
        <v>3.3083999999999995E-2</v>
      </c>
      <c r="M959" s="330">
        <f t="shared" si="32"/>
        <v>1.080884E-2</v>
      </c>
      <c r="N959" s="331">
        <f t="shared" si="33"/>
        <v>0.24625519788648903</v>
      </c>
    </row>
    <row r="960" spans="1:14" x14ac:dyDescent="0.25">
      <c r="A960" s="312">
        <v>4421512</v>
      </c>
      <c r="B960" s="312">
        <v>442151203</v>
      </c>
      <c r="C960" s="312" t="s">
        <v>1605</v>
      </c>
      <c r="D960" s="312" t="s">
        <v>2881</v>
      </c>
      <c r="E960" s="312">
        <v>100</v>
      </c>
      <c r="F960" s="312" t="s">
        <v>1351</v>
      </c>
      <c r="G960" s="312" t="s">
        <v>1352</v>
      </c>
      <c r="H960" s="312" t="s">
        <v>1353</v>
      </c>
      <c r="I960" s="329">
        <v>1</v>
      </c>
      <c r="J960" s="312">
        <v>80</v>
      </c>
      <c r="K960" s="312">
        <v>6.7919839999999995E-2</v>
      </c>
      <c r="L960" s="312">
        <v>4.6975900000000015E-2</v>
      </c>
      <c r="M960" s="330">
        <f t="shared" si="32"/>
        <v>2.094393999999998E-2</v>
      </c>
      <c r="N960" s="331">
        <f t="shared" si="33"/>
        <v>0.30836262276236193</v>
      </c>
    </row>
    <row r="961" spans="1:14" x14ac:dyDescent="0.25">
      <c r="A961" s="312">
        <v>4421512</v>
      </c>
      <c r="B961" s="312">
        <v>442151203</v>
      </c>
      <c r="C961" s="312" t="s">
        <v>1605</v>
      </c>
      <c r="D961" s="312" t="s">
        <v>2882</v>
      </c>
      <c r="E961" s="312">
        <v>100</v>
      </c>
      <c r="F961" s="312" t="s">
        <v>1351</v>
      </c>
      <c r="G961" s="312" t="s">
        <v>1352</v>
      </c>
      <c r="H961" s="312" t="s">
        <v>1353</v>
      </c>
      <c r="I961" s="329">
        <v>1</v>
      </c>
      <c r="J961" s="312">
        <v>37</v>
      </c>
      <c r="K961" s="312">
        <v>1.2723040000000001E-2</v>
      </c>
      <c r="L961" s="312">
        <v>8.8664299999999981E-3</v>
      </c>
      <c r="M961" s="330">
        <f t="shared" si="32"/>
        <v>3.8566100000000034E-3</v>
      </c>
      <c r="N961" s="331">
        <f t="shared" si="33"/>
        <v>0.30312016624957583</v>
      </c>
    </row>
    <row r="962" spans="1:14" x14ac:dyDescent="0.25">
      <c r="A962" s="312">
        <v>4421216</v>
      </c>
      <c r="B962" s="312">
        <v>442121605</v>
      </c>
      <c r="C962" s="312" t="s">
        <v>1439</v>
      </c>
      <c r="D962" s="312" t="s">
        <v>2883</v>
      </c>
      <c r="E962" s="312">
        <v>100</v>
      </c>
      <c r="F962" s="312" t="s">
        <v>1351</v>
      </c>
      <c r="G962" s="312" t="s">
        <v>1352</v>
      </c>
      <c r="H962" s="312" t="s">
        <v>1353</v>
      </c>
      <c r="I962" s="329">
        <v>1</v>
      </c>
      <c r="J962" s="312">
        <v>102</v>
      </c>
      <c r="K962" s="312">
        <v>5.0997359999999992E-2</v>
      </c>
      <c r="L962" s="312">
        <v>3.7095990000000002E-2</v>
      </c>
      <c r="M962" s="330">
        <f t="shared" si="32"/>
        <v>1.3901369999999989E-2</v>
      </c>
      <c r="N962" s="331">
        <f t="shared" si="33"/>
        <v>0.27258999289374963</v>
      </c>
    </row>
    <row r="963" spans="1:14" x14ac:dyDescent="0.25">
      <c r="A963" s="312">
        <v>4421321</v>
      </c>
      <c r="B963" s="312">
        <v>442132101</v>
      </c>
      <c r="C963" s="312" t="s">
        <v>1127</v>
      </c>
      <c r="D963" s="312" t="s">
        <v>2884</v>
      </c>
      <c r="E963" s="312">
        <v>100</v>
      </c>
      <c r="F963" s="312" t="s">
        <v>1351</v>
      </c>
      <c r="G963" s="312" t="s">
        <v>1352</v>
      </c>
      <c r="H963" s="312" t="s">
        <v>1353</v>
      </c>
      <c r="I963" s="329">
        <v>1</v>
      </c>
      <c r="J963" s="312">
        <v>112</v>
      </c>
      <c r="K963" s="312">
        <v>5.0644959999999989E-2</v>
      </c>
      <c r="L963" s="312">
        <v>3.3676119999999997E-2</v>
      </c>
      <c r="M963" s="330">
        <f t="shared" si="32"/>
        <v>1.6968839999999992E-2</v>
      </c>
      <c r="N963" s="331">
        <f t="shared" si="33"/>
        <v>0.33505486034543214</v>
      </c>
    </row>
    <row r="964" spans="1:14" x14ac:dyDescent="0.25">
      <c r="A964" s="312">
        <v>4421321</v>
      </c>
      <c r="B964" s="312">
        <v>442132104</v>
      </c>
      <c r="C964" s="312" t="s">
        <v>1126</v>
      </c>
      <c r="D964" s="312" t="s">
        <v>2885</v>
      </c>
      <c r="E964" s="312">
        <v>100</v>
      </c>
      <c r="F964" s="312" t="s">
        <v>1351</v>
      </c>
      <c r="G964" s="312" t="s">
        <v>1352</v>
      </c>
      <c r="H964" s="312" t="s">
        <v>1353</v>
      </c>
      <c r="I964" s="329">
        <v>1</v>
      </c>
      <c r="J964" s="312">
        <v>217</v>
      </c>
      <c r="K964" s="312">
        <v>9.781548000000001E-2</v>
      </c>
      <c r="L964" s="312">
        <v>6.4470800000000009E-2</v>
      </c>
      <c r="M964" s="330">
        <f t="shared" si="32"/>
        <v>3.3344680000000002E-2</v>
      </c>
      <c r="N964" s="331">
        <f t="shared" si="33"/>
        <v>0.34089369085547605</v>
      </c>
    </row>
    <row r="965" spans="1:14" x14ac:dyDescent="0.25">
      <c r="A965" s="312">
        <v>4421431</v>
      </c>
      <c r="B965" s="312">
        <v>442143101</v>
      </c>
      <c r="C965" s="312" t="s">
        <v>1141</v>
      </c>
      <c r="D965" s="312" t="s">
        <v>2886</v>
      </c>
      <c r="E965" s="312">
        <v>100</v>
      </c>
      <c r="F965" s="312" t="s">
        <v>1351</v>
      </c>
      <c r="G965" s="312" t="s">
        <v>1352</v>
      </c>
      <c r="H965" s="312" t="s">
        <v>1353</v>
      </c>
      <c r="I965" s="329">
        <v>1</v>
      </c>
      <c r="J965" s="312">
        <v>41</v>
      </c>
      <c r="K965" s="312">
        <v>1.2530560000000005E-2</v>
      </c>
      <c r="L965" s="312">
        <v>8.9929999999999993E-3</v>
      </c>
      <c r="M965" s="330">
        <f t="shared" si="32"/>
        <v>3.5375600000000056E-3</v>
      </c>
      <c r="N965" s="331">
        <f t="shared" si="33"/>
        <v>0.28231459727258829</v>
      </c>
    </row>
    <row r="966" spans="1:14" x14ac:dyDescent="0.25">
      <c r="A966" s="312">
        <v>4421431</v>
      </c>
      <c r="B966" s="312">
        <v>442143101</v>
      </c>
      <c r="C966" s="312" t="s">
        <v>1141</v>
      </c>
      <c r="D966" s="312" t="s">
        <v>2887</v>
      </c>
      <c r="E966" s="312">
        <v>100</v>
      </c>
      <c r="F966" s="312" t="s">
        <v>1351</v>
      </c>
      <c r="G966" s="312" t="s">
        <v>1352</v>
      </c>
      <c r="H966" s="312" t="s">
        <v>1353</v>
      </c>
      <c r="I966" s="329">
        <v>1</v>
      </c>
      <c r="J966" s="312">
        <v>102</v>
      </c>
      <c r="K966" s="312">
        <v>3.82206E-2</v>
      </c>
      <c r="L966" s="312">
        <v>2.6505999999999998E-2</v>
      </c>
      <c r="M966" s="330">
        <f t="shared" si="32"/>
        <v>1.1714600000000002E-2</v>
      </c>
      <c r="N966" s="331">
        <f t="shared" si="33"/>
        <v>0.30649963632177418</v>
      </c>
    </row>
    <row r="967" spans="1:14" x14ac:dyDescent="0.25">
      <c r="A967" s="312">
        <v>4421216</v>
      </c>
      <c r="B967" s="312">
        <v>442121605</v>
      </c>
      <c r="C967" s="312" t="s">
        <v>1439</v>
      </c>
      <c r="D967" s="312" t="s">
        <v>2888</v>
      </c>
      <c r="E967" s="312">
        <v>100</v>
      </c>
      <c r="F967" s="312" t="s">
        <v>1351</v>
      </c>
      <c r="G967" s="312" t="s">
        <v>1352</v>
      </c>
      <c r="H967" s="312" t="s">
        <v>1353</v>
      </c>
      <c r="I967" s="329">
        <v>1</v>
      </c>
      <c r="J967" s="312">
        <v>91</v>
      </c>
      <c r="K967" s="312">
        <v>5.2293560000000003E-2</v>
      </c>
      <c r="L967" s="312">
        <v>3.5299160000000003E-2</v>
      </c>
      <c r="M967" s="330">
        <f t="shared" ref="M967:M1028" si="34">K967-L967</f>
        <v>1.69944E-2</v>
      </c>
      <c r="N967" s="331">
        <f t="shared" ref="N967:N1028" si="35">M967/K967</f>
        <v>0.32498074332671173</v>
      </c>
    </row>
    <row r="968" spans="1:14" x14ac:dyDescent="0.25">
      <c r="A968" s="312">
        <v>4421216</v>
      </c>
      <c r="B968" s="312">
        <v>442121605</v>
      </c>
      <c r="C968" s="312" t="s">
        <v>1439</v>
      </c>
      <c r="D968" s="312" t="s">
        <v>2889</v>
      </c>
      <c r="E968" s="312">
        <v>100</v>
      </c>
      <c r="F968" s="312" t="s">
        <v>1351</v>
      </c>
      <c r="G968" s="312" t="s">
        <v>1352</v>
      </c>
      <c r="H968" s="312" t="s">
        <v>1353</v>
      </c>
      <c r="I968" s="329">
        <v>1</v>
      </c>
      <c r="J968" s="312">
        <v>69</v>
      </c>
      <c r="K968" s="312">
        <v>5.0654400000000016E-2</v>
      </c>
      <c r="L968" s="312">
        <v>3.3125450000000001E-2</v>
      </c>
      <c r="M968" s="330">
        <f t="shared" si="34"/>
        <v>1.7528950000000015E-2</v>
      </c>
      <c r="N968" s="331">
        <f t="shared" si="35"/>
        <v>0.34604989892289734</v>
      </c>
    </row>
    <row r="969" spans="1:14" x14ac:dyDescent="0.25">
      <c r="A969" s="312">
        <v>4421321</v>
      </c>
      <c r="B969" s="312">
        <v>442132104</v>
      </c>
      <c r="C969" s="312" t="s">
        <v>1126</v>
      </c>
      <c r="D969" s="312" t="s">
        <v>2890</v>
      </c>
      <c r="E969" s="312">
        <v>100</v>
      </c>
      <c r="F969" s="312" t="s">
        <v>1351</v>
      </c>
      <c r="G969" s="312" t="s">
        <v>1352</v>
      </c>
      <c r="H969" s="312" t="s">
        <v>1353</v>
      </c>
      <c r="I969" s="329">
        <v>1</v>
      </c>
      <c r="J969" s="312">
        <v>151</v>
      </c>
      <c r="K969" s="312">
        <v>8.7657479999999996E-2</v>
      </c>
      <c r="L969" s="312">
        <v>7.6481719999999975E-2</v>
      </c>
      <c r="M969" s="330">
        <f t="shared" si="34"/>
        <v>1.1175760000000021E-2</v>
      </c>
      <c r="N969" s="331">
        <f t="shared" si="35"/>
        <v>0.12749351224789968</v>
      </c>
    </row>
    <row r="970" spans="1:14" x14ac:dyDescent="0.25">
      <c r="A970" s="312">
        <v>4421216</v>
      </c>
      <c r="B970" s="312">
        <v>442121603</v>
      </c>
      <c r="C970" s="312" t="s">
        <v>1429</v>
      </c>
      <c r="D970" s="312" t="s">
        <v>2891</v>
      </c>
      <c r="E970" s="312">
        <v>100</v>
      </c>
      <c r="F970" s="312" t="s">
        <v>1351</v>
      </c>
      <c r="G970" s="312" t="s">
        <v>1352</v>
      </c>
      <c r="H970" s="312" t="s">
        <v>1353</v>
      </c>
      <c r="I970" s="329">
        <v>1</v>
      </c>
      <c r="J970" s="312">
        <v>83</v>
      </c>
      <c r="K970" s="312">
        <v>2.2667039999999999E-2</v>
      </c>
      <c r="L970" s="312">
        <v>1.8642499999999996E-2</v>
      </c>
      <c r="M970" s="330">
        <f t="shared" si="34"/>
        <v>4.0245400000000035E-3</v>
      </c>
      <c r="N970" s="331">
        <f t="shared" si="35"/>
        <v>0.17755031093605533</v>
      </c>
    </row>
    <row r="971" spans="1:14" x14ac:dyDescent="0.25">
      <c r="A971" s="312">
        <v>4421321</v>
      </c>
      <c r="B971" s="312">
        <v>442132101</v>
      </c>
      <c r="C971" s="312" t="s">
        <v>1127</v>
      </c>
      <c r="D971" s="312" t="s">
        <v>2892</v>
      </c>
      <c r="E971" s="312">
        <v>100</v>
      </c>
      <c r="F971" s="312" t="s">
        <v>1351</v>
      </c>
      <c r="G971" s="312" t="s">
        <v>1352</v>
      </c>
      <c r="H971" s="312" t="s">
        <v>1353</v>
      </c>
      <c r="I971" s="329">
        <v>1</v>
      </c>
      <c r="J971" s="312">
        <v>85</v>
      </c>
      <c r="K971" s="312">
        <v>2.123628E-2</v>
      </c>
      <c r="L971" s="312">
        <v>1.6869149999999996E-2</v>
      </c>
      <c r="M971" s="330">
        <f t="shared" si="34"/>
        <v>4.3671300000000038E-3</v>
      </c>
      <c r="N971" s="331">
        <f t="shared" si="35"/>
        <v>0.2056447739434592</v>
      </c>
    </row>
    <row r="972" spans="1:14" x14ac:dyDescent="0.25">
      <c r="A972" s="312">
        <v>4421333</v>
      </c>
      <c r="B972" s="312">
        <v>442133301</v>
      </c>
      <c r="C972" s="312" t="s">
        <v>1129</v>
      </c>
      <c r="D972" s="312" t="s">
        <v>2893</v>
      </c>
      <c r="E972" s="312">
        <v>100</v>
      </c>
      <c r="F972" s="312" t="s">
        <v>1351</v>
      </c>
      <c r="G972" s="312" t="s">
        <v>1352</v>
      </c>
      <c r="H972" s="312" t="s">
        <v>1353</v>
      </c>
      <c r="I972" s="329">
        <v>1</v>
      </c>
      <c r="J972" s="312">
        <v>37</v>
      </c>
      <c r="K972" s="312">
        <v>1.0878240000000001E-2</v>
      </c>
      <c r="L972" s="312">
        <v>8.8699999999999994E-3</v>
      </c>
      <c r="M972" s="330">
        <f t="shared" si="34"/>
        <v>2.0082400000000014E-3</v>
      </c>
      <c r="N972" s="331">
        <f t="shared" si="35"/>
        <v>0.18461074585594739</v>
      </c>
    </row>
    <row r="973" spans="1:14" x14ac:dyDescent="0.25">
      <c r="A973" s="312">
        <v>4421225</v>
      </c>
      <c r="B973" s="312">
        <v>442122503</v>
      </c>
      <c r="C973" s="312" t="s">
        <v>1564</v>
      </c>
      <c r="D973" s="312" t="s">
        <v>2894</v>
      </c>
      <c r="E973" s="312">
        <v>100</v>
      </c>
      <c r="F973" s="312" t="s">
        <v>1351</v>
      </c>
      <c r="G973" s="312" t="s">
        <v>1352</v>
      </c>
      <c r="H973" s="312" t="s">
        <v>1353</v>
      </c>
      <c r="I973" s="329">
        <v>1</v>
      </c>
      <c r="J973" s="312">
        <v>64</v>
      </c>
      <c r="K973" s="312">
        <v>2.7549480000000001E-2</v>
      </c>
      <c r="L973" s="312">
        <v>2.3042200000000006E-2</v>
      </c>
      <c r="M973" s="330">
        <f t="shared" si="34"/>
        <v>4.5072799999999955E-3</v>
      </c>
      <c r="N973" s="331">
        <f t="shared" si="35"/>
        <v>0.16360671780374786</v>
      </c>
    </row>
    <row r="974" spans="1:14" x14ac:dyDescent="0.25">
      <c r="A974" s="312">
        <v>4421521</v>
      </c>
      <c r="B974" s="312">
        <v>442152102</v>
      </c>
      <c r="C974" s="312" t="s">
        <v>1606</v>
      </c>
      <c r="D974" s="312" t="s">
        <v>2895</v>
      </c>
      <c r="E974" s="312">
        <v>100</v>
      </c>
      <c r="F974" s="312" t="s">
        <v>1351</v>
      </c>
      <c r="G974" s="312" t="s">
        <v>1352</v>
      </c>
      <c r="H974" s="312" t="s">
        <v>1353</v>
      </c>
      <c r="I974" s="329">
        <v>1</v>
      </c>
      <c r="J974" s="312">
        <v>46</v>
      </c>
      <c r="K974" s="312">
        <v>1.580544E-2</v>
      </c>
      <c r="L974" s="312">
        <v>1.2207000000000001E-2</v>
      </c>
      <c r="M974" s="330">
        <f t="shared" si="34"/>
        <v>3.5984399999999996E-3</v>
      </c>
      <c r="N974" s="331">
        <f t="shared" si="35"/>
        <v>0.22767097910592807</v>
      </c>
    </row>
    <row r="975" spans="1:14" x14ac:dyDescent="0.25">
      <c r="A975" s="312">
        <v>4421321</v>
      </c>
      <c r="B975" s="312">
        <v>442132102</v>
      </c>
      <c r="C975" s="312" t="s">
        <v>1125</v>
      </c>
      <c r="D975" s="312" t="s">
        <v>2896</v>
      </c>
      <c r="E975" s="312">
        <v>100</v>
      </c>
      <c r="F975" s="312" t="s">
        <v>1351</v>
      </c>
      <c r="G975" s="312" t="s">
        <v>1352</v>
      </c>
      <c r="H975" s="312" t="s">
        <v>1353</v>
      </c>
      <c r="I975" s="329">
        <v>1</v>
      </c>
      <c r="J975" s="312">
        <v>61</v>
      </c>
      <c r="K975" s="312">
        <v>1.9393279999999999E-2</v>
      </c>
      <c r="L975" s="312">
        <v>1.4349999999999998E-2</v>
      </c>
      <c r="M975" s="330">
        <f t="shared" si="34"/>
        <v>5.0432800000000007E-3</v>
      </c>
      <c r="N975" s="331">
        <f t="shared" si="35"/>
        <v>0.26005296680087125</v>
      </c>
    </row>
    <row r="976" spans="1:14" x14ac:dyDescent="0.25">
      <c r="A976" s="312">
        <v>4421132</v>
      </c>
      <c r="B976" s="312">
        <v>442113204</v>
      </c>
      <c r="C976" s="312" t="s">
        <v>1872</v>
      </c>
      <c r="D976" s="312" t="s">
        <v>2897</v>
      </c>
      <c r="E976" s="312">
        <v>500</v>
      </c>
      <c r="F976" s="312" t="s">
        <v>1351</v>
      </c>
      <c r="G976" s="312" t="s">
        <v>1352</v>
      </c>
      <c r="H976" s="312" t="s">
        <v>1353</v>
      </c>
      <c r="I976" s="329">
        <v>1</v>
      </c>
      <c r="J976" s="312">
        <v>212</v>
      </c>
      <c r="K976" s="312">
        <v>0.31003744</v>
      </c>
      <c r="L976" s="312">
        <v>0.20616274000000001</v>
      </c>
      <c r="M976" s="330">
        <f t="shared" si="34"/>
        <v>0.10387469999999999</v>
      </c>
      <c r="N976" s="331">
        <f t="shared" si="35"/>
        <v>0.33503921332855796</v>
      </c>
    </row>
    <row r="977" spans="1:14" x14ac:dyDescent="0.25">
      <c r="A977" s="312">
        <v>4421521</v>
      </c>
      <c r="B977" s="312">
        <v>442152102</v>
      </c>
      <c r="C977" s="312" t="s">
        <v>1606</v>
      </c>
      <c r="D977" s="312" t="s">
        <v>2898</v>
      </c>
      <c r="E977" s="312">
        <v>100</v>
      </c>
      <c r="F977" s="312" t="s">
        <v>1351</v>
      </c>
      <c r="G977" s="312" t="s">
        <v>1352</v>
      </c>
      <c r="H977" s="312" t="s">
        <v>1353</v>
      </c>
      <c r="I977" s="329">
        <v>1</v>
      </c>
      <c r="J977" s="312">
        <v>115</v>
      </c>
      <c r="K977" s="312">
        <v>5.4064000000000008E-2</v>
      </c>
      <c r="L977" s="312">
        <v>3.9095379999999999E-2</v>
      </c>
      <c r="M977" s="330">
        <f t="shared" si="34"/>
        <v>1.4968620000000009E-2</v>
      </c>
      <c r="N977" s="331">
        <f t="shared" si="35"/>
        <v>0.27686852619118096</v>
      </c>
    </row>
    <row r="978" spans="1:14" x14ac:dyDescent="0.25">
      <c r="A978" s="312">
        <v>4421132</v>
      </c>
      <c r="B978" s="312">
        <v>442113202</v>
      </c>
      <c r="C978" s="312" t="s">
        <v>1596</v>
      </c>
      <c r="D978" s="312" t="s">
        <v>2899</v>
      </c>
      <c r="E978" s="312">
        <v>500</v>
      </c>
      <c r="F978" s="312" t="s">
        <v>1351</v>
      </c>
      <c r="G978" s="312" t="s">
        <v>1352</v>
      </c>
      <c r="H978" s="312" t="s">
        <v>1353</v>
      </c>
      <c r="I978" s="329">
        <v>1</v>
      </c>
      <c r="J978" s="312">
        <v>193</v>
      </c>
      <c r="K978" s="312">
        <v>0.25817392000000006</v>
      </c>
      <c r="L978" s="312">
        <v>0.17837794000000007</v>
      </c>
      <c r="M978" s="330">
        <f t="shared" si="34"/>
        <v>7.9795979999999989E-2</v>
      </c>
      <c r="N978" s="331">
        <f t="shared" si="35"/>
        <v>0.30907839180657742</v>
      </c>
    </row>
    <row r="979" spans="1:14" x14ac:dyDescent="0.25">
      <c r="A979" s="312">
        <v>4421141</v>
      </c>
      <c r="B979" s="312">
        <v>442114103</v>
      </c>
      <c r="C979" s="312" t="s">
        <v>1135</v>
      </c>
      <c r="D979" s="312" t="s">
        <v>2900</v>
      </c>
      <c r="E979" s="312">
        <v>315</v>
      </c>
      <c r="F979" s="312" t="s">
        <v>1351</v>
      </c>
      <c r="G979" s="312" t="s">
        <v>1352</v>
      </c>
      <c r="H979" s="312" t="s">
        <v>1353</v>
      </c>
      <c r="I979" s="329">
        <v>1</v>
      </c>
      <c r="J979" s="312">
        <v>135</v>
      </c>
      <c r="K979" s="312">
        <v>0.13707903999999999</v>
      </c>
      <c r="L979" s="312">
        <v>0.12642225100000004</v>
      </c>
      <c r="M979" s="330">
        <f t="shared" si="34"/>
        <v>1.0656788999999944E-2</v>
      </c>
      <c r="N979" s="331">
        <f t="shared" si="35"/>
        <v>7.774192903597768E-2</v>
      </c>
    </row>
    <row r="980" spans="1:14" x14ac:dyDescent="0.25">
      <c r="A980" s="312">
        <v>4421521</v>
      </c>
      <c r="B980" s="312">
        <v>442152103</v>
      </c>
      <c r="C980" s="312" t="s">
        <v>1607</v>
      </c>
      <c r="D980" s="312" t="s">
        <v>2901</v>
      </c>
      <c r="E980" s="312">
        <v>100</v>
      </c>
      <c r="F980" s="312" t="s">
        <v>1351</v>
      </c>
      <c r="G980" s="312" t="s">
        <v>1352</v>
      </c>
      <c r="H980" s="312" t="s">
        <v>1353</v>
      </c>
      <c r="I980" s="329">
        <v>1</v>
      </c>
      <c r="J980" s="312">
        <v>58</v>
      </c>
      <c r="K980" s="312">
        <v>2.5337439999999999E-2</v>
      </c>
      <c r="L980" s="312">
        <v>1.8076999999999996E-2</v>
      </c>
      <c r="M980" s="330">
        <f t="shared" si="34"/>
        <v>7.2604400000000034E-3</v>
      </c>
      <c r="N980" s="331">
        <f t="shared" si="35"/>
        <v>0.28654986454827336</v>
      </c>
    </row>
    <row r="981" spans="1:14" x14ac:dyDescent="0.25">
      <c r="A981" s="312">
        <v>4421141</v>
      </c>
      <c r="B981" s="312">
        <v>442114103</v>
      </c>
      <c r="C981" s="312" t="s">
        <v>1135</v>
      </c>
      <c r="D981" s="312" t="s">
        <v>2902</v>
      </c>
      <c r="E981" s="312">
        <v>500</v>
      </c>
      <c r="F981" s="312" t="s">
        <v>1351</v>
      </c>
      <c r="G981" s="312" t="s">
        <v>1352</v>
      </c>
      <c r="H981" s="312" t="s">
        <v>1353</v>
      </c>
      <c r="I981" s="329">
        <v>1</v>
      </c>
      <c r="J981" s="312">
        <v>232</v>
      </c>
      <c r="K981" s="312">
        <v>0.35457760000000005</v>
      </c>
      <c r="L981" s="312">
        <v>0.26368418399999999</v>
      </c>
      <c r="M981" s="330">
        <f t="shared" si="34"/>
        <v>9.089341600000006E-2</v>
      </c>
      <c r="N981" s="331">
        <f t="shared" si="35"/>
        <v>0.25634280338069876</v>
      </c>
    </row>
    <row r="982" spans="1:14" x14ac:dyDescent="0.25">
      <c r="A982" s="312">
        <v>4421121</v>
      </c>
      <c r="B982" s="312">
        <v>442112102</v>
      </c>
      <c r="C982" s="312" t="s">
        <v>1134</v>
      </c>
      <c r="D982" s="312" t="s">
        <v>2903</v>
      </c>
      <c r="E982" s="312">
        <v>100</v>
      </c>
      <c r="F982" s="312" t="s">
        <v>1351</v>
      </c>
      <c r="G982" s="312" t="s">
        <v>1352</v>
      </c>
      <c r="H982" s="312" t="s">
        <v>1353</v>
      </c>
      <c r="I982" s="329">
        <v>1</v>
      </c>
      <c r="J982" s="312">
        <v>44</v>
      </c>
      <c r="K982" s="312">
        <v>2.3902279999999998E-2</v>
      </c>
      <c r="L982" s="312">
        <v>1.6272660000000001E-2</v>
      </c>
      <c r="M982" s="330">
        <f t="shared" si="34"/>
        <v>7.6296199999999967E-3</v>
      </c>
      <c r="N982" s="331">
        <f t="shared" si="35"/>
        <v>0.31920051141564726</v>
      </c>
    </row>
    <row r="983" spans="1:14" x14ac:dyDescent="0.25">
      <c r="A983" s="312">
        <v>4421413</v>
      </c>
      <c r="B983" s="312">
        <v>442141303</v>
      </c>
      <c r="C983" s="312" t="s">
        <v>1143</v>
      </c>
      <c r="D983" s="312" t="s">
        <v>2904</v>
      </c>
      <c r="E983" s="312">
        <v>100</v>
      </c>
      <c r="F983" s="312" t="s">
        <v>1351</v>
      </c>
      <c r="G983" s="312" t="s">
        <v>1352</v>
      </c>
      <c r="H983" s="312" t="s">
        <v>1353</v>
      </c>
      <c r="I983" s="329">
        <v>1</v>
      </c>
      <c r="J983" s="312">
        <v>28</v>
      </c>
      <c r="K983" s="312">
        <v>8.3580800000000004E-3</v>
      </c>
      <c r="L983" s="312">
        <v>6.2189999999999988E-3</v>
      </c>
      <c r="M983" s="330">
        <f t="shared" si="34"/>
        <v>2.1390800000000015E-3</v>
      </c>
      <c r="N983" s="331">
        <f t="shared" si="35"/>
        <v>0.25592959148512595</v>
      </c>
    </row>
    <row r="984" spans="1:14" x14ac:dyDescent="0.25">
      <c r="A984" s="312">
        <v>4421321</v>
      </c>
      <c r="B984" s="312">
        <v>442132102</v>
      </c>
      <c r="C984" s="312" t="s">
        <v>1125</v>
      </c>
      <c r="D984" s="312" t="s">
        <v>2905</v>
      </c>
      <c r="E984" s="312">
        <v>100</v>
      </c>
      <c r="F984" s="312" t="s">
        <v>1351</v>
      </c>
      <c r="G984" s="312" t="s">
        <v>1352</v>
      </c>
      <c r="H984" s="312" t="s">
        <v>1353</v>
      </c>
      <c r="I984" s="329">
        <v>1</v>
      </c>
      <c r="J984" s="312">
        <v>31</v>
      </c>
      <c r="K984" s="312">
        <v>1.2282320000000003E-2</v>
      </c>
      <c r="L984" s="312">
        <v>8.1410000000000007E-3</v>
      </c>
      <c r="M984" s="330">
        <f t="shared" si="34"/>
        <v>4.1413200000000022E-3</v>
      </c>
      <c r="N984" s="331">
        <f t="shared" si="35"/>
        <v>0.33717734108865438</v>
      </c>
    </row>
    <row r="985" spans="1:14" x14ac:dyDescent="0.25">
      <c r="A985" s="312">
        <v>4421321</v>
      </c>
      <c r="B985" s="312">
        <v>442132102</v>
      </c>
      <c r="C985" s="312" t="s">
        <v>1125</v>
      </c>
      <c r="D985" s="312" t="s">
        <v>2906</v>
      </c>
      <c r="E985" s="312">
        <v>100</v>
      </c>
      <c r="F985" s="312" t="s">
        <v>1351</v>
      </c>
      <c r="G985" s="312" t="s">
        <v>1352</v>
      </c>
      <c r="H985" s="312" t="s">
        <v>1353</v>
      </c>
      <c r="I985" s="329">
        <v>1</v>
      </c>
      <c r="J985" s="312">
        <v>37</v>
      </c>
      <c r="K985" s="312">
        <v>1.3295040000000001E-2</v>
      </c>
      <c r="L985" s="312">
        <v>1.0207000000000001E-2</v>
      </c>
      <c r="M985" s="330">
        <f t="shared" si="34"/>
        <v>3.0880400000000002E-3</v>
      </c>
      <c r="N985" s="331">
        <f t="shared" si="35"/>
        <v>0.23227007966880883</v>
      </c>
    </row>
    <row r="986" spans="1:14" x14ac:dyDescent="0.25">
      <c r="A986" s="312">
        <v>4421321</v>
      </c>
      <c r="B986" s="312">
        <v>442132101</v>
      </c>
      <c r="C986" s="312" t="s">
        <v>1127</v>
      </c>
      <c r="D986" s="312" t="s">
        <v>2907</v>
      </c>
      <c r="E986" s="312">
        <v>100</v>
      </c>
      <c r="F986" s="312" t="s">
        <v>1351</v>
      </c>
      <c r="G986" s="312" t="s">
        <v>1352</v>
      </c>
      <c r="H986" s="312" t="s">
        <v>1353</v>
      </c>
      <c r="I986" s="329">
        <v>1</v>
      </c>
      <c r="J986" s="312">
        <v>33</v>
      </c>
      <c r="K986" s="312">
        <v>2.1588160000000002E-2</v>
      </c>
      <c r="L986" s="312">
        <v>1.4447660000000001E-2</v>
      </c>
      <c r="M986" s="330">
        <f t="shared" si="34"/>
        <v>7.140500000000001E-3</v>
      </c>
      <c r="N986" s="331">
        <f t="shared" si="35"/>
        <v>0.3307600091902228</v>
      </c>
    </row>
    <row r="987" spans="1:14" x14ac:dyDescent="0.25">
      <c r="A987" s="312">
        <v>4421321</v>
      </c>
      <c r="B987" s="312">
        <v>442132101</v>
      </c>
      <c r="C987" s="312" t="s">
        <v>1127</v>
      </c>
      <c r="D987" s="312" t="s">
        <v>2908</v>
      </c>
      <c r="E987" s="312">
        <v>100</v>
      </c>
      <c r="F987" s="312" t="s">
        <v>1351</v>
      </c>
      <c r="G987" s="312" t="s">
        <v>1352</v>
      </c>
      <c r="H987" s="312" t="s">
        <v>1353</v>
      </c>
      <c r="I987" s="329">
        <v>1</v>
      </c>
      <c r="J987" s="312">
        <v>15</v>
      </c>
      <c r="K987" s="312">
        <v>9.0733999999999988E-3</v>
      </c>
      <c r="L987" s="312">
        <v>7.5170000000000002E-3</v>
      </c>
      <c r="M987" s="330">
        <f t="shared" si="34"/>
        <v>1.5563999999999986E-3</v>
      </c>
      <c r="N987" s="331">
        <f t="shared" si="35"/>
        <v>0.17153437520664788</v>
      </c>
    </row>
    <row r="988" spans="1:14" x14ac:dyDescent="0.25">
      <c r="A988" s="312">
        <v>4421136</v>
      </c>
      <c r="B988" s="312">
        <v>442113604</v>
      </c>
      <c r="C988" s="312" t="s">
        <v>1950</v>
      </c>
      <c r="D988" s="312" t="s">
        <v>2909</v>
      </c>
      <c r="E988" s="312">
        <v>250</v>
      </c>
      <c r="F988" s="312" t="s">
        <v>1351</v>
      </c>
      <c r="G988" s="312" t="s">
        <v>1352</v>
      </c>
      <c r="H988" s="312" t="s">
        <v>1353</v>
      </c>
      <c r="I988" s="329">
        <v>1</v>
      </c>
      <c r="J988" s="312">
        <v>182</v>
      </c>
      <c r="K988" s="312">
        <v>0.19285256000000001</v>
      </c>
      <c r="L988" s="312">
        <v>0.14462018000000001</v>
      </c>
      <c r="M988" s="330">
        <f t="shared" si="34"/>
        <v>4.8232379999999991E-2</v>
      </c>
      <c r="N988" s="331">
        <f t="shared" si="35"/>
        <v>0.25009976533368283</v>
      </c>
    </row>
    <row r="989" spans="1:14" x14ac:dyDescent="0.25">
      <c r="A989" s="312">
        <v>4421413</v>
      </c>
      <c r="B989" s="312">
        <v>442141303</v>
      </c>
      <c r="C989" s="312" t="s">
        <v>1143</v>
      </c>
      <c r="D989" s="312" t="s">
        <v>2910</v>
      </c>
      <c r="E989" s="312">
        <v>100</v>
      </c>
      <c r="F989" s="312" t="s">
        <v>1351</v>
      </c>
      <c r="G989" s="312" t="s">
        <v>1352</v>
      </c>
      <c r="H989" s="312" t="s">
        <v>1353</v>
      </c>
      <c r="I989" s="329">
        <v>1</v>
      </c>
      <c r="J989" s="312">
        <v>44</v>
      </c>
      <c r="K989" s="312">
        <v>1.8234799999999999E-2</v>
      </c>
      <c r="L989" s="312">
        <v>1.5328848000000001E-2</v>
      </c>
      <c r="M989" s="330">
        <f t="shared" si="34"/>
        <v>2.9059519999999981E-3</v>
      </c>
      <c r="N989" s="331">
        <f t="shared" si="35"/>
        <v>0.15936297628709931</v>
      </c>
    </row>
    <row r="990" spans="1:14" x14ac:dyDescent="0.25">
      <c r="A990" s="312">
        <v>4421412</v>
      </c>
      <c r="B990" s="312">
        <v>442141202</v>
      </c>
      <c r="C990" s="312" t="s">
        <v>1603</v>
      </c>
      <c r="D990" s="312" t="s">
        <v>2911</v>
      </c>
      <c r="E990" s="312">
        <v>100</v>
      </c>
      <c r="F990" s="312" t="s">
        <v>1351</v>
      </c>
      <c r="G990" s="312" t="s">
        <v>1352</v>
      </c>
      <c r="H990" s="312" t="s">
        <v>1353</v>
      </c>
      <c r="I990" s="329">
        <v>1</v>
      </c>
      <c r="J990" s="312">
        <v>54</v>
      </c>
      <c r="K990" s="312">
        <v>3.6900959999999997E-2</v>
      </c>
      <c r="L990" s="312">
        <v>2.4123789999999999E-2</v>
      </c>
      <c r="M990" s="330">
        <f t="shared" si="34"/>
        <v>1.2777169999999997E-2</v>
      </c>
      <c r="N990" s="331">
        <f t="shared" si="35"/>
        <v>0.3462557613677259</v>
      </c>
    </row>
    <row r="991" spans="1:14" x14ac:dyDescent="0.25">
      <c r="A991" s="312">
        <v>4421332</v>
      </c>
      <c r="B991" s="312">
        <v>442133204</v>
      </c>
      <c r="C991" s="312" t="s">
        <v>1951</v>
      </c>
      <c r="D991" s="312" t="s">
        <v>2912</v>
      </c>
      <c r="E991" s="312">
        <v>100</v>
      </c>
      <c r="F991" s="312" t="s">
        <v>1351</v>
      </c>
      <c r="G991" s="312" t="s">
        <v>1352</v>
      </c>
      <c r="H991" s="312" t="s">
        <v>1353</v>
      </c>
      <c r="I991" s="329">
        <v>1</v>
      </c>
      <c r="J991" s="312">
        <v>52</v>
      </c>
      <c r="K991" s="312">
        <v>2.564812E-2</v>
      </c>
      <c r="L991" s="312">
        <v>1.9509450000000005E-2</v>
      </c>
      <c r="M991" s="330">
        <f t="shared" si="34"/>
        <v>6.1386699999999954E-3</v>
      </c>
      <c r="N991" s="331">
        <f t="shared" si="35"/>
        <v>0.23934190888065071</v>
      </c>
    </row>
    <row r="992" spans="1:14" x14ac:dyDescent="0.25">
      <c r="A992" s="312">
        <v>4421332</v>
      </c>
      <c r="B992" s="312">
        <v>442133204</v>
      </c>
      <c r="C992" s="312" t="s">
        <v>1951</v>
      </c>
      <c r="D992" s="312" t="s">
        <v>2913</v>
      </c>
      <c r="E992" s="312">
        <v>100</v>
      </c>
      <c r="F992" s="312" t="s">
        <v>1351</v>
      </c>
      <c r="G992" s="312" t="s">
        <v>1352</v>
      </c>
      <c r="H992" s="312" t="s">
        <v>1353</v>
      </c>
      <c r="I992" s="329">
        <v>1</v>
      </c>
      <c r="J992" s="312">
        <v>36</v>
      </c>
      <c r="K992" s="312">
        <v>9.4506399999999997E-3</v>
      </c>
      <c r="L992" s="312">
        <v>7.9089999999999994E-3</v>
      </c>
      <c r="M992" s="330">
        <f t="shared" si="34"/>
        <v>1.5416400000000004E-3</v>
      </c>
      <c r="N992" s="331">
        <f t="shared" si="35"/>
        <v>0.16312546028628752</v>
      </c>
    </row>
    <row r="993" spans="1:14" x14ac:dyDescent="0.25">
      <c r="A993" s="312">
        <v>4421332</v>
      </c>
      <c r="B993" s="312">
        <v>442133204</v>
      </c>
      <c r="C993" s="312" t="s">
        <v>1951</v>
      </c>
      <c r="D993" s="312" t="s">
        <v>2914</v>
      </c>
      <c r="E993" s="312">
        <v>100</v>
      </c>
      <c r="F993" s="312" t="s">
        <v>1351</v>
      </c>
      <c r="G993" s="312" t="s">
        <v>1352</v>
      </c>
      <c r="H993" s="312" t="s">
        <v>1353</v>
      </c>
      <c r="I993" s="329">
        <v>1</v>
      </c>
      <c r="J993" s="312">
        <v>50</v>
      </c>
      <c r="K993" s="312">
        <v>2.5858919999999997E-2</v>
      </c>
      <c r="L993" s="312">
        <v>2.0798689999999998E-2</v>
      </c>
      <c r="M993" s="330">
        <f t="shared" si="34"/>
        <v>5.0602299999999989E-3</v>
      </c>
      <c r="N993" s="331">
        <f t="shared" si="35"/>
        <v>0.19568605340052869</v>
      </c>
    </row>
    <row r="994" spans="1:14" x14ac:dyDescent="0.25">
      <c r="A994" s="312">
        <v>4421332</v>
      </c>
      <c r="B994" s="312">
        <v>442133204</v>
      </c>
      <c r="C994" s="312" t="s">
        <v>1951</v>
      </c>
      <c r="D994" s="312" t="s">
        <v>2915</v>
      </c>
      <c r="E994" s="312">
        <v>100</v>
      </c>
      <c r="F994" s="312" t="s">
        <v>1351</v>
      </c>
      <c r="G994" s="312" t="s">
        <v>1352</v>
      </c>
      <c r="H994" s="312" t="s">
        <v>1353</v>
      </c>
      <c r="I994" s="329">
        <v>1</v>
      </c>
      <c r="J994" s="312">
        <v>118</v>
      </c>
      <c r="K994" s="312">
        <v>5.2971159999999996E-2</v>
      </c>
      <c r="L994" s="312">
        <v>4.8996330000000005E-2</v>
      </c>
      <c r="M994" s="330">
        <f t="shared" si="34"/>
        <v>3.9748299999999917E-3</v>
      </c>
      <c r="N994" s="331">
        <f t="shared" si="35"/>
        <v>7.5037624246854173E-2</v>
      </c>
    </row>
    <row r="995" spans="1:14" x14ac:dyDescent="0.25">
      <c r="A995" s="312">
        <v>4421222</v>
      </c>
      <c r="B995" s="312">
        <v>442122201</v>
      </c>
      <c r="C995" s="312" t="s">
        <v>1599</v>
      </c>
      <c r="D995" s="312" t="s">
        <v>2916</v>
      </c>
      <c r="E995" s="312">
        <v>100</v>
      </c>
      <c r="F995" s="312" t="s">
        <v>1351</v>
      </c>
      <c r="G995" s="312" t="s">
        <v>1352</v>
      </c>
      <c r="H995" s="312" t="s">
        <v>1353</v>
      </c>
      <c r="I995" s="329">
        <v>1</v>
      </c>
      <c r="J995" s="312">
        <v>47</v>
      </c>
      <c r="K995" s="312">
        <v>2.0374879999999998E-2</v>
      </c>
      <c r="L995" s="312">
        <v>1.4552269999999999E-2</v>
      </c>
      <c r="M995" s="330">
        <f t="shared" si="34"/>
        <v>5.8226099999999989E-3</v>
      </c>
      <c r="N995" s="331">
        <f t="shared" si="35"/>
        <v>0.28577395302450859</v>
      </c>
    </row>
    <row r="996" spans="1:14" x14ac:dyDescent="0.25">
      <c r="A996" s="312">
        <v>4421332</v>
      </c>
      <c r="B996" s="312">
        <v>442133204</v>
      </c>
      <c r="C996" s="312" t="s">
        <v>1951</v>
      </c>
      <c r="D996" s="312" t="s">
        <v>2917</v>
      </c>
      <c r="E996" s="312">
        <v>100</v>
      </c>
      <c r="F996" s="312" t="s">
        <v>1351</v>
      </c>
      <c r="G996" s="312" t="s">
        <v>1352</v>
      </c>
      <c r="H996" s="312" t="s">
        <v>1353</v>
      </c>
      <c r="I996" s="329">
        <v>1</v>
      </c>
      <c r="J996" s="312">
        <v>33</v>
      </c>
      <c r="K996" s="312">
        <v>1.6772000000000002E-2</v>
      </c>
      <c r="L996" s="312">
        <v>1.2204999999999997E-2</v>
      </c>
      <c r="M996" s="330">
        <f t="shared" si="34"/>
        <v>4.5670000000000051E-3</v>
      </c>
      <c r="N996" s="331">
        <f t="shared" si="35"/>
        <v>0.27229906987836899</v>
      </c>
    </row>
    <row r="997" spans="1:14" x14ac:dyDescent="0.25">
      <c r="A997" s="312">
        <v>4421413</v>
      </c>
      <c r="B997" s="312">
        <v>442141302</v>
      </c>
      <c r="C997" s="312" t="s">
        <v>1144</v>
      </c>
      <c r="D997" s="312" t="s">
        <v>2918</v>
      </c>
      <c r="E997" s="312">
        <v>100</v>
      </c>
      <c r="F997" s="312" t="s">
        <v>1351</v>
      </c>
      <c r="G997" s="312" t="s">
        <v>1352</v>
      </c>
      <c r="H997" s="312" t="s">
        <v>1353</v>
      </c>
      <c r="I997" s="329">
        <v>1</v>
      </c>
      <c r="J997" s="312">
        <v>190</v>
      </c>
      <c r="K997" s="312">
        <v>0.12289951999999998</v>
      </c>
      <c r="L997" s="312">
        <v>0.11012554900000003</v>
      </c>
      <c r="M997" s="330">
        <f t="shared" si="34"/>
        <v>1.2773970999999953E-2</v>
      </c>
      <c r="N997" s="331">
        <f t="shared" si="35"/>
        <v>0.10393833108542617</v>
      </c>
    </row>
    <row r="998" spans="1:14" x14ac:dyDescent="0.25">
      <c r="A998" s="312">
        <v>4421222</v>
      </c>
      <c r="B998" s="312">
        <v>442122201</v>
      </c>
      <c r="C998" s="312" t="s">
        <v>1599</v>
      </c>
      <c r="D998" s="312" t="s">
        <v>2919</v>
      </c>
      <c r="E998" s="312">
        <v>100</v>
      </c>
      <c r="F998" s="312" t="s">
        <v>1351</v>
      </c>
      <c r="G998" s="312" t="s">
        <v>1352</v>
      </c>
      <c r="H998" s="312" t="s">
        <v>1353</v>
      </c>
      <c r="I998" s="329">
        <v>1</v>
      </c>
      <c r="J998" s="312">
        <v>55</v>
      </c>
      <c r="K998" s="312">
        <v>3.9605559999999998E-2</v>
      </c>
      <c r="L998" s="312">
        <v>2.6123000000000007E-2</v>
      </c>
      <c r="M998" s="330">
        <f t="shared" si="34"/>
        <v>1.3482559999999991E-2</v>
      </c>
      <c r="N998" s="331">
        <f t="shared" si="35"/>
        <v>0.34042089040023654</v>
      </c>
    </row>
    <row r="999" spans="1:14" x14ac:dyDescent="0.25">
      <c r="A999" s="312">
        <v>4421321</v>
      </c>
      <c r="B999" s="312">
        <v>442132104</v>
      </c>
      <c r="C999" s="312" t="s">
        <v>1126</v>
      </c>
      <c r="D999" s="312" t="s">
        <v>2920</v>
      </c>
      <c r="E999" s="312">
        <v>100</v>
      </c>
      <c r="F999" s="312" t="s">
        <v>1351</v>
      </c>
      <c r="G999" s="312" t="s">
        <v>1352</v>
      </c>
      <c r="H999" s="312" t="s">
        <v>1353</v>
      </c>
      <c r="I999" s="329">
        <v>1</v>
      </c>
      <c r="J999" s="312">
        <v>127</v>
      </c>
      <c r="K999" s="312">
        <v>9.9542080000000005E-2</v>
      </c>
      <c r="L999" s="312">
        <v>6.8055720000000014E-2</v>
      </c>
      <c r="M999" s="330">
        <f t="shared" si="34"/>
        <v>3.1486359999999991E-2</v>
      </c>
      <c r="N999" s="331">
        <f t="shared" si="35"/>
        <v>0.31631205616760261</v>
      </c>
    </row>
    <row r="1000" spans="1:14" x14ac:dyDescent="0.25">
      <c r="A1000" s="312">
        <v>4421225</v>
      </c>
      <c r="B1000" s="312">
        <v>442122504</v>
      </c>
      <c r="C1000" s="312" t="s">
        <v>1602</v>
      </c>
      <c r="D1000" s="312" t="s">
        <v>2921</v>
      </c>
      <c r="E1000" s="312">
        <v>100</v>
      </c>
      <c r="F1000" s="312" t="s">
        <v>1351</v>
      </c>
      <c r="G1000" s="312" t="s">
        <v>1352</v>
      </c>
      <c r="H1000" s="312" t="s">
        <v>1353</v>
      </c>
      <c r="I1000" s="329">
        <v>1</v>
      </c>
      <c r="J1000" s="312">
        <v>59</v>
      </c>
      <c r="K1000" s="312">
        <v>3.9713039999999991E-2</v>
      </c>
      <c r="L1000" s="312">
        <v>2.749219E-2</v>
      </c>
      <c r="M1000" s="330">
        <f t="shared" si="34"/>
        <v>1.2220849999999991E-2</v>
      </c>
      <c r="N1000" s="331">
        <f t="shared" si="35"/>
        <v>0.30772889710785156</v>
      </c>
    </row>
    <row r="1001" spans="1:14" x14ac:dyDescent="0.25">
      <c r="A1001" s="312">
        <v>4421141</v>
      </c>
      <c r="B1001" s="312">
        <v>442114103</v>
      </c>
      <c r="C1001" s="312" t="s">
        <v>1135</v>
      </c>
      <c r="D1001" s="312" t="s">
        <v>2922</v>
      </c>
      <c r="E1001" s="312">
        <v>100</v>
      </c>
      <c r="F1001" s="312" t="s">
        <v>1351</v>
      </c>
      <c r="G1001" s="312" t="s">
        <v>1352</v>
      </c>
      <c r="H1001" s="312" t="s">
        <v>1353</v>
      </c>
      <c r="I1001" s="329">
        <v>1</v>
      </c>
      <c r="J1001" s="312">
        <v>33</v>
      </c>
      <c r="K1001" s="312">
        <v>4.836072000000001E-2</v>
      </c>
      <c r="L1001" s="312">
        <v>4.2987530999999995E-2</v>
      </c>
      <c r="M1001" s="330">
        <f t="shared" si="34"/>
        <v>5.3731890000000143E-3</v>
      </c>
      <c r="N1001" s="331">
        <f t="shared" si="35"/>
        <v>0.11110647236021327</v>
      </c>
    </row>
    <row r="1002" spans="1:14" x14ac:dyDescent="0.25">
      <c r="A1002" s="312">
        <v>4421431</v>
      </c>
      <c r="B1002" s="312">
        <v>442143101</v>
      </c>
      <c r="C1002" s="312" t="s">
        <v>1141</v>
      </c>
      <c r="D1002" s="312" t="s">
        <v>2923</v>
      </c>
      <c r="E1002" s="312">
        <v>100</v>
      </c>
      <c r="F1002" s="312" t="s">
        <v>1351</v>
      </c>
      <c r="G1002" s="312" t="s">
        <v>1352</v>
      </c>
      <c r="H1002" s="312" t="s">
        <v>1353</v>
      </c>
      <c r="I1002" s="329">
        <v>1</v>
      </c>
      <c r="J1002" s="312">
        <v>32</v>
      </c>
      <c r="K1002" s="312">
        <v>4.6848480000000005E-2</v>
      </c>
      <c r="L1002" s="312">
        <v>3.4206048000000003E-2</v>
      </c>
      <c r="M1002" s="330">
        <f t="shared" si="34"/>
        <v>1.2642432000000002E-2</v>
      </c>
      <c r="N1002" s="331">
        <f t="shared" si="35"/>
        <v>0.2698578908002992</v>
      </c>
    </row>
    <row r="1003" spans="1:14" x14ac:dyDescent="0.25">
      <c r="A1003" s="312">
        <v>4421225</v>
      </c>
      <c r="B1003" s="312">
        <v>442122501</v>
      </c>
      <c r="C1003" s="312" t="s">
        <v>1152</v>
      </c>
      <c r="D1003" s="312" t="s">
        <v>2924</v>
      </c>
      <c r="E1003" s="312">
        <v>100</v>
      </c>
      <c r="F1003" s="312" t="s">
        <v>1351</v>
      </c>
      <c r="G1003" s="312" t="s">
        <v>1352</v>
      </c>
      <c r="H1003" s="312" t="s">
        <v>1353</v>
      </c>
      <c r="I1003" s="329">
        <v>1</v>
      </c>
      <c r="J1003" s="312">
        <v>74</v>
      </c>
      <c r="K1003" s="312">
        <v>3.2832120000000006E-2</v>
      </c>
      <c r="L1003" s="312">
        <v>2.8374440000000004E-2</v>
      </c>
      <c r="M1003" s="330">
        <f t="shared" si="34"/>
        <v>4.4576800000000021E-3</v>
      </c>
      <c r="N1003" s="331">
        <f t="shared" si="35"/>
        <v>0.13577192091159515</v>
      </c>
    </row>
    <row r="1004" spans="1:14" x14ac:dyDescent="0.25">
      <c r="A1004" s="312">
        <v>4421225</v>
      </c>
      <c r="B1004" s="312">
        <v>442122503</v>
      </c>
      <c r="C1004" s="312" t="s">
        <v>1564</v>
      </c>
      <c r="D1004" s="312" t="s">
        <v>2925</v>
      </c>
      <c r="E1004" s="312">
        <v>250</v>
      </c>
      <c r="F1004" s="312" t="s">
        <v>1351</v>
      </c>
      <c r="G1004" s="312" t="s">
        <v>1352</v>
      </c>
      <c r="H1004" s="312" t="s">
        <v>1353</v>
      </c>
      <c r="I1004" s="329">
        <v>1</v>
      </c>
      <c r="J1004" s="312">
        <v>164</v>
      </c>
      <c r="K1004" s="312">
        <v>0.15282560000000001</v>
      </c>
      <c r="L1004" s="312">
        <v>0.10070036</v>
      </c>
      <c r="M1004" s="330">
        <f t="shared" si="34"/>
        <v>5.2125240000000003E-2</v>
      </c>
      <c r="N1004" s="331">
        <f t="shared" si="35"/>
        <v>0.34107662590560744</v>
      </c>
    </row>
    <row r="1005" spans="1:14" x14ac:dyDescent="0.25">
      <c r="A1005" s="312">
        <v>4421132</v>
      </c>
      <c r="B1005" s="312">
        <v>442113205</v>
      </c>
      <c r="C1005" s="312" t="s">
        <v>1437</v>
      </c>
      <c r="D1005" s="312" t="s">
        <v>2926</v>
      </c>
      <c r="E1005" s="312">
        <v>400</v>
      </c>
      <c r="F1005" s="312" t="s">
        <v>1351</v>
      </c>
      <c r="G1005" s="312" t="s">
        <v>1352</v>
      </c>
      <c r="H1005" s="312" t="s">
        <v>1353</v>
      </c>
      <c r="I1005" s="329">
        <v>1</v>
      </c>
      <c r="J1005" s="312">
        <v>19</v>
      </c>
      <c r="K1005" s="312">
        <v>3.2591039999999995E-2</v>
      </c>
      <c r="L1005" s="312">
        <v>2.146824E-2</v>
      </c>
      <c r="M1005" s="330">
        <f t="shared" si="34"/>
        <v>1.1122799999999995E-2</v>
      </c>
      <c r="N1005" s="331">
        <f t="shared" si="35"/>
        <v>0.34128398480073041</v>
      </c>
    </row>
    <row r="1006" spans="1:14" x14ac:dyDescent="0.25">
      <c r="A1006" s="312">
        <v>4421412</v>
      </c>
      <c r="B1006" s="312">
        <v>442141201</v>
      </c>
      <c r="C1006" s="312" t="s">
        <v>1142</v>
      </c>
      <c r="D1006" s="312" t="s">
        <v>2927</v>
      </c>
      <c r="E1006" s="312">
        <v>100</v>
      </c>
      <c r="F1006" s="312" t="s">
        <v>1351</v>
      </c>
      <c r="G1006" s="312" t="s">
        <v>1352</v>
      </c>
      <c r="H1006" s="312" t="s">
        <v>1353</v>
      </c>
      <c r="I1006" s="329">
        <v>1</v>
      </c>
      <c r="J1006" s="312">
        <v>32</v>
      </c>
      <c r="K1006" s="312">
        <v>1.5953359999999996E-2</v>
      </c>
      <c r="L1006" s="312">
        <v>1.1949280000000001E-2</v>
      </c>
      <c r="M1006" s="330">
        <f t="shared" si="34"/>
        <v>4.0040799999999949E-3</v>
      </c>
      <c r="N1006" s="331">
        <f t="shared" si="35"/>
        <v>0.25098662601483296</v>
      </c>
    </row>
    <row r="1007" spans="1:14" x14ac:dyDescent="0.25">
      <c r="A1007" s="312">
        <v>4421132</v>
      </c>
      <c r="B1007" s="312">
        <v>442113202</v>
      </c>
      <c r="C1007" s="312" t="s">
        <v>1596</v>
      </c>
      <c r="D1007" s="312" t="s">
        <v>2928</v>
      </c>
      <c r="E1007" s="312">
        <v>100</v>
      </c>
      <c r="F1007" s="312" t="s">
        <v>1351</v>
      </c>
      <c r="G1007" s="312" t="s">
        <v>1352</v>
      </c>
      <c r="H1007" s="312" t="s">
        <v>1353</v>
      </c>
      <c r="I1007" s="329">
        <v>1</v>
      </c>
      <c r="J1007" s="312">
        <v>91</v>
      </c>
      <c r="K1007" s="312">
        <v>0.13237176</v>
      </c>
      <c r="L1007" s="312">
        <v>9.366485699999999E-2</v>
      </c>
      <c r="M1007" s="330">
        <f t="shared" si="34"/>
        <v>3.8706903000000015E-2</v>
      </c>
      <c r="N1007" s="331">
        <f t="shared" si="35"/>
        <v>0.29241057911445772</v>
      </c>
    </row>
    <row r="1008" spans="1:14" x14ac:dyDescent="0.25">
      <c r="A1008" s="312">
        <v>4421225</v>
      </c>
      <c r="B1008" s="312">
        <v>442122501</v>
      </c>
      <c r="C1008" s="312" t="s">
        <v>1152</v>
      </c>
      <c r="D1008" s="312" t="s">
        <v>2929</v>
      </c>
      <c r="E1008" s="312">
        <v>100</v>
      </c>
      <c r="F1008" s="312" t="s">
        <v>1351</v>
      </c>
      <c r="G1008" s="312" t="s">
        <v>1352</v>
      </c>
      <c r="H1008" s="312" t="s">
        <v>1353</v>
      </c>
      <c r="I1008" s="329">
        <v>1</v>
      </c>
      <c r="J1008" s="312">
        <v>40</v>
      </c>
      <c r="K1008" s="312">
        <v>1.8810959999999998E-2</v>
      </c>
      <c r="L1008" s="312">
        <v>1.3709000000000001E-2</v>
      </c>
      <c r="M1008" s="330">
        <f t="shared" si="34"/>
        <v>5.1019599999999974E-3</v>
      </c>
      <c r="N1008" s="331">
        <f t="shared" si="35"/>
        <v>0.27122273398061547</v>
      </c>
    </row>
    <row r="1009" spans="1:14" x14ac:dyDescent="0.25">
      <c r="A1009" s="312">
        <v>4421222</v>
      </c>
      <c r="B1009" s="312">
        <v>442122202</v>
      </c>
      <c r="C1009" s="312" t="s">
        <v>1600</v>
      </c>
      <c r="D1009" s="312" t="s">
        <v>2930</v>
      </c>
      <c r="E1009" s="312">
        <v>100</v>
      </c>
      <c r="F1009" s="312" t="s">
        <v>1351</v>
      </c>
      <c r="G1009" s="312" t="s">
        <v>1352</v>
      </c>
      <c r="H1009" s="312" t="s">
        <v>1353</v>
      </c>
      <c r="I1009" s="329">
        <v>1</v>
      </c>
      <c r="J1009" s="312">
        <v>50</v>
      </c>
      <c r="K1009" s="312">
        <v>1.320988E-2</v>
      </c>
      <c r="L1009" s="312">
        <v>9.4500799999999996E-3</v>
      </c>
      <c r="M1009" s="330">
        <f t="shared" si="34"/>
        <v>3.7598000000000006E-3</v>
      </c>
      <c r="N1009" s="331">
        <f t="shared" si="35"/>
        <v>0.28462029935169741</v>
      </c>
    </row>
    <row r="1010" spans="1:14" x14ac:dyDescent="0.25">
      <c r="A1010" s="312">
        <v>4421222</v>
      </c>
      <c r="B1010" s="312">
        <v>442122202</v>
      </c>
      <c r="C1010" s="312" t="s">
        <v>1600</v>
      </c>
      <c r="D1010" s="312" t="s">
        <v>2931</v>
      </c>
      <c r="E1010" s="312">
        <v>100</v>
      </c>
      <c r="F1010" s="312" t="s">
        <v>1351</v>
      </c>
      <c r="G1010" s="312" t="s">
        <v>1352</v>
      </c>
      <c r="H1010" s="312" t="s">
        <v>1353</v>
      </c>
      <c r="I1010" s="329">
        <v>1</v>
      </c>
      <c r="J1010" s="312">
        <v>89</v>
      </c>
      <c r="K1010" s="312">
        <v>2.9861479999999996E-2</v>
      </c>
      <c r="L1010" s="312">
        <v>2.6197459999999999E-2</v>
      </c>
      <c r="M1010" s="330">
        <f t="shared" si="34"/>
        <v>3.664019999999997E-3</v>
      </c>
      <c r="N1010" s="331">
        <f t="shared" si="35"/>
        <v>0.12270054933646951</v>
      </c>
    </row>
    <row r="1011" spans="1:14" x14ac:dyDescent="0.25">
      <c r="A1011" s="312">
        <v>4421413</v>
      </c>
      <c r="B1011" s="312">
        <v>442141303</v>
      </c>
      <c r="C1011" s="312" t="s">
        <v>1143</v>
      </c>
      <c r="D1011" s="312" t="s">
        <v>2932</v>
      </c>
      <c r="E1011" s="312">
        <v>100</v>
      </c>
      <c r="F1011" s="312" t="s">
        <v>1351</v>
      </c>
      <c r="G1011" s="312" t="s">
        <v>1352</v>
      </c>
      <c r="H1011" s="312" t="s">
        <v>1353</v>
      </c>
      <c r="I1011" s="329">
        <v>1</v>
      </c>
      <c r="J1011" s="312">
        <v>106</v>
      </c>
      <c r="K1011" s="312">
        <v>5.3790239999999996E-2</v>
      </c>
      <c r="L1011" s="312">
        <v>3.7393650000000007E-2</v>
      </c>
      <c r="M1011" s="330">
        <f t="shared" si="34"/>
        <v>1.6396589999999989E-2</v>
      </c>
      <c r="N1011" s="331">
        <f t="shared" si="35"/>
        <v>0.30482462989568349</v>
      </c>
    </row>
    <row r="1012" spans="1:14" x14ac:dyDescent="0.25">
      <c r="A1012" s="312">
        <v>4421222</v>
      </c>
      <c r="B1012" s="312">
        <v>442122204</v>
      </c>
      <c r="C1012" s="312" t="s">
        <v>1151</v>
      </c>
      <c r="D1012" s="312" t="s">
        <v>2933</v>
      </c>
      <c r="E1012" s="312">
        <v>100</v>
      </c>
      <c r="F1012" s="312" t="s">
        <v>1351</v>
      </c>
      <c r="G1012" s="312" t="s">
        <v>1352</v>
      </c>
      <c r="H1012" s="312" t="s">
        <v>1353</v>
      </c>
      <c r="I1012" s="329">
        <v>1</v>
      </c>
      <c r="J1012" s="312">
        <v>77</v>
      </c>
      <c r="K1012" s="312">
        <v>4.2174920000000005E-2</v>
      </c>
      <c r="L1012" s="312">
        <v>3.4850220000000008E-2</v>
      </c>
      <c r="M1012" s="330">
        <f t="shared" si="34"/>
        <v>7.3246999999999965E-3</v>
      </c>
      <c r="N1012" s="331">
        <f t="shared" si="35"/>
        <v>0.17367430691036273</v>
      </c>
    </row>
    <row r="1013" spans="1:14" x14ac:dyDescent="0.25">
      <c r="A1013" s="312">
        <v>4421222</v>
      </c>
      <c r="B1013" s="312">
        <v>442122202</v>
      </c>
      <c r="C1013" s="312" t="s">
        <v>1600</v>
      </c>
      <c r="D1013" s="312" t="s">
        <v>2934</v>
      </c>
      <c r="E1013" s="312">
        <v>100</v>
      </c>
      <c r="F1013" s="312" t="s">
        <v>1351</v>
      </c>
      <c r="G1013" s="312" t="s">
        <v>1352</v>
      </c>
      <c r="H1013" s="312" t="s">
        <v>1353</v>
      </c>
      <c r="I1013" s="329">
        <v>1</v>
      </c>
      <c r="J1013" s="312">
        <v>44</v>
      </c>
      <c r="K1013" s="312">
        <v>2.4371399999999998E-2</v>
      </c>
      <c r="L1013" s="312">
        <v>1.6031999999999998E-2</v>
      </c>
      <c r="M1013" s="330">
        <f t="shared" si="34"/>
        <v>8.3394000000000003E-3</v>
      </c>
      <c r="N1013" s="331">
        <f t="shared" si="35"/>
        <v>0.34217976808882544</v>
      </c>
    </row>
    <row r="1014" spans="1:14" x14ac:dyDescent="0.25">
      <c r="A1014" s="312">
        <v>4421512</v>
      </c>
      <c r="B1014" s="312">
        <v>442151204</v>
      </c>
      <c r="C1014" s="312" t="s">
        <v>1563</v>
      </c>
      <c r="D1014" s="312" t="s">
        <v>2935</v>
      </c>
      <c r="E1014" s="312">
        <v>100</v>
      </c>
      <c r="F1014" s="312" t="s">
        <v>1351</v>
      </c>
      <c r="G1014" s="312" t="s">
        <v>1352</v>
      </c>
      <c r="H1014" s="312" t="s">
        <v>1353</v>
      </c>
      <c r="I1014" s="329">
        <v>1</v>
      </c>
      <c r="J1014" s="312">
        <v>21</v>
      </c>
      <c r="K1014" s="312">
        <v>1.0741840000000001E-2</v>
      </c>
      <c r="L1014" s="312">
        <v>8.321000000000002E-3</v>
      </c>
      <c r="M1014" s="330">
        <f t="shared" si="34"/>
        <v>2.4208399999999988E-3</v>
      </c>
      <c r="N1014" s="331">
        <f t="shared" si="35"/>
        <v>0.22536548673225432</v>
      </c>
    </row>
    <row r="1015" spans="1:14" x14ac:dyDescent="0.25">
      <c r="A1015" s="312">
        <v>4421222</v>
      </c>
      <c r="B1015" s="312">
        <v>442122202</v>
      </c>
      <c r="C1015" s="312" t="s">
        <v>1600</v>
      </c>
      <c r="D1015" s="312" t="s">
        <v>2936</v>
      </c>
      <c r="E1015" s="312">
        <v>100</v>
      </c>
      <c r="F1015" s="312" t="s">
        <v>1351</v>
      </c>
      <c r="G1015" s="312" t="s">
        <v>1352</v>
      </c>
      <c r="H1015" s="312" t="s">
        <v>1353</v>
      </c>
      <c r="I1015" s="329">
        <v>1</v>
      </c>
      <c r="J1015" s="312">
        <v>122</v>
      </c>
      <c r="K1015" s="312">
        <v>4.0315240000000002E-2</v>
      </c>
      <c r="L1015" s="312">
        <v>2.6339820000000007E-2</v>
      </c>
      <c r="M1015" s="330">
        <f t="shared" si="34"/>
        <v>1.3975419999999995E-2</v>
      </c>
      <c r="N1015" s="331">
        <f t="shared" si="35"/>
        <v>0.34665352358066071</v>
      </c>
    </row>
    <row r="1016" spans="1:14" x14ac:dyDescent="0.25">
      <c r="A1016" s="312">
        <v>4421222</v>
      </c>
      <c r="B1016" s="312">
        <v>442122202</v>
      </c>
      <c r="C1016" s="312" t="s">
        <v>1600</v>
      </c>
      <c r="D1016" s="312" t="s">
        <v>2937</v>
      </c>
      <c r="E1016" s="312">
        <v>100</v>
      </c>
      <c r="F1016" s="312" t="s">
        <v>1351</v>
      </c>
      <c r="G1016" s="312" t="s">
        <v>1352</v>
      </c>
      <c r="H1016" s="312" t="s">
        <v>1353</v>
      </c>
      <c r="I1016" s="329">
        <v>1</v>
      </c>
      <c r="J1016" s="312">
        <v>51</v>
      </c>
      <c r="K1016" s="312">
        <v>2.401004E-2</v>
      </c>
      <c r="L1016" s="312">
        <v>1.9847149999999997E-2</v>
      </c>
      <c r="M1016" s="330">
        <f t="shared" si="34"/>
        <v>4.1628900000000024E-3</v>
      </c>
      <c r="N1016" s="331">
        <f t="shared" si="35"/>
        <v>0.17338121885677835</v>
      </c>
    </row>
    <row r="1017" spans="1:14" x14ac:dyDescent="0.25">
      <c r="A1017" s="312">
        <v>4421132</v>
      </c>
      <c r="B1017" s="312">
        <v>442113205</v>
      </c>
      <c r="C1017" s="312" t="s">
        <v>1437</v>
      </c>
      <c r="D1017" s="312" t="s">
        <v>2938</v>
      </c>
      <c r="E1017" s="312">
        <v>100</v>
      </c>
      <c r="F1017" s="312" t="s">
        <v>1351</v>
      </c>
      <c r="G1017" s="312" t="s">
        <v>1352</v>
      </c>
      <c r="H1017" s="312" t="s">
        <v>1353</v>
      </c>
      <c r="I1017" s="329">
        <v>1</v>
      </c>
      <c r="J1017" s="312">
        <v>43</v>
      </c>
      <c r="K1017" s="312">
        <v>6.9492079999999984E-2</v>
      </c>
      <c r="L1017" s="312">
        <v>5.1452505000000003E-2</v>
      </c>
      <c r="M1017" s="330">
        <f t="shared" si="34"/>
        <v>1.8039574999999981E-2</v>
      </c>
      <c r="N1017" s="331">
        <f t="shared" si="35"/>
        <v>0.25959181247704755</v>
      </c>
    </row>
    <row r="1018" spans="1:14" x14ac:dyDescent="0.25">
      <c r="A1018" s="312">
        <v>4421216</v>
      </c>
      <c r="B1018" s="312">
        <v>442121606</v>
      </c>
      <c r="C1018" s="312" t="s">
        <v>1155</v>
      </c>
      <c r="D1018" s="312" t="s">
        <v>2939</v>
      </c>
      <c r="E1018" s="312">
        <v>250</v>
      </c>
      <c r="F1018" s="312" t="s">
        <v>1351</v>
      </c>
      <c r="G1018" s="312" t="s">
        <v>1352</v>
      </c>
      <c r="H1018" s="312" t="s">
        <v>1353</v>
      </c>
      <c r="I1018" s="329">
        <v>1</v>
      </c>
      <c r="J1018" s="312">
        <v>89</v>
      </c>
      <c r="K1018" s="312">
        <v>4.9592239999999989E-2</v>
      </c>
      <c r="L1018" s="312">
        <v>3.3757990000000002E-2</v>
      </c>
      <c r="M1018" s="330">
        <f t="shared" si="34"/>
        <v>1.5834249999999987E-2</v>
      </c>
      <c r="N1018" s="331">
        <f t="shared" si="35"/>
        <v>0.31928886454816302</v>
      </c>
    </row>
    <row r="1019" spans="1:14" x14ac:dyDescent="0.25">
      <c r="A1019" s="312">
        <v>4421222</v>
      </c>
      <c r="B1019" s="312">
        <v>442122201</v>
      </c>
      <c r="C1019" s="312" t="s">
        <v>1599</v>
      </c>
      <c r="D1019" s="312" t="s">
        <v>2940</v>
      </c>
      <c r="E1019" s="312">
        <v>200</v>
      </c>
      <c r="F1019" s="312" t="s">
        <v>1351</v>
      </c>
      <c r="G1019" s="312" t="s">
        <v>1352</v>
      </c>
      <c r="H1019" s="312" t="s">
        <v>1353</v>
      </c>
      <c r="I1019" s="329">
        <v>1</v>
      </c>
      <c r="J1019" s="312">
        <v>117</v>
      </c>
      <c r="K1019" s="312">
        <v>0.11155944000000001</v>
      </c>
      <c r="L1019" s="312">
        <v>8.1116098999999969E-2</v>
      </c>
      <c r="M1019" s="330">
        <f t="shared" si="34"/>
        <v>3.044334100000004E-2</v>
      </c>
      <c r="N1019" s="331">
        <f t="shared" si="35"/>
        <v>0.27288897290986797</v>
      </c>
    </row>
    <row r="1020" spans="1:14" x14ac:dyDescent="0.25">
      <c r="A1020" s="312">
        <v>4421222</v>
      </c>
      <c r="B1020" s="312">
        <v>442122201</v>
      </c>
      <c r="C1020" s="312" t="s">
        <v>1599</v>
      </c>
      <c r="D1020" s="312" t="s">
        <v>2941</v>
      </c>
      <c r="E1020" s="312">
        <v>100</v>
      </c>
      <c r="F1020" s="312" t="s">
        <v>1351</v>
      </c>
      <c r="G1020" s="312" t="s">
        <v>1352</v>
      </c>
      <c r="H1020" s="312" t="s">
        <v>1353</v>
      </c>
      <c r="I1020" s="329">
        <v>1</v>
      </c>
      <c r="J1020" s="312">
        <v>61</v>
      </c>
      <c r="K1020" s="312">
        <v>7.6836319999999986E-2</v>
      </c>
      <c r="L1020" s="312">
        <v>6.5484808999999991E-2</v>
      </c>
      <c r="M1020" s="330">
        <f t="shared" si="34"/>
        <v>1.1351510999999995E-2</v>
      </c>
      <c r="N1020" s="331">
        <f t="shared" si="35"/>
        <v>0.14773626587009889</v>
      </c>
    </row>
    <row r="1021" spans="1:14" x14ac:dyDescent="0.25">
      <c r="A1021" s="312">
        <v>4421222</v>
      </c>
      <c r="B1021" s="312">
        <v>442122204</v>
      </c>
      <c r="C1021" s="312" t="s">
        <v>1151</v>
      </c>
      <c r="D1021" s="312" t="s">
        <v>2942</v>
      </c>
      <c r="E1021" s="312">
        <v>100</v>
      </c>
      <c r="F1021" s="312" t="s">
        <v>1351</v>
      </c>
      <c r="G1021" s="312" t="s">
        <v>1352</v>
      </c>
      <c r="H1021" s="312" t="s">
        <v>1353</v>
      </c>
      <c r="I1021" s="329">
        <v>1</v>
      </c>
      <c r="J1021" s="312">
        <v>57</v>
      </c>
      <c r="K1021" s="312">
        <v>2.1369080000000002E-2</v>
      </c>
      <c r="L1021" s="312">
        <v>1.7075340000000001E-2</v>
      </c>
      <c r="M1021" s="330">
        <f t="shared" si="34"/>
        <v>4.2937400000000008E-3</v>
      </c>
      <c r="N1021" s="331">
        <f t="shared" si="35"/>
        <v>0.20093237518882423</v>
      </c>
    </row>
    <row r="1022" spans="1:14" x14ac:dyDescent="0.25">
      <c r="A1022" s="312">
        <v>4421222</v>
      </c>
      <c r="B1022" s="312">
        <v>442122202</v>
      </c>
      <c r="C1022" s="312" t="s">
        <v>1600</v>
      </c>
      <c r="D1022" s="312" t="s">
        <v>2943</v>
      </c>
      <c r="E1022" s="312">
        <v>100</v>
      </c>
      <c r="F1022" s="312" t="s">
        <v>1351</v>
      </c>
      <c r="G1022" s="312" t="s">
        <v>1352</v>
      </c>
      <c r="H1022" s="312" t="s">
        <v>1353</v>
      </c>
      <c r="I1022" s="329">
        <v>1</v>
      </c>
      <c r="J1022" s="312">
        <v>69</v>
      </c>
      <c r="K1022" s="312">
        <v>2.7283879999999996E-2</v>
      </c>
      <c r="L1022" s="312">
        <v>1.7953999999999998E-2</v>
      </c>
      <c r="M1022" s="330">
        <f t="shared" si="34"/>
        <v>9.3298799999999987E-3</v>
      </c>
      <c r="N1022" s="331">
        <f t="shared" si="35"/>
        <v>0.34195576289002882</v>
      </c>
    </row>
    <row r="1023" spans="1:14" x14ac:dyDescent="0.25">
      <c r="A1023" s="312">
        <v>4421222</v>
      </c>
      <c r="B1023" s="312">
        <v>442122201</v>
      </c>
      <c r="C1023" s="312" t="s">
        <v>1599</v>
      </c>
      <c r="D1023" s="312" t="s">
        <v>2944</v>
      </c>
      <c r="E1023" s="312">
        <v>250</v>
      </c>
      <c r="F1023" s="312" t="s">
        <v>1351</v>
      </c>
      <c r="G1023" s="312" t="s">
        <v>1352</v>
      </c>
      <c r="H1023" s="312" t="s">
        <v>1353</v>
      </c>
      <c r="I1023" s="329">
        <v>1</v>
      </c>
      <c r="J1023" s="312">
        <v>106</v>
      </c>
      <c r="K1023" s="312">
        <v>0.12686655999999999</v>
      </c>
      <c r="L1023" s="312">
        <v>8.4306984000000015E-2</v>
      </c>
      <c r="M1023" s="330">
        <f t="shared" si="34"/>
        <v>4.2559575999999974E-2</v>
      </c>
      <c r="N1023" s="331">
        <f t="shared" si="35"/>
        <v>0.33546724999873867</v>
      </c>
    </row>
    <row r="1024" spans="1:14" x14ac:dyDescent="0.25">
      <c r="A1024" s="312">
        <v>4421222</v>
      </c>
      <c r="B1024" s="312">
        <v>442122201</v>
      </c>
      <c r="C1024" s="312" t="s">
        <v>1599</v>
      </c>
      <c r="D1024" s="312" t="s">
        <v>2945</v>
      </c>
      <c r="E1024" s="312">
        <v>100</v>
      </c>
      <c r="F1024" s="312" t="s">
        <v>1351</v>
      </c>
      <c r="G1024" s="312" t="s">
        <v>1352</v>
      </c>
      <c r="H1024" s="312" t="s">
        <v>1353</v>
      </c>
      <c r="I1024" s="329">
        <v>1</v>
      </c>
      <c r="J1024" s="312">
        <v>69</v>
      </c>
      <c r="K1024" s="312">
        <v>5.3102759999999999E-2</v>
      </c>
      <c r="L1024" s="312">
        <v>3.7002000000000007E-2</v>
      </c>
      <c r="M1024" s="330">
        <f t="shared" si="34"/>
        <v>1.6100759999999992E-2</v>
      </c>
      <c r="N1024" s="331">
        <f t="shared" si="35"/>
        <v>0.30320005965791591</v>
      </c>
    </row>
    <row r="1025" spans="1:14" x14ac:dyDescent="0.25">
      <c r="A1025" s="312">
        <v>4421132</v>
      </c>
      <c r="B1025" s="312">
        <v>442113202</v>
      </c>
      <c r="C1025" s="312" t="s">
        <v>1596</v>
      </c>
      <c r="D1025" s="312" t="s">
        <v>2946</v>
      </c>
      <c r="E1025" s="312">
        <v>100</v>
      </c>
      <c r="F1025" s="312" t="s">
        <v>1351</v>
      </c>
      <c r="G1025" s="312" t="s">
        <v>1352</v>
      </c>
      <c r="H1025" s="312" t="s">
        <v>1353</v>
      </c>
      <c r="I1025" s="329">
        <v>1</v>
      </c>
      <c r="J1025" s="312">
        <v>37</v>
      </c>
      <c r="K1025" s="312">
        <v>6.2660679999999996E-2</v>
      </c>
      <c r="L1025" s="312">
        <v>5.7014380000000003E-2</v>
      </c>
      <c r="M1025" s="330">
        <f t="shared" si="34"/>
        <v>5.646299999999993E-3</v>
      </c>
      <c r="N1025" s="331">
        <f t="shared" si="35"/>
        <v>9.0109140213607539E-2</v>
      </c>
    </row>
    <row r="1026" spans="1:14" x14ac:dyDescent="0.25">
      <c r="A1026" s="312">
        <v>4421136</v>
      </c>
      <c r="B1026" s="312">
        <v>442113603</v>
      </c>
      <c r="C1026" s="312" t="s">
        <v>1598</v>
      </c>
      <c r="D1026" s="312" t="s">
        <v>2947</v>
      </c>
      <c r="E1026" s="312">
        <v>100</v>
      </c>
      <c r="F1026" s="312" t="s">
        <v>1351</v>
      </c>
      <c r="G1026" s="312" t="s">
        <v>1352</v>
      </c>
      <c r="H1026" s="312" t="s">
        <v>1353</v>
      </c>
      <c r="I1026" s="329">
        <v>1</v>
      </c>
      <c r="J1026" s="312">
        <v>106</v>
      </c>
      <c r="K1026" s="312">
        <v>6.3443159999999998E-2</v>
      </c>
      <c r="L1026" s="312">
        <v>4.4525580000000023E-2</v>
      </c>
      <c r="M1026" s="330">
        <f t="shared" si="34"/>
        <v>1.8917579999999976E-2</v>
      </c>
      <c r="N1026" s="331">
        <f t="shared" si="35"/>
        <v>0.29818155337785784</v>
      </c>
    </row>
    <row r="1027" spans="1:14" x14ac:dyDescent="0.25">
      <c r="A1027" s="312">
        <v>4421521</v>
      </c>
      <c r="B1027" s="312">
        <v>442152101</v>
      </c>
      <c r="C1027" s="312" t="s">
        <v>1953</v>
      </c>
      <c r="D1027" s="312" t="s">
        <v>2948</v>
      </c>
      <c r="E1027" s="312">
        <v>100</v>
      </c>
      <c r="F1027" s="312" t="s">
        <v>1351</v>
      </c>
      <c r="G1027" s="312" t="s">
        <v>1352</v>
      </c>
      <c r="H1027" s="312" t="s">
        <v>1353</v>
      </c>
      <c r="I1027" s="329">
        <v>1</v>
      </c>
      <c r="J1027" s="312">
        <v>137</v>
      </c>
      <c r="K1027" s="312">
        <v>4.238248E-2</v>
      </c>
      <c r="L1027" s="312">
        <v>3.4541999999999996E-2</v>
      </c>
      <c r="M1027" s="330">
        <f t="shared" si="34"/>
        <v>7.8404800000000038E-3</v>
      </c>
      <c r="N1027" s="331">
        <f t="shared" si="35"/>
        <v>0.18499342181014428</v>
      </c>
    </row>
    <row r="1028" spans="1:14" x14ac:dyDescent="0.25">
      <c r="A1028" s="312">
        <v>4421132</v>
      </c>
      <c r="B1028" s="312">
        <v>442113205</v>
      </c>
      <c r="C1028" s="312" t="s">
        <v>1437</v>
      </c>
      <c r="D1028" s="312" t="s">
        <v>2949</v>
      </c>
      <c r="E1028" s="312">
        <v>250</v>
      </c>
      <c r="F1028" s="312" t="s">
        <v>1351</v>
      </c>
      <c r="G1028" s="312" t="s">
        <v>1352</v>
      </c>
      <c r="H1028" s="312" t="s">
        <v>1353</v>
      </c>
      <c r="I1028" s="329">
        <v>1</v>
      </c>
      <c r="J1028" s="312">
        <v>119</v>
      </c>
      <c r="K1028" s="312">
        <v>0.13262288</v>
      </c>
      <c r="L1028" s="312">
        <v>0.116323276</v>
      </c>
      <c r="M1028" s="330">
        <f t="shared" si="34"/>
        <v>1.6299603999999995E-2</v>
      </c>
      <c r="N1028" s="331">
        <f t="shared" si="35"/>
        <v>0.12290190048655251</v>
      </c>
    </row>
    <row r="1029" spans="1:14" x14ac:dyDescent="0.25">
      <c r="A1029" s="312">
        <v>4421222</v>
      </c>
      <c r="B1029" s="312">
        <v>442122201</v>
      </c>
      <c r="C1029" s="312" t="s">
        <v>1599</v>
      </c>
      <c r="D1029" s="312" t="s">
        <v>2950</v>
      </c>
      <c r="E1029" s="312">
        <v>100</v>
      </c>
      <c r="F1029" s="312" t="s">
        <v>1351</v>
      </c>
      <c r="G1029" s="312" t="s">
        <v>1352</v>
      </c>
      <c r="H1029" s="312" t="s">
        <v>1353</v>
      </c>
      <c r="I1029" s="329">
        <v>1</v>
      </c>
      <c r="J1029" s="312">
        <v>87</v>
      </c>
      <c r="K1029" s="312">
        <v>4.5158360000000008E-2</v>
      </c>
      <c r="L1029" s="312">
        <v>3.2661199999999994E-2</v>
      </c>
      <c r="M1029" s="330">
        <f t="shared" ref="M1029:M1092" si="36">K1029-L1029</f>
        <v>1.2497160000000014E-2</v>
      </c>
      <c r="N1029" s="331">
        <f t="shared" ref="N1029:N1092" si="37">M1029/K1029</f>
        <v>0.27674078509494171</v>
      </c>
    </row>
    <row r="1030" spans="1:14" x14ac:dyDescent="0.25">
      <c r="A1030" s="312">
        <v>4421222</v>
      </c>
      <c r="B1030" s="312">
        <v>442122201</v>
      </c>
      <c r="C1030" s="312" t="s">
        <v>1599</v>
      </c>
      <c r="D1030" s="312" t="s">
        <v>2951</v>
      </c>
      <c r="E1030" s="312">
        <v>250</v>
      </c>
      <c r="F1030" s="312" t="s">
        <v>1351</v>
      </c>
      <c r="G1030" s="312" t="s">
        <v>1352</v>
      </c>
      <c r="H1030" s="312" t="s">
        <v>1353</v>
      </c>
      <c r="I1030" s="329">
        <v>1</v>
      </c>
      <c r="J1030" s="312">
        <v>155</v>
      </c>
      <c r="K1030" s="312">
        <v>0.17151719999999998</v>
      </c>
      <c r="L1030" s="312">
        <v>0.11332678000000004</v>
      </c>
      <c r="M1030" s="330">
        <f t="shared" si="36"/>
        <v>5.8190419999999937E-2</v>
      </c>
      <c r="N1030" s="331">
        <f t="shared" si="37"/>
        <v>0.33926871474114517</v>
      </c>
    </row>
    <row r="1031" spans="1:14" x14ac:dyDescent="0.25">
      <c r="A1031" s="312">
        <v>4421412</v>
      </c>
      <c r="B1031" s="312">
        <v>442141201</v>
      </c>
      <c r="C1031" s="312" t="s">
        <v>1142</v>
      </c>
      <c r="D1031" s="312" t="s">
        <v>2952</v>
      </c>
      <c r="E1031" s="312">
        <v>250</v>
      </c>
      <c r="F1031" s="312" t="s">
        <v>1351</v>
      </c>
      <c r="G1031" s="312" t="s">
        <v>1352</v>
      </c>
      <c r="H1031" s="312" t="s">
        <v>1353</v>
      </c>
      <c r="I1031" s="329">
        <v>1</v>
      </c>
      <c r="J1031" s="312">
        <v>124</v>
      </c>
      <c r="K1031" s="312">
        <v>7.2383840000000005E-2</v>
      </c>
      <c r="L1031" s="312">
        <v>5.2436979999999994E-2</v>
      </c>
      <c r="M1031" s="330">
        <f t="shared" si="36"/>
        <v>1.9946860000000011E-2</v>
      </c>
      <c r="N1031" s="331">
        <f t="shared" si="37"/>
        <v>0.27557062460350279</v>
      </c>
    </row>
    <row r="1032" spans="1:14" x14ac:dyDescent="0.25">
      <c r="A1032" s="312">
        <v>4421333</v>
      </c>
      <c r="B1032" s="312">
        <v>442133306</v>
      </c>
      <c r="C1032" s="312" t="s">
        <v>1438</v>
      </c>
      <c r="D1032" s="312" t="s">
        <v>2953</v>
      </c>
      <c r="E1032" s="312">
        <v>100</v>
      </c>
      <c r="F1032" s="312" t="s">
        <v>1351</v>
      </c>
      <c r="G1032" s="312" t="s">
        <v>1352</v>
      </c>
      <c r="H1032" s="312" t="s">
        <v>1353</v>
      </c>
      <c r="I1032" s="329">
        <v>1</v>
      </c>
      <c r="J1032" s="312">
        <v>73</v>
      </c>
      <c r="K1032" s="312">
        <v>4.2552999999999994E-2</v>
      </c>
      <c r="L1032" s="312">
        <v>2.9010229999999994E-2</v>
      </c>
      <c r="M1032" s="330">
        <f t="shared" si="36"/>
        <v>1.3542769999999999E-2</v>
      </c>
      <c r="N1032" s="331">
        <f t="shared" si="37"/>
        <v>0.31825652715437225</v>
      </c>
    </row>
    <row r="1033" spans="1:14" x14ac:dyDescent="0.25">
      <c r="A1033" s="312">
        <v>4421222</v>
      </c>
      <c r="B1033" s="312">
        <v>442122204</v>
      </c>
      <c r="C1033" s="312" t="s">
        <v>1151</v>
      </c>
      <c r="D1033" s="312" t="s">
        <v>2954</v>
      </c>
      <c r="E1033" s="312">
        <v>100</v>
      </c>
      <c r="F1033" s="312" t="s">
        <v>1351</v>
      </c>
      <c r="G1033" s="312" t="s">
        <v>1352</v>
      </c>
      <c r="H1033" s="312" t="s">
        <v>1353</v>
      </c>
      <c r="I1033" s="329">
        <v>1</v>
      </c>
      <c r="J1033" s="312">
        <v>77</v>
      </c>
      <c r="K1033" s="312">
        <v>3.472596E-2</v>
      </c>
      <c r="L1033" s="312">
        <v>2.6142069999999996E-2</v>
      </c>
      <c r="M1033" s="330">
        <f t="shared" si="36"/>
        <v>8.5838900000000037E-3</v>
      </c>
      <c r="N1033" s="331">
        <f t="shared" si="37"/>
        <v>0.2471894225530411</v>
      </c>
    </row>
    <row r="1034" spans="1:14" x14ac:dyDescent="0.25">
      <c r="A1034" s="312">
        <v>4421222</v>
      </c>
      <c r="B1034" s="312">
        <v>442122202</v>
      </c>
      <c r="C1034" s="312" t="s">
        <v>1600</v>
      </c>
      <c r="D1034" s="312" t="s">
        <v>2955</v>
      </c>
      <c r="E1034" s="312">
        <v>100</v>
      </c>
      <c r="F1034" s="312" t="s">
        <v>1351</v>
      </c>
      <c r="G1034" s="312" t="s">
        <v>1352</v>
      </c>
      <c r="H1034" s="312" t="s">
        <v>1353</v>
      </c>
      <c r="I1034" s="329">
        <v>1</v>
      </c>
      <c r="J1034" s="312">
        <v>103</v>
      </c>
      <c r="K1034" s="312">
        <v>4.8417880000000003E-2</v>
      </c>
      <c r="L1034" s="312">
        <v>3.2910339999999996E-2</v>
      </c>
      <c r="M1034" s="330">
        <f t="shared" si="36"/>
        <v>1.5507540000000007E-2</v>
      </c>
      <c r="N1034" s="331">
        <f t="shared" si="37"/>
        <v>0.32028539869981926</v>
      </c>
    </row>
    <row r="1035" spans="1:14" x14ac:dyDescent="0.25">
      <c r="A1035" s="312">
        <v>4421222</v>
      </c>
      <c r="B1035" s="312">
        <v>442122202</v>
      </c>
      <c r="C1035" s="312" t="s">
        <v>1600</v>
      </c>
      <c r="D1035" s="312" t="s">
        <v>2956</v>
      </c>
      <c r="E1035" s="312">
        <v>100</v>
      </c>
      <c r="F1035" s="312" t="s">
        <v>1351</v>
      </c>
      <c r="G1035" s="312" t="s">
        <v>1352</v>
      </c>
      <c r="H1035" s="312" t="s">
        <v>1353</v>
      </c>
      <c r="I1035" s="329">
        <v>1</v>
      </c>
      <c r="J1035" s="312">
        <v>114</v>
      </c>
      <c r="K1035" s="312">
        <v>5.9434600000000004E-2</v>
      </c>
      <c r="L1035" s="312">
        <v>4.1283509999999995E-2</v>
      </c>
      <c r="M1035" s="330">
        <f t="shared" si="36"/>
        <v>1.8151090000000009E-2</v>
      </c>
      <c r="N1035" s="331">
        <f t="shared" si="37"/>
        <v>0.30539601511577441</v>
      </c>
    </row>
    <row r="1036" spans="1:14" x14ac:dyDescent="0.25">
      <c r="A1036" s="312">
        <v>4421222</v>
      </c>
      <c r="B1036" s="312">
        <v>442122202</v>
      </c>
      <c r="C1036" s="312" t="s">
        <v>1600</v>
      </c>
      <c r="D1036" s="312" t="s">
        <v>2957</v>
      </c>
      <c r="E1036" s="312">
        <v>100</v>
      </c>
      <c r="F1036" s="312" t="s">
        <v>1351</v>
      </c>
      <c r="G1036" s="312" t="s">
        <v>1352</v>
      </c>
      <c r="H1036" s="312" t="s">
        <v>1353</v>
      </c>
      <c r="I1036" s="329">
        <v>1</v>
      </c>
      <c r="J1036" s="312">
        <v>93</v>
      </c>
      <c r="K1036" s="312">
        <v>3.5149159999999992E-2</v>
      </c>
      <c r="L1036" s="312">
        <v>2.2948589999999998E-2</v>
      </c>
      <c r="M1036" s="330">
        <f t="shared" si="36"/>
        <v>1.2200569999999994E-2</v>
      </c>
      <c r="N1036" s="331">
        <f t="shared" si="37"/>
        <v>0.34710843729978175</v>
      </c>
    </row>
    <row r="1037" spans="1:14" x14ac:dyDescent="0.25">
      <c r="A1037" s="312">
        <v>4421521</v>
      </c>
      <c r="B1037" s="312">
        <v>442152102</v>
      </c>
      <c r="C1037" s="312" t="s">
        <v>1606</v>
      </c>
      <c r="D1037" s="312" t="s">
        <v>2958</v>
      </c>
      <c r="E1037" s="312">
        <v>100</v>
      </c>
      <c r="F1037" s="312" t="s">
        <v>1351</v>
      </c>
      <c r="G1037" s="312" t="s">
        <v>1352</v>
      </c>
      <c r="H1037" s="312" t="s">
        <v>1353</v>
      </c>
      <c r="I1037" s="329">
        <v>1</v>
      </c>
      <c r="J1037" s="312">
        <v>94</v>
      </c>
      <c r="K1037" s="312">
        <v>2.9102320000000001E-2</v>
      </c>
      <c r="L1037" s="312">
        <v>2.3802000000000007E-2</v>
      </c>
      <c r="M1037" s="330">
        <f t="shared" si="36"/>
        <v>5.3003199999999938E-3</v>
      </c>
      <c r="N1037" s="331">
        <f t="shared" si="37"/>
        <v>0.18212706066045573</v>
      </c>
    </row>
    <row r="1038" spans="1:14" x14ac:dyDescent="0.25">
      <c r="A1038" s="312">
        <v>4421413</v>
      </c>
      <c r="B1038" s="312">
        <v>442141302</v>
      </c>
      <c r="C1038" s="312" t="s">
        <v>1144</v>
      </c>
      <c r="D1038" s="312" t="s">
        <v>2959</v>
      </c>
      <c r="E1038" s="312">
        <v>100</v>
      </c>
      <c r="F1038" s="312" t="s">
        <v>1351</v>
      </c>
      <c r="G1038" s="312" t="s">
        <v>1352</v>
      </c>
      <c r="H1038" s="312" t="s">
        <v>1353</v>
      </c>
      <c r="I1038" s="329">
        <v>1</v>
      </c>
      <c r="J1038" s="312">
        <v>41</v>
      </c>
      <c r="K1038" s="312">
        <v>1.7573399999999999E-2</v>
      </c>
      <c r="L1038" s="312">
        <v>1.4075999999999998E-2</v>
      </c>
      <c r="M1038" s="330">
        <f t="shared" si="36"/>
        <v>3.4974000000000012E-3</v>
      </c>
      <c r="N1038" s="331">
        <f t="shared" si="37"/>
        <v>0.19901669568780095</v>
      </c>
    </row>
    <row r="1039" spans="1:14" x14ac:dyDescent="0.25">
      <c r="A1039" s="312">
        <v>4421413</v>
      </c>
      <c r="B1039" s="312">
        <v>442141301</v>
      </c>
      <c r="C1039" s="312" t="s">
        <v>1604</v>
      </c>
      <c r="D1039" s="312" t="s">
        <v>2960</v>
      </c>
      <c r="E1039" s="312">
        <v>100</v>
      </c>
      <c r="F1039" s="312" t="s">
        <v>1351</v>
      </c>
      <c r="G1039" s="312" t="s">
        <v>1352</v>
      </c>
      <c r="H1039" s="312" t="s">
        <v>1353</v>
      </c>
      <c r="I1039" s="329">
        <v>1</v>
      </c>
      <c r="J1039" s="312">
        <v>28</v>
      </c>
      <c r="K1039" s="312">
        <v>6.2407999999999995E-3</v>
      </c>
      <c r="L1039" s="312">
        <v>5.0919999999999993E-3</v>
      </c>
      <c r="M1039" s="330">
        <f t="shared" si="36"/>
        <v>1.1488000000000002E-3</v>
      </c>
      <c r="N1039" s="331">
        <f t="shared" si="37"/>
        <v>0.1840789642353545</v>
      </c>
    </row>
    <row r="1040" spans="1:14" x14ac:dyDescent="0.25">
      <c r="A1040" s="312">
        <v>4421413</v>
      </c>
      <c r="B1040" s="312">
        <v>442141301</v>
      </c>
      <c r="C1040" s="312" t="s">
        <v>1604</v>
      </c>
      <c r="D1040" s="312" t="s">
        <v>2961</v>
      </c>
      <c r="E1040" s="312">
        <v>100</v>
      </c>
      <c r="F1040" s="312" t="s">
        <v>1351</v>
      </c>
      <c r="G1040" s="312" t="s">
        <v>1352</v>
      </c>
      <c r="H1040" s="312" t="s">
        <v>1353</v>
      </c>
      <c r="I1040" s="329">
        <v>1</v>
      </c>
      <c r="J1040" s="312">
        <v>46</v>
      </c>
      <c r="K1040" s="312">
        <v>1.6462400000000002E-2</v>
      </c>
      <c r="L1040" s="312">
        <v>1.1164E-2</v>
      </c>
      <c r="M1040" s="330">
        <f t="shared" si="36"/>
        <v>5.2984000000000017E-3</v>
      </c>
      <c r="N1040" s="331">
        <f t="shared" si="37"/>
        <v>0.32184857614928569</v>
      </c>
    </row>
    <row r="1041" spans="1:14" x14ac:dyDescent="0.25">
      <c r="A1041" s="312">
        <v>4421321</v>
      </c>
      <c r="B1041" s="312">
        <v>442132104</v>
      </c>
      <c r="C1041" s="312" t="s">
        <v>1126</v>
      </c>
      <c r="D1041" s="312" t="s">
        <v>2962</v>
      </c>
      <c r="E1041" s="312">
        <v>100</v>
      </c>
      <c r="F1041" s="312" t="s">
        <v>1351</v>
      </c>
      <c r="G1041" s="312" t="s">
        <v>1352</v>
      </c>
      <c r="H1041" s="312" t="s">
        <v>1353</v>
      </c>
      <c r="I1041" s="329">
        <v>1</v>
      </c>
      <c r="J1041" s="312">
        <v>68</v>
      </c>
      <c r="K1041" s="312">
        <v>6.3394480000000003E-2</v>
      </c>
      <c r="L1041" s="312">
        <v>4.2818669999999996E-2</v>
      </c>
      <c r="M1041" s="330">
        <f t="shared" si="36"/>
        <v>2.0575810000000007E-2</v>
      </c>
      <c r="N1041" s="331">
        <f t="shared" si="37"/>
        <v>0.32456784880954942</v>
      </c>
    </row>
    <row r="1042" spans="1:14" x14ac:dyDescent="0.25">
      <c r="A1042" s="312">
        <v>4421233</v>
      </c>
      <c r="B1042" s="312">
        <v>442123303</v>
      </c>
      <c r="C1042" s="312" t="s">
        <v>1435</v>
      </c>
      <c r="D1042" s="312" t="s">
        <v>2963</v>
      </c>
      <c r="E1042" s="312">
        <v>100</v>
      </c>
      <c r="F1042" s="312" t="s">
        <v>1351</v>
      </c>
      <c r="G1042" s="312" t="s">
        <v>1352</v>
      </c>
      <c r="H1042" s="312" t="s">
        <v>1353</v>
      </c>
      <c r="I1042" s="329">
        <v>1</v>
      </c>
      <c r="J1042" s="312">
        <v>67</v>
      </c>
      <c r="K1042" s="312">
        <v>4.9039559999999996E-2</v>
      </c>
      <c r="L1042" s="312">
        <v>3.2869000000000002E-2</v>
      </c>
      <c r="M1042" s="330">
        <f t="shared" si="36"/>
        <v>1.6170559999999994E-2</v>
      </c>
      <c r="N1042" s="331">
        <f t="shared" si="37"/>
        <v>0.32974520978573207</v>
      </c>
    </row>
    <row r="1043" spans="1:14" x14ac:dyDescent="0.25">
      <c r="A1043" s="312">
        <v>4421132</v>
      </c>
      <c r="B1043" s="312">
        <v>442113204</v>
      </c>
      <c r="C1043" s="312" t="s">
        <v>1872</v>
      </c>
      <c r="D1043" s="312" t="s">
        <v>2964</v>
      </c>
      <c r="E1043" s="312">
        <v>250</v>
      </c>
      <c r="F1043" s="312" t="s">
        <v>1351</v>
      </c>
      <c r="G1043" s="312" t="s">
        <v>1352</v>
      </c>
      <c r="H1043" s="312" t="s">
        <v>1353</v>
      </c>
      <c r="I1043" s="329">
        <v>1</v>
      </c>
      <c r="J1043" s="312">
        <v>125</v>
      </c>
      <c r="K1043" s="312">
        <v>0.16507656000000001</v>
      </c>
      <c r="L1043" s="312">
        <v>0.12435889999999999</v>
      </c>
      <c r="M1043" s="330">
        <f t="shared" si="36"/>
        <v>4.0717660000000017E-2</v>
      </c>
      <c r="N1043" s="331">
        <f t="shared" si="37"/>
        <v>0.24665924707905237</v>
      </c>
    </row>
    <row r="1044" spans="1:14" x14ac:dyDescent="0.25">
      <c r="A1044" s="312">
        <v>4421216</v>
      </c>
      <c r="B1044" s="312">
        <v>442121601</v>
      </c>
      <c r="C1044" s="312" t="s">
        <v>1157</v>
      </c>
      <c r="D1044" s="312" t="s">
        <v>2965</v>
      </c>
      <c r="E1044" s="312">
        <v>200</v>
      </c>
      <c r="F1044" s="312" t="s">
        <v>1351</v>
      </c>
      <c r="G1044" s="312" t="s">
        <v>1352</v>
      </c>
      <c r="H1044" s="312" t="s">
        <v>1353</v>
      </c>
      <c r="I1044" s="329">
        <v>1</v>
      </c>
      <c r="J1044" s="312">
        <v>100</v>
      </c>
      <c r="K1044" s="312">
        <v>9.5951040000000001E-2</v>
      </c>
      <c r="L1044" s="312">
        <v>6.471455000000001E-2</v>
      </c>
      <c r="M1044" s="330">
        <f t="shared" si="36"/>
        <v>3.1236489999999992E-2</v>
      </c>
      <c r="N1044" s="331">
        <f t="shared" si="37"/>
        <v>0.32554613269434068</v>
      </c>
    </row>
    <row r="1045" spans="1:14" x14ac:dyDescent="0.25">
      <c r="A1045" s="312">
        <v>4523146</v>
      </c>
      <c r="B1045" s="312">
        <v>452314602</v>
      </c>
      <c r="C1045" s="312" t="s">
        <v>1096</v>
      </c>
      <c r="D1045" s="312" t="s">
        <v>2966</v>
      </c>
      <c r="E1045" s="312">
        <v>25</v>
      </c>
      <c r="F1045" s="312" t="s">
        <v>1351</v>
      </c>
      <c r="G1045" s="312" t="s">
        <v>1352</v>
      </c>
      <c r="H1045" s="312" t="s">
        <v>1353</v>
      </c>
      <c r="I1045" s="329">
        <v>1</v>
      </c>
      <c r="J1045" s="312">
        <v>60</v>
      </c>
      <c r="K1045" s="312">
        <v>7.2642799999999988E-3</v>
      </c>
      <c r="L1045" s="312">
        <v>5.6480000000000002E-3</v>
      </c>
      <c r="M1045" s="330">
        <f t="shared" si="36"/>
        <v>1.6162799999999986E-3</v>
      </c>
      <c r="N1045" s="331">
        <f t="shared" si="37"/>
        <v>0.22249693018440903</v>
      </c>
    </row>
    <row r="1046" spans="1:14" x14ac:dyDescent="0.25">
      <c r="A1046" s="312">
        <v>4523146</v>
      </c>
      <c r="B1046" s="312">
        <v>452314602</v>
      </c>
      <c r="C1046" s="312" t="s">
        <v>1096</v>
      </c>
      <c r="D1046" s="312" t="s">
        <v>2967</v>
      </c>
      <c r="E1046" s="312">
        <v>25</v>
      </c>
      <c r="F1046" s="312" t="s">
        <v>1351</v>
      </c>
      <c r="G1046" s="312" t="s">
        <v>1352</v>
      </c>
      <c r="H1046" s="312" t="s">
        <v>1353</v>
      </c>
      <c r="I1046" s="329">
        <v>1</v>
      </c>
      <c r="J1046" s="312">
        <v>20</v>
      </c>
      <c r="K1046" s="312">
        <v>3.3051999999999999E-3</v>
      </c>
      <c r="L1046" s="312">
        <v>2.7887100000000007E-3</v>
      </c>
      <c r="M1046" s="330">
        <f t="shared" si="36"/>
        <v>5.1648999999999922E-4</v>
      </c>
      <c r="N1046" s="331">
        <f t="shared" si="37"/>
        <v>0.15626588406147865</v>
      </c>
    </row>
    <row r="1047" spans="1:14" x14ac:dyDescent="0.25">
      <c r="A1047" s="312">
        <v>4523134</v>
      </c>
      <c r="B1047" s="312">
        <v>452313403</v>
      </c>
      <c r="C1047" s="312" t="s">
        <v>1420</v>
      </c>
      <c r="D1047" s="312" t="s">
        <v>2968</v>
      </c>
      <c r="E1047" s="312">
        <v>250</v>
      </c>
      <c r="F1047" s="312" t="s">
        <v>1351</v>
      </c>
      <c r="G1047" s="312" t="s">
        <v>1352</v>
      </c>
      <c r="H1047" s="312" t="s">
        <v>1353</v>
      </c>
      <c r="I1047" s="329">
        <v>1</v>
      </c>
      <c r="J1047" s="312">
        <v>102</v>
      </c>
      <c r="K1047" s="312">
        <v>7.4870800000000001E-2</v>
      </c>
      <c r="L1047" s="312">
        <v>4.887675000000001E-2</v>
      </c>
      <c r="M1047" s="330">
        <f t="shared" si="36"/>
        <v>2.5994049999999991E-2</v>
      </c>
      <c r="N1047" s="331">
        <f t="shared" si="37"/>
        <v>0.34718541808021269</v>
      </c>
    </row>
    <row r="1048" spans="1:14" x14ac:dyDescent="0.25">
      <c r="A1048" s="312">
        <v>4523324</v>
      </c>
      <c r="B1048" s="312">
        <v>452332402</v>
      </c>
      <c r="C1048" s="312" t="s">
        <v>1954</v>
      </c>
      <c r="D1048" s="312" t="s">
        <v>2969</v>
      </c>
      <c r="E1048" s="312">
        <v>100</v>
      </c>
      <c r="F1048" s="312" t="s">
        <v>1351</v>
      </c>
      <c r="G1048" s="312" t="s">
        <v>1352</v>
      </c>
      <c r="H1048" s="312" t="s">
        <v>1353</v>
      </c>
      <c r="I1048" s="329">
        <v>1</v>
      </c>
      <c r="J1048" s="312">
        <v>49</v>
      </c>
      <c r="K1048" s="312">
        <v>1.9768040000000001E-2</v>
      </c>
      <c r="L1048" s="312">
        <v>1.6663049999999999E-2</v>
      </c>
      <c r="M1048" s="330">
        <f t="shared" si="36"/>
        <v>3.1049900000000019E-3</v>
      </c>
      <c r="N1048" s="331">
        <f t="shared" si="37"/>
        <v>0.15707121191579954</v>
      </c>
    </row>
    <row r="1049" spans="1:14" x14ac:dyDescent="0.25">
      <c r="A1049" s="312">
        <v>4523134</v>
      </c>
      <c r="B1049" s="312">
        <v>452313404</v>
      </c>
      <c r="C1049" s="312" t="s">
        <v>1094</v>
      </c>
      <c r="D1049" s="312" t="s">
        <v>2970</v>
      </c>
      <c r="E1049" s="312">
        <v>100</v>
      </c>
      <c r="F1049" s="312" t="s">
        <v>1351</v>
      </c>
      <c r="G1049" s="312" t="s">
        <v>1352</v>
      </c>
      <c r="H1049" s="312" t="s">
        <v>1353</v>
      </c>
      <c r="I1049" s="329">
        <v>1</v>
      </c>
      <c r="J1049" s="312">
        <v>76</v>
      </c>
      <c r="K1049" s="312">
        <v>4.8751160000000002E-2</v>
      </c>
      <c r="L1049" s="312">
        <v>4.4596220000000013E-2</v>
      </c>
      <c r="M1049" s="330">
        <f t="shared" si="36"/>
        <v>4.1549399999999889E-3</v>
      </c>
      <c r="N1049" s="331">
        <f t="shared" si="37"/>
        <v>8.5227510483852867E-2</v>
      </c>
    </row>
    <row r="1050" spans="1:14" x14ac:dyDescent="0.25">
      <c r="A1050" s="312">
        <v>4523134</v>
      </c>
      <c r="B1050" s="312">
        <v>452313404</v>
      </c>
      <c r="C1050" s="312" t="s">
        <v>1094</v>
      </c>
      <c r="D1050" s="312" t="s">
        <v>2971</v>
      </c>
      <c r="E1050" s="312">
        <v>100</v>
      </c>
      <c r="F1050" s="312" t="s">
        <v>1351</v>
      </c>
      <c r="G1050" s="312" t="s">
        <v>1352</v>
      </c>
      <c r="H1050" s="312" t="s">
        <v>1353</v>
      </c>
      <c r="I1050" s="329">
        <v>1</v>
      </c>
      <c r="J1050" s="312">
        <v>86</v>
      </c>
      <c r="K1050" s="312">
        <v>7.6439359999999998E-2</v>
      </c>
      <c r="L1050" s="312">
        <v>5.5899180000000014E-2</v>
      </c>
      <c r="M1050" s="330">
        <f t="shared" si="36"/>
        <v>2.0540179999999984E-2</v>
      </c>
      <c r="N1050" s="331">
        <f t="shared" si="37"/>
        <v>0.26871208759466308</v>
      </c>
    </row>
    <row r="1051" spans="1:14" x14ac:dyDescent="0.25">
      <c r="A1051" s="312">
        <v>4523146</v>
      </c>
      <c r="B1051" s="312">
        <v>452314602</v>
      </c>
      <c r="C1051" s="312" t="s">
        <v>1096</v>
      </c>
      <c r="D1051" s="312" t="s">
        <v>2972</v>
      </c>
      <c r="E1051" s="312">
        <v>100</v>
      </c>
      <c r="F1051" s="312" t="s">
        <v>1351</v>
      </c>
      <c r="G1051" s="312" t="s">
        <v>1352</v>
      </c>
      <c r="H1051" s="312" t="s">
        <v>1353</v>
      </c>
      <c r="I1051" s="329">
        <v>1</v>
      </c>
      <c r="J1051" s="312">
        <v>69</v>
      </c>
      <c r="K1051" s="312">
        <v>9.2316799999999991E-3</v>
      </c>
      <c r="L1051" s="312">
        <v>6.2694900000000017E-3</v>
      </c>
      <c r="M1051" s="330">
        <f t="shared" si="36"/>
        <v>2.9621899999999974E-3</v>
      </c>
      <c r="N1051" s="331">
        <f t="shared" si="37"/>
        <v>0.32087225727061569</v>
      </c>
    </row>
    <row r="1052" spans="1:14" x14ac:dyDescent="0.25">
      <c r="A1052" s="312">
        <v>4523324</v>
      </c>
      <c r="B1052" s="312">
        <v>452332404</v>
      </c>
      <c r="C1052" s="312" t="s">
        <v>1559</v>
      </c>
      <c r="D1052" s="312" t="s">
        <v>2973</v>
      </c>
      <c r="E1052" s="312">
        <v>100</v>
      </c>
      <c r="F1052" s="312" t="s">
        <v>1351</v>
      </c>
      <c r="G1052" s="312" t="s">
        <v>1352</v>
      </c>
      <c r="H1052" s="312" t="s">
        <v>1353</v>
      </c>
      <c r="I1052" s="329">
        <v>1</v>
      </c>
      <c r="J1052" s="312">
        <v>29</v>
      </c>
      <c r="K1052" s="312">
        <v>1.1609480000000002E-2</v>
      </c>
      <c r="L1052" s="312">
        <v>7.7090000000000006E-3</v>
      </c>
      <c r="M1052" s="330">
        <f t="shared" si="36"/>
        <v>3.9004800000000013E-3</v>
      </c>
      <c r="N1052" s="331">
        <f t="shared" si="37"/>
        <v>0.3359737042485969</v>
      </c>
    </row>
    <row r="1053" spans="1:14" x14ac:dyDescent="0.25">
      <c r="A1053" s="312">
        <v>4523324</v>
      </c>
      <c r="B1053" s="312">
        <v>452332403</v>
      </c>
      <c r="C1053" s="312" t="s">
        <v>1955</v>
      </c>
      <c r="D1053" s="312" t="s">
        <v>2974</v>
      </c>
      <c r="E1053" s="312">
        <v>100</v>
      </c>
      <c r="F1053" s="312" t="s">
        <v>1351</v>
      </c>
      <c r="G1053" s="312" t="s">
        <v>1352</v>
      </c>
      <c r="H1053" s="312" t="s">
        <v>1353</v>
      </c>
      <c r="I1053" s="329">
        <v>1</v>
      </c>
      <c r="J1053" s="312">
        <v>54</v>
      </c>
      <c r="K1053" s="312">
        <v>8.5820399999999991E-3</v>
      </c>
      <c r="L1053" s="312">
        <v>6.4943199999999996E-3</v>
      </c>
      <c r="M1053" s="330">
        <f t="shared" si="36"/>
        <v>2.0877199999999995E-3</v>
      </c>
      <c r="N1053" s="331">
        <f t="shared" si="37"/>
        <v>0.24326616981510221</v>
      </c>
    </row>
    <row r="1054" spans="1:14" x14ac:dyDescent="0.25">
      <c r="A1054" s="312">
        <v>4523134</v>
      </c>
      <c r="B1054" s="312">
        <v>452313404</v>
      </c>
      <c r="C1054" s="312" t="s">
        <v>1094</v>
      </c>
      <c r="D1054" s="312" t="s">
        <v>2975</v>
      </c>
      <c r="E1054" s="312">
        <v>100</v>
      </c>
      <c r="F1054" s="312" t="s">
        <v>1351</v>
      </c>
      <c r="G1054" s="312" t="s">
        <v>1352</v>
      </c>
      <c r="H1054" s="312" t="s">
        <v>1353</v>
      </c>
      <c r="I1054" s="329">
        <v>1</v>
      </c>
      <c r="J1054" s="312">
        <v>84</v>
      </c>
      <c r="K1054" s="312">
        <v>6.1043119999999999E-2</v>
      </c>
      <c r="L1054" s="312">
        <v>5.5828362999999992E-2</v>
      </c>
      <c r="M1054" s="330">
        <f t="shared" si="36"/>
        <v>5.2147570000000074E-3</v>
      </c>
      <c r="N1054" s="331">
        <f t="shared" si="37"/>
        <v>8.5427432280656815E-2</v>
      </c>
    </row>
    <row r="1055" spans="1:14" x14ac:dyDescent="0.25">
      <c r="A1055" s="312">
        <v>4523134</v>
      </c>
      <c r="B1055" s="312">
        <v>452313403</v>
      </c>
      <c r="C1055" s="312" t="s">
        <v>1420</v>
      </c>
      <c r="D1055" s="312" t="s">
        <v>2976</v>
      </c>
      <c r="E1055" s="312">
        <v>100</v>
      </c>
      <c r="F1055" s="312" t="s">
        <v>1351</v>
      </c>
      <c r="G1055" s="312" t="s">
        <v>1352</v>
      </c>
      <c r="H1055" s="312" t="s">
        <v>1353</v>
      </c>
      <c r="I1055" s="329">
        <v>1</v>
      </c>
      <c r="J1055" s="312">
        <v>57</v>
      </c>
      <c r="K1055" s="312">
        <v>3.6805480000000015E-2</v>
      </c>
      <c r="L1055" s="312">
        <v>3.2669939999999995E-2</v>
      </c>
      <c r="M1055" s="330">
        <f t="shared" si="36"/>
        <v>4.1355400000000209E-3</v>
      </c>
      <c r="N1055" s="331">
        <f t="shared" si="37"/>
        <v>0.1123620721696883</v>
      </c>
    </row>
    <row r="1056" spans="1:14" x14ac:dyDescent="0.25">
      <c r="A1056" s="312">
        <v>4522114</v>
      </c>
      <c r="B1056" s="312">
        <v>452211402</v>
      </c>
      <c r="C1056" s="312" t="s">
        <v>1425</v>
      </c>
      <c r="D1056" s="312" t="s">
        <v>2977</v>
      </c>
      <c r="E1056" s="312">
        <v>100</v>
      </c>
      <c r="F1056" s="312" t="s">
        <v>1351</v>
      </c>
      <c r="G1056" s="312" t="s">
        <v>1352</v>
      </c>
      <c r="H1056" s="312" t="s">
        <v>1353</v>
      </c>
      <c r="I1056" s="329">
        <v>1</v>
      </c>
      <c r="J1056" s="312">
        <v>89</v>
      </c>
      <c r="K1056" s="312">
        <v>2.0095120000000015E-2</v>
      </c>
      <c r="L1056" s="312">
        <v>1.8918269999999997E-2</v>
      </c>
      <c r="M1056" s="330">
        <f t="shared" si="36"/>
        <v>1.1768500000000175E-3</v>
      </c>
      <c r="N1056" s="331">
        <f t="shared" si="37"/>
        <v>5.8563969759823108E-2</v>
      </c>
    </row>
    <row r="1057" spans="1:14" x14ac:dyDescent="0.25">
      <c r="A1057" s="312">
        <v>4522236</v>
      </c>
      <c r="B1057" s="312">
        <v>452223603</v>
      </c>
      <c r="C1057" s="312" t="s">
        <v>1426</v>
      </c>
      <c r="D1057" s="312" t="s">
        <v>2978</v>
      </c>
      <c r="E1057" s="312">
        <v>100</v>
      </c>
      <c r="F1057" s="312" t="s">
        <v>1351</v>
      </c>
      <c r="G1057" s="312" t="s">
        <v>1352</v>
      </c>
      <c r="H1057" s="312" t="s">
        <v>1353</v>
      </c>
      <c r="I1057" s="329">
        <v>1</v>
      </c>
      <c r="J1057" s="312">
        <v>123</v>
      </c>
      <c r="K1057" s="312">
        <v>3.4895760000000026E-2</v>
      </c>
      <c r="L1057" s="312">
        <v>2.601170500000001E-2</v>
      </c>
      <c r="M1057" s="330">
        <f t="shared" si="36"/>
        <v>8.8840550000000157E-3</v>
      </c>
      <c r="N1057" s="331">
        <f t="shared" si="37"/>
        <v>0.2545883797916999</v>
      </c>
    </row>
    <row r="1058" spans="1:14" x14ac:dyDescent="0.25">
      <c r="A1058" s="312">
        <v>4522121</v>
      </c>
      <c r="B1058" s="312">
        <v>452212102</v>
      </c>
      <c r="C1058" s="312" t="s">
        <v>1119</v>
      </c>
      <c r="D1058" s="312" t="s">
        <v>2979</v>
      </c>
      <c r="E1058" s="312">
        <v>25</v>
      </c>
      <c r="F1058" s="312" t="s">
        <v>1351</v>
      </c>
      <c r="G1058" s="312" t="s">
        <v>1352</v>
      </c>
      <c r="H1058" s="312" t="s">
        <v>1353</v>
      </c>
      <c r="I1058" s="329">
        <v>1</v>
      </c>
      <c r="J1058" s="312">
        <v>17</v>
      </c>
      <c r="K1058" s="312">
        <v>3.645039999999997E-3</v>
      </c>
      <c r="L1058" s="312">
        <v>3.0931500000000002E-3</v>
      </c>
      <c r="M1058" s="330">
        <f t="shared" si="36"/>
        <v>5.5188999999999672E-4</v>
      </c>
      <c r="N1058" s="331">
        <f t="shared" si="37"/>
        <v>0.15140848934442344</v>
      </c>
    </row>
    <row r="1059" spans="1:14" x14ac:dyDescent="0.25">
      <c r="A1059" s="312">
        <v>4422212</v>
      </c>
      <c r="B1059" s="312">
        <v>442221201</v>
      </c>
      <c r="C1059" s="312" t="s">
        <v>1183</v>
      </c>
      <c r="D1059" s="312" t="s">
        <v>2980</v>
      </c>
      <c r="E1059" s="312">
        <v>100</v>
      </c>
      <c r="F1059" s="312" t="s">
        <v>1351</v>
      </c>
      <c r="G1059" s="312" t="s">
        <v>1352</v>
      </c>
      <c r="H1059" s="312" t="s">
        <v>1353</v>
      </c>
      <c r="I1059" s="329">
        <v>1</v>
      </c>
      <c r="J1059" s="312">
        <v>45</v>
      </c>
      <c r="K1059" s="312">
        <v>1.832636E-2</v>
      </c>
      <c r="L1059" s="312">
        <v>1.388529E-2</v>
      </c>
      <c r="M1059" s="330">
        <f t="shared" si="36"/>
        <v>4.4410700000000001E-3</v>
      </c>
      <c r="N1059" s="331">
        <f t="shared" si="37"/>
        <v>0.24233235623440771</v>
      </c>
    </row>
    <row r="1060" spans="1:14" x14ac:dyDescent="0.25">
      <c r="A1060" s="312">
        <v>4422212</v>
      </c>
      <c r="B1060" s="312">
        <v>442221201</v>
      </c>
      <c r="C1060" s="312" t="s">
        <v>1183</v>
      </c>
      <c r="D1060" s="312" t="s">
        <v>2981</v>
      </c>
      <c r="E1060" s="312">
        <v>100</v>
      </c>
      <c r="F1060" s="312" t="s">
        <v>1351</v>
      </c>
      <c r="G1060" s="312" t="s">
        <v>1352</v>
      </c>
      <c r="H1060" s="312" t="s">
        <v>1353</v>
      </c>
      <c r="I1060" s="329">
        <v>1</v>
      </c>
      <c r="J1060" s="312">
        <v>48</v>
      </c>
      <c r="K1060" s="312">
        <v>5.7145999999999959E-3</v>
      </c>
      <c r="L1060" s="312">
        <v>5.3550000000000004E-3</v>
      </c>
      <c r="M1060" s="330">
        <f t="shared" si="36"/>
        <v>3.5959999999999551E-4</v>
      </c>
      <c r="N1060" s="331">
        <f t="shared" si="37"/>
        <v>6.2926539040352045E-2</v>
      </c>
    </row>
    <row r="1061" spans="1:14" x14ac:dyDescent="0.25">
      <c r="A1061" s="312">
        <v>4422134</v>
      </c>
      <c r="B1061" s="312">
        <v>442213403</v>
      </c>
      <c r="C1061" s="312" t="s">
        <v>1171</v>
      </c>
      <c r="D1061" s="312" t="s">
        <v>2982</v>
      </c>
      <c r="E1061" s="312">
        <v>100</v>
      </c>
      <c r="F1061" s="312" t="s">
        <v>1351</v>
      </c>
      <c r="G1061" s="312" t="s">
        <v>1352</v>
      </c>
      <c r="H1061" s="312" t="s">
        <v>1353</v>
      </c>
      <c r="I1061" s="329">
        <v>1</v>
      </c>
      <c r="J1061" s="312">
        <v>55</v>
      </c>
      <c r="K1061" s="312">
        <v>2.6149439999999993E-2</v>
      </c>
      <c r="L1061" s="312">
        <v>1.7241610000000001E-2</v>
      </c>
      <c r="M1061" s="330">
        <f t="shared" si="36"/>
        <v>8.9078299999999916E-3</v>
      </c>
      <c r="N1061" s="331">
        <f t="shared" si="37"/>
        <v>0.34065088965576296</v>
      </c>
    </row>
    <row r="1062" spans="1:14" x14ac:dyDescent="0.25">
      <c r="A1062" s="312">
        <v>4422137</v>
      </c>
      <c r="B1062" s="312">
        <v>442213701</v>
      </c>
      <c r="C1062" s="312" t="s">
        <v>1610</v>
      </c>
      <c r="D1062" s="312" t="s">
        <v>2983</v>
      </c>
      <c r="E1062" s="312">
        <v>100</v>
      </c>
      <c r="F1062" s="312" t="s">
        <v>1351</v>
      </c>
      <c r="G1062" s="312" t="s">
        <v>1352</v>
      </c>
      <c r="H1062" s="312" t="s">
        <v>1353</v>
      </c>
      <c r="I1062" s="329">
        <v>1</v>
      </c>
      <c r="J1062" s="312">
        <v>68</v>
      </c>
      <c r="K1062" s="312">
        <v>1.8303880000000005E-2</v>
      </c>
      <c r="L1062" s="312">
        <v>1.4206E-2</v>
      </c>
      <c r="M1062" s="330">
        <f t="shared" si="36"/>
        <v>4.0978800000000051E-3</v>
      </c>
      <c r="N1062" s="331">
        <f t="shared" si="37"/>
        <v>0.22388040131382003</v>
      </c>
    </row>
    <row r="1063" spans="1:14" x14ac:dyDescent="0.25">
      <c r="A1063" s="312">
        <v>4422313</v>
      </c>
      <c r="B1063" s="312">
        <v>442231302</v>
      </c>
      <c r="C1063" s="312" t="s">
        <v>1448</v>
      </c>
      <c r="D1063" s="312" t="s">
        <v>2984</v>
      </c>
      <c r="E1063" s="312">
        <v>63</v>
      </c>
      <c r="F1063" s="312" t="s">
        <v>1351</v>
      </c>
      <c r="G1063" s="312" t="s">
        <v>1352</v>
      </c>
      <c r="H1063" s="312" t="s">
        <v>1353</v>
      </c>
      <c r="I1063" s="329">
        <v>1</v>
      </c>
      <c r="J1063" s="312">
        <v>52</v>
      </c>
      <c r="K1063" s="312">
        <v>1.9125119999999995E-2</v>
      </c>
      <c r="L1063" s="312">
        <v>1.5527539999999998E-2</v>
      </c>
      <c r="M1063" s="330">
        <f t="shared" si="36"/>
        <v>3.5975799999999978E-3</v>
      </c>
      <c r="N1063" s="331">
        <f t="shared" si="37"/>
        <v>0.18810757788709292</v>
      </c>
    </row>
    <row r="1064" spans="1:14" x14ac:dyDescent="0.25">
      <c r="A1064" s="312">
        <v>4422113</v>
      </c>
      <c r="B1064" s="312">
        <v>442211302</v>
      </c>
      <c r="C1064" s="312" t="s">
        <v>1445</v>
      </c>
      <c r="D1064" s="312" t="s">
        <v>2985</v>
      </c>
      <c r="E1064" s="312">
        <v>100</v>
      </c>
      <c r="F1064" s="312" t="s">
        <v>1351</v>
      </c>
      <c r="G1064" s="312" t="s">
        <v>1352</v>
      </c>
      <c r="H1064" s="312" t="s">
        <v>1353</v>
      </c>
      <c r="I1064" s="329">
        <v>1</v>
      </c>
      <c r="J1064" s="312">
        <v>81</v>
      </c>
      <c r="K1064" s="312">
        <v>3.1734040000000019E-2</v>
      </c>
      <c r="L1064" s="312">
        <v>2.4439089999999997E-2</v>
      </c>
      <c r="M1064" s="330">
        <f t="shared" si="36"/>
        <v>7.2949500000000222E-3</v>
      </c>
      <c r="N1064" s="331">
        <f t="shared" si="37"/>
        <v>0.22987775902469454</v>
      </c>
    </row>
    <row r="1065" spans="1:14" x14ac:dyDescent="0.25">
      <c r="A1065" s="312">
        <v>4422113</v>
      </c>
      <c r="B1065" s="312">
        <v>442211303</v>
      </c>
      <c r="C1065" s="312" t="s">
        <v>1449</v>
      </c>
      <c r="D1065" s="312" t="s">
        <v>2986</v>
      </c>
      <c r="E1065" s="312">
        <v>100</v>
      </c>
      <c r="F1065" s="312" t="s">
        <v>1351</v>
      </c>
      <c r="G1065" s="312" t="s">
        <v>1352</v>
      </c>
      <c r="H1065" s="312" t="s">
        <v>1353</v>
      </c>
      <c r="I1065" s="329">
        <v>1</v>
      </c>
      <c r="J1065" s="312">
        <v>61</v>
      </c>
      <c r="K1065" s="312">
        <v>4.2429559999999998E-2</v>
      </c>
      <c r="L1065" s="312">
        <v>3.4281590000000001E-2</v>
      </c>
      <c r="M1065" s="330">
        <f t="shared" si="36"/>
        <v>8.1479699999999974E-3</v>
      </c>
      <c r="N1065" s="331">
        <f t="shared" si="37"/>
        <v>0.19203522261366834</v>
      </c>
    </row>
    <row r="1066" spans="1:14" x14ac:dyDescent="0.25">
      <c r="A1066" s="312">
        <v>4422113</v>
      </c>
      <c r="B1066" s="312">
        <v>442211304</v>
      </c>
      <c r="C1066" s="312" t="s">
        <v>1447</v>
      </c>
      <c r="D1066" s="312" t="s">
        <v>2987</v>
      </c>
      <c r="E1066" s="312">
        <v>100</v>
      </c>
      <c r="F1066" s="312" t="s">
        <v>1351</v>
      </c>
      <c r="G1066" s="312" t="s">
        <v>1352</v>
      </c>
      <c r="H1066" s="312" t="s">
        <v>1353</v>
      </c>
      <c r="I1066" s="329">
        <v>1</v>
      </c>
      <c r="J1066" s="312">
        <v>33</v>
      </c>
      <c r="K1066" s="312">
        <v>1.2187040000000001E-2</v>
      </c>
      <c r="L1066" s="312">
        <v>9.7147999999999991E-3</v>
      </c>
      <c r="M1066" s="330">
        <f t="shared" si="36"/>
        <v>2.4722400000000023E-3</v>
      </c>
      <c r="N1066" s="331">
        <f t="shared" si="37"/>
        <v>0.20285811813204863</v>
      </c>
    </row>
    <row r="1067" spans="1:14" x14ac:dyDescent="0.25">
      <c r="A1067" s="312">
        <v>4422118</v>
      </c>
      <c r="B1067" s="312">
        <v>442211802</v>
      </c>
      <c r="C1067" s="312" t="s">
        <v>1176</v>
      </c>
      <c r="D1067" s="312" t="s">
        <v>2988</v>
      </c>
      <c r="E1067" s="312">
        <v>100</v>
      </c>
      <c r="F1067" s="312" t="s">
        <v>1351</v>
      </c>
      <c r="G1067" s="312" t="s">
        <v>1352</v>
      </c>
      <c r="H1067" s="312" t="s">
        <v>1353</v>
      </c>
      <c r="I1067" s="329">
        <v>1</v>
      </c>
      <c r="J1067" s="312">
        <v>81</v>
      </c>
      <c r="K1067" s="312">
        <v>2.6324399999999994E-2</v>
      </c>
      <c r="L1067" s="312">
        <v>2.0837019999999998E-2</v>
      </c>
      <c r="M1067" s="330">
        <f t="shared" si="36"/>
        <v>5.4873799999999966E-3</v>
      </c>
      <c r="N1067" s="331">
        <f t="shared" si="37"/>
        <v>0.20845223442889477</v>
      </c>
    </row>
    <row r="1068" spans="1:14" x14ac:dyDescent="0.25">
      <c r="A1068" s="312">
        <v>4422118</v>
      </c>
      <c r="B1068" s="312">
        <v>442211802</v>
      </c>
      <c r="C1068" s="312" t="s">
        <v>1176</v>
      </c>
      <c r="D1068" s="312" t="s">
        <v>2989</v>
      </c>
      <c r="E1068" s="312">
        <v>100</v>
      </c>
      <c r="F1068" s="312" t="s">
        <v>1351</v>
      </c>
      <c r="G1068" s="312" t="s">
        <v>1352</v>
      </c>
      <c r="H1068" s="312" t="s">
        <v>1353</v>
      </c>
      <c r="I1068" s="329">
        <v>1</v>
      </c>
      <c r="J1068" s="312">
        <v>76</v>
      </c>
      <c r="K1068" s="312">
        <v>2.8372879999999996E-2</v>
      </c>
      <c r="L1068" s="312">
        <v>2.5520499999999998E-2</v>
      </c>
      <c r="M1068" s="330">
        <f t="shared" si="36"/>
        <v>2.8523799999999981E-3</v>
      </c>
      <c r="N1068" s="331">
        <f t="shared" si="37"/>
        <v>0.10053191639340096</v>
      </c>
    </row>
    <row r="1069" spans="1:14" x14ac:dyDescent="0.25">
      <c r="A1069" s="312">
        <v>4422119</v>
      </c>
      <c r="B1069" s="312">
        <v>442211902</v>
      </c>
      <c r="C1069" s="312" t="s">
        <v>1175</v>
      </c>
      <c r="D1069" s="312" t="s">
        <v>2990</v>
      </c>
      <c r="E1069" s="312">
        <v>100</v>
      </c>
      <c r="F1069" s="312" t="s">
        <v>1351</v>
      </c>
      <c r="G1069" s="312" t="s">
        <v>1352</v>
      </c>
      <c r="H1069" s="312" t="s">
        <v>1353</v>
      </c>
      <c r="I1069" s="329">
        <v>1</v>
      </c>
      <c r="J1069" s="312">
        <v>53</v>
      </c>
      <c r="K1069" s="312">
        <v>3.3193439999999991E-2</v>
      </c>
      <c r="L1069" s="312">
        <v>2.1719740000000001E-2</v>
      </c>
      <c r="M1069" s="330">
        <f t="shared" si="36"/>
        <v>1.1473699999999989E-2</v>
      </c>
      <c r="N1069" s="331">
        <f t="shared" si="37"/>
        <v>0.34566167290886368</v>
      </c>
    </row>
    <row r="1070" spans="1:14" x14ac:dyDescent="0.25">
      <c r="A1070" s="312">
        <v>4422322</v>
      </c>
      <c r="B1070" s="312">
        <v>442232202</v>
      </c>
      <c r="C1070" s="312" t="s">
        <v>1163</v>
      </c>
      <c r="D1070" s="312" t="s">
        <v>2991</v>
      </c>
      <c r="E1070" s="312">
        <v>100</v>
      </c>
      <c r="F1070" s="312" t="s">
        <v>1351</v>
      </c>
      <c r="G1070" s="312" t="s">
        <v>1352</v>
      </c>
      <c r="H1070" s="312" t="s">
        <v>1353</v>
      </c>
      <c r="I1070" s="329">
        <v>1</v>
      </c>
      <c r="J1070" s="312">
        <v>92</v>
      </c>
      <c r="K1070" s="312">
        <v>3.1980640000000005E-2</v>
      </c>
      <c r="L1070" s="312">
        <v>2.2788890000000003E-2</v>
      </c>
      <c r="M1070" s="330">
        <f t="shared" si="36"/>
        <v>9.191750000000002E-3</v>
      </c>
      <c r="N1070" s="331">
        <f t="shared" si="37"/>
        <v>0.28741607422490612</v>
      </c>
    </row>
    <row r="1071" spans="1:14" x14ac:dyDescent="0.25">
      <c r="A1071" s="312">
        <v>4422313</v>
      </c>
      <c r="B1071" s="312">
        <v>442231302</v>
      </c>
      <c r="C1071" s="312" t="s">
        <v>1448</v>
      </c>
      <c r="D1071" s="312" t="s">
        <v>2992</v>
      </c>
      <c r="E1071" s="312">
        <v>63</v>
      </c>
      <c r="F1071" s="312" t="s">
        <v>1351</v>
      </c>
      <c r="G1071" s="312" t="s">
        <v>1352</v>
      </c>
      <c r="H1071" s="312" t="s">
        <v>1353</v>
      </c>
      <c r="I1071" s="329">
        <v>1</v>
      </c>
      <c r="J1071" s="312">
        <v>47</v>
      </c>
      <c r="K1071" s="312">
        <v>1.7473279999999994E-2</v>
      </c>
      <c r="L1071" s="312">
        <v>1.2011999999999998E-2</v>
      </c>
      <c r="M1071" s="330">
        <f t="shared" si="36"/>
        <v>5.4612799999999954E-3</v>
      </c>
      <c r="N1071" s="331">
        <f t="shared" si="37"/>
        <v>0.31255036261079761</v>
      </c>
    </row>
    <row r="1072" spans="1:14" x14ac:dyDescent="0.25">
      <c r="A1072" s="312">
        <v>4422313</v>
      </c>
      <c r="B1072" s="312">
        <v>442231302</v>
      </c>
      <c r="C1072" s="312" t="s">
        <v>1448</v>
      </c>
      <c r="D1072" s="312" t="s">
        <v>2993</v>
      </c>
      <c r="E1072" s="312">
        <v>63</v>
      </c>
      <c r="F1072" s="312" t="s">
        <v>1351</v>
      </c>
      <c r="G1072" s="312" t="s">
        <v>1352</v>
      </c>
      <c r="H1072" s="312" t="s">
        <v>1353</v>
      </c>
      <c r="I1072" s="329">
        <v>1</v>
      </c>
      <c r="J1072" s="312">
        <v>30</v>
      </c>
      <c r="K1072" s="312">
        <v>1.0805760000000001E-2</v>
      </c>
      <c r="L1072" s="312">
        <v>8.4601299999999997E-3</v>
      </c>
      <c r="M1072" s="330">
        <f t="shared" si="36"/>
        <v>2.3456300000000013E-3</v>
      </c>
      <c r="N1072" s="331">
        <f t="shared" si="37"/>
        <v>0.21707219112769496</v>
      </c>
    </row>
    <row r="1073" spans="1:14" x14ac:dyDescent="0.25">
      <c r="A1073" s="312">
        <v>4422313</v>
      </c>
      <c r="B1073" s="312">
        <v>442231302</v>
      </c>
      <c r="C1073" s="312" t="s">
        <v>1448</v>
      </c>
      <c r="D1073" s="312" t="s">
        <v>2994</v>
      </c>
      <c r="E1073" s="312">
        <v>63</v>
      </c>
      <c r="F1073" s="312" t="s">
        <v>1351</v>
      </c>
      <c r="G1073" s="312" t="s">
        <v>1352</v>
      </c>
      <c r="H1073" s="312" t="s">
        <v>1353</v>
      </c>
      <c r="I1073" s="329">
        <v>1</v>
      </c>
      <c r="J1073" s="312">
        <v>23</v>
      </c>
      <c r="K1073" s="312">
        <v>6.5829600000000023E-3</v>
      </c>
      <c r="L1073" s="312">
        <v>4.6459999999999991E-3</v>
      </c>
      <c r="M1073" s="330">
        <f t="shared" si="36"/>
        <v>1.9369600000000032E-3</v>
      </c>
      <c r="N1073" s="331">
        <f t="shared" si="37"/>
        <v>0.29423845807964844</v>
      </c>
    </row>
    <row r="1074" spans="1:14" x14ac:dyDescent="0.25">
      <c r="A1074" s="312">
        <v>4422313</v>
      </c>
      <c r="B1074" s="312">
        <v>442231302</v>
      </c>
      <c r="C1074" s="312" t="s">
        <v>1448</v>
      </c>
      <c r="D1074" s="312" t="s">
        <v>2995</v>
      </c>
      <c r="E1074" s="312">
        <v>63</v>
      </c>
      <c r="F1074" s="312" t="s">
        <v>1351</v>
      </c>
      <c r="G1074" s="312" t="s">
        <v>1352</v>
      </c>
      <c r="H1074" s="312" t="s">
        <v>1353</v>
      </c>
      <c r="I1074" s="329">
        <v>1</v>
      </c>
      <c r="J1074" s="312">
        <v>75</v>
      </c>
      <c r="K1074" s="312">
        <v>1.9923959999999987E-2</v>
      </c>
      <c r="L1074" s="312">
        <v>1.6168000000000002E-2</v>
      </c>
      <c r="M1074" s="330">
        <f t="shared" si="36"/>
        <v>3.7559599999999853E-3</v>
      </c>
      <c r="N1074" s="331">
        <f t="shared" si="37"/>
        <v>0.18851473301492211</v>
      </c>
    </row>
    <row r="1075" spans="1:14" x14ac:dyDescent="0.25">
      <c r="A1075" s="312">
        <v>4422126</v>
      </c>
      <c r="B1075" s="312">
        <v>442212601</v>
      </c>
      <c r="C1075" s="312" t="s">
        <v>1173</v>
      </c>
      <c r="D1075" s="312" t="s">
        <v>2996</v>
      </c>
      <c r="E1075" s="312">
        <v>100</v>
      </c>
      <c r="F1075" s="312" t="s">
        <v>1351</v>
      </c>
      <c r="G1075" s="312" t="s">
        <v>1352</v>
      </c>
      <c r="H1075" s="312" t="s">
        <v>1353</v>
      </c>
      <c r="I1075" s="329">
        <v>1</v>
      </c>
      <c r="J1075" s="312">
        <v>59</v>
      </c>
      <c r="K1075" s="312">
        <v>2.6093000000000002E-2</v>
      </c>
      <c r="L1075" s="312">
        <v>1.9933760000000002E-2</v>
      </c>
      <c r="M1075" s="330">
        <f t="shared" si="36"/>
        <v>6.1592399999999999E-3</v>
      </c>
      <c r="N1075" s="331">
        <f t="shared" si="37"/>
        <v>0.23604951519564632</v>
      </c>
    </row>
    <row r="1076" spans="1:14" x14ac:dyDescent="0.25">
      <c r="A1076" s="312">
        <v>4422212</v>
      </c>
      <c r="B1076" s="312">
        <v>442221201</v>
      </c>
      <c r="C1076" s="312" t="s">
        <v>1183</v>
      </c>
      <c r="D1076" s="312" t="s">
        <v>2997</v>
      </c>
      <c r="E1076" s="312">
        <v>100</v>
      </c>
      <c r="F1076" s="312" t="s">
        <v>1351</v>
      </c>
      <c r="G1076" s="312" t="s">
        <v>1352</v>
      </c>
      <c r="H1076" s="312" t="s">
        <v>1353</v>
      </c>
      <c r="I1076" s="329">
        <v>1</v>
      </c>
      <c r="J1076" s="312">
        <v>62</v>
      </c>
      <c r="K1076" s="312">
        <v>2.796264E-2</v>
      </c>
      <c r="L1076" s="312">
        <v>2.1270189999999998E-2</v>
      </c>
      <c r="M1076" s="330">
        <f t="shared" si="36"/>
        <v>6.6924500000000026E-3</v>
      </c>
      <c r="N1076" s="331">
        <f t="shared" si="37"/>
        <v>0.23933541325139551</v>
      </c>
    </row>
    <row r="1077" spans="1:14" x14ac:dyDescent="0.25">
      <c r="A1077" s="312">
        <v>4422212</v>
      </c>
      <c r="B1077" s="312">
        <v>442221201</v>
      </c>
      <c r="C1077" s="312" t="s">
        <v>1183</v>
      </c>
      <c r="D1077" s="312" t="s">
        <v>2998</v>
      </c>
      <c r="E1077" s="312">
        <v>100</v>
      </c>
      <c r="F1077" s="312" t="s">
        <v>1351</v>
      </c>
      <c r="G1077" s="312" t="s">
        <v>1352</v>
      </c>
      <c r="H1077" s="312" t="s">
        <v>1353</v>
      </c>
      <c r="I1077" s="329">
        <v>1</v>
      </c>
      <c r="J1077" s="312">
        <v>52</v>
      </c>
      <c r="K1077" s="312">
        <v>1.8345040000000007E-2</v>
      </c>
      <c r="L1077" s="312">
        <v>1.3118660000000001E-2</v>
      </c>
      <c r="M1077" s="330">
        <f t="shared" si="36"/>
        <v>5.2263800000000062E-3</v>
      </c>
      <c r="N1077" s="331">
        <f t="shared" si="37"/>
        <v>0.28489335537017113</v>
      </c>
    </row>
    <row r="1078" spans="1:14" x14ac:dyDescent="0.25">
      <c r="A1078" s="312">
        <v>4422113</v>
      </c>
      <c r="B1078" s="312">
        <v>442211301</v>
      </c>
      <c r="C1078" s="312" t="s">
        <v>1169</v>
      </c>
      <c r="D1078" s="312" t="s">
        <v>2999</v>
      </c>
      <c r="E1078" s="312">
        <v>100</v>
      </c>
      <c r="F1078" s="312" t="s">
        <v>1351</v>
      </c>
      <c r="G1078" s="312" t="s">
        <v>1352</v>
      </c>
      <c r="H1078" s="312" t="s">
        <v>1353</v>
      </c>
      <c r="I1078" s="329">
        <v>1</v>
      </c>
      <c r="J1078" s="312">
        <v>58</v>
      </c>
      <c r="K1078" s="312">
        <v>1.8973359999999998E-2</v>
      </c>
      <c r="L1078" s="312">
        <v>1.5996319999999998E-2</v>
      </c>
      <c r="M1078" s="330">
        <f t="shared" si="36"/>
        <v>2.9770400000000002E-3</v>
      </c>
      <c r="N1078" s="331">
        <f t="shared" si="37"/>
        <v>0.15690631495950114</v>
      </c>
    </row>
    <row r="1079" spans="1:14" x14ac:dyDescent="0.25">
      <c r="A1079" s="312">
        <v>4422113</v>
      </c>
      <c r="B1079" s="312">
        <v>442211301</v>
      </c>
      <c r="C1079" s="312" t="s">
        <v>1169</v>
      </c>
      <c r="D1079" s="312" t="s">
        <v>3000</v>
      </c>
      <c r="E1079" s="312">
        <v>100</v>
      </c>
      <c r="F1079" s="312" t="s">
        <v>1351</v>
      </c>
      <c r="G1079" s="312" t="s">
        <v>1352</v>
      </c>
      <c r="H1079" s="312" t="s">
        <v>1353</v>
      </c>
      <c r="I1079" s="329">
        <v>1</v>
      </c>
      <c r="J1079" s="312">
        <v>54</v>
      </c>
      <c r="K1079" s="312">
        <v>1.5566800000000007E-2</v>
      </c>
      <c r="L1079" s="312">
        <v>1.272216E-2</v>
      </c>
      <c r="M1079" s="330">
        <f t="shared" si="36"/>
        <v>2.8446400000000076E-3</v>
      </c>
      <c r="N1079" s="331">
        <f t="shared" si="37"/>
        <v>0.1827376210910403</v>
      </c>
    </row>
    <row r="1080" spans="1:14" x14ac:dyDescent="0.25">
      <c r="A1080" s="312">
        <v>4422212</v>
      </c>
      <c r="B1080" s="312">
        <v>442221204</v>
      </c>
      <c r="C1080" s="312" t="s">
        <v>1179</v>
      </c>
      <c r="D1080" s="312" t="s">
        <v>3001</v>
      </c>
      <c r="E1080" s="312">
        <v>100</v>
      </c>
      <c r="F1080" s="312" t="s">
        <v>1351</v>
      </c>
      <c r="G1080" s="312" t="s">
        <v>1352</v>
      </c>
      <c r="H1080" s="312" t="s">
        <v>1353</v>
      </c>
      <c r="I1080" s="329">
        <v>1</v>
      </c>
      <c r="J1080" s="312">
        <v>58</v>
      </c>
      <c r="K1080" s="312">
        <v>8.4263199999999958E-3</v>
      </c>
      <c r="L1080" s="312">
        <v>6.3899999999999998E-3</v>
      </c>
      <c r="M1080" s="330">
        <f t="shared" si="36"/>
        <v>2.036319999999996E-3</v>
      </c>
      <c r="N1080" s="331">
        <f t="shared" si="37"/>
        <v>0.24166184051875517</v>
      </c>
    </row>
    <row r="1081" spans="1:14" x14ac:dyDescent="0.25">
      <c r="A1081" s="312">
        <v>4422113</v>
      </c>
      <c r="B1081" s="312">
        <v>442211303</v>
      </c>
      <c r="C1081" s="312" t="s">
        <v>1449</v>
      </c>
      <c r="D1081" s="312" t="s">
        <v>3002</v>
      </c>
      <c r="E1081" s="312">
        <v>100</v>
      </c>
      <c r="F1081" s="312" t="s">
        <v>1351</v>
      </c>
      <c r="G1081" s="312" t="s">
        <v>1352</v>
      </c>
      <c r="H1081" s="312" t="s">
        <v>1353</v>
      </c>
      <c r="I1081" s="329">
        <v>1</v>
      </c>
      <c r="J1081" s="312">
        <v>45</v>
      </c>
      <c r="K1081" s="312">
        <v>1.7498079999999996E-2</v>
      </c>
      <c r="L1081" s="312">
        <v>1.1983300000000002E-2</v>
      </c>
      <c r="M1081" s="330">
        <f t="shared" si="36"/>
        <v>5.5147799999999934E-3</v>
      </c>
      <c r="N1081" s="331">
        <f t="shared" si="37"/>
        <v>0.31516486380219971</v>
      </c>
    </row>
    <row r="1082" spans="1:14" x14ac:dyDescent="0.25">
      <c r="A1082" s="312">
        <v>4422212</v>
      </c>
      <c r="B1082" s="312">
        <v>442221201</v>
      </c>
      <c r="C1082" s="312" t="s">
        <v>1183</v>
      </c>
      <c r="D1082" s="312" t="s">
        <v>3003</v>
      </c>
      <c r="E1082" s="312">
        <v>100</v>
      </c>
      <c r="F1082" s="312" t="s">
        <v>1351</v>
      </c>
      <c r="G1082" s="312" t="s">
        <v>1352</v>
      </c>
      <c r="H1082" s="312" t="s">
        <v>1353</v>
      </c>
      <c r="I1082" s="329">
        <v>1</v>
      </c>
      <c r="J1082" s="312">
        <v>62</v>
      </c>
      <c r="K1082" s="312">
        <v>2.3365719999999993E-2</v>
      </c>
      <c r="L1082" s="312">
        <v>1.6790000000000003E-2</v>
      </c>
      <c r="M1082" s="330">
        <f t="shared" si="36"/>
        <v>6.5757199999999898E-3</v>
      </c>
      <c r="N1082" s="331">
        <f t="shared" si="37"/>
        <v>0.28142595220690791</v>
      </c>
    </row>
    <row r="1083" spans="1:14" x14ac:dyDescent="0.25">
      <c r="A1083" s="312">
        <v>4422321</v>
      </c>
      <c r="B1083" s="312">
        <v>442232104</v>
      </c>
      <c r="C1083" s="312" t="s">
        <v>1451</v>
      </c>
      <c r="D1083" s="312" t="s">
        <v>3004</v>
      </c>
      <c r="E1083" s="312">
        <v>100</v>
      </c>
      <c r="F1083" s="312" t="s">
        <v>1351</v>
      </c>
      <c r="G1083" s="312" t="s">
        <v>1352</v>
      </c>
      <c r="H1083" s="312" t="s">
        <v>1353</v>
      </c>
      <c r="I1083" s="329">
        <v>1</v>
      </c>
      <c r="J1083" s="312">
        <v>75</v>
      </c>
      <c r="K1083" s="312">
        <v>3.2650319999999997E-2</v>
      </c>
      <c r="L1083" s="312">
        <v>2.4370240000000005E-2</v>
      </c>
      <c r="M1083" s="330">
        <f t="shared" si="36"/>
        <v>8.2800799999999918E-3</v>
      </c>
      <c r="N1083" s="331">
        <f t="shared" si="37"/>
        <v>0.25359873961419038</v>
      </c>
    </row>
    <row r="1084" spans="1:14" x14ac:dyDescent="0.25">
      <c r="A1084" s="312">
        <v>4422113</v>
      </c>
      <c r="B1084" s="312">
        <v>442211301</v>
      </c>
      <c r="C1084" s="312" t="s">
        <v>1169</v>
      </c>
      <c r="D1084" s="312" t="s">
        <v>3005</v>
      </c>
      <c r="E1084" s="312">
        <v>100</v>
      </c>
      <c r="F1084" s="312" t="s">
        <v>1351</v>
      </c>
      <c r="G1084" s="312" t="s">
        <v>1352</v>
      </c>
      <c r="H1084" s="312" t="s">
        <v>1353</v>
      </c>
      <c r="I1084" s="329">
        <v>1</v>
      </c>
      <c r="J1084" s="312">
        <v>61</v>
      </c>
      <c r="K1084" s="312">
        <v>2.2988240000000007E-2</v>
      </c>
      <c r="L1084" s="312">
        <v>1.8548770000000006E-2</v>
      </c>
      <c r="M1084" s="330">
        <f t="shared" si="36"/>
        <v>4.4394700000000009E-3</v>
      </c>
      <c r="N1084" s="331">
        <f t="shared" si="37"/>
        <v>0.19311917745769139</v>
      </c>
    </row>
    <row r="1085" spans="1:14" x14ac:dyDescent="0.25">
      <c r="A1085" s="312">
        <v>4422131</v>
      </c>
      <c r="B1085" s="312">
        <v>442213103</v>
      </c>
      <c r="C1085" s="312" t="s">
        <v>1442</v>
      </c>
      <c r="D1085" s="312" t="s">
        <v>3006</v>
      </c>
      <c r="E1085" s="312">
        <v>100</v>
      </c>
      <c r="F1085" s="312" t="s">
        <v>1351</v>
      </c>
      <c r="G1085" s="312" t="s">
        <v>1352</v>
      </c>
      <c r="H1085" s="312" t="s">
        <v>1353</v>
      </c>
      <c r="I1085" s="329">
        <v>1</v>
      </c>
      <c r="J1085" s="312">
        <v>43</v>
      </c>
      <c r="K1085" s="312">
        <v>1.1984879999999998E-2</v>
      </c>
      <c r="L1085" s="312">
        <v>1.0080469999999998E-2</v>
      </c>
      <c r="M1085" s="330">
        <f t="shared" si="36"/>
        <v>1.9044100000000005E-3</v>
      </c>
      <c r="N1085" s="331">
        <f t="shared" si="37"/>
        <v>0.15890104865463825</v>
      </c>
    </row>
    <row r="1086" spans="1:14" x14ac:dyDescent="0.25">
      <c r="A1086" s="312">
        <v>4422215</v>
      </c>
      <c r="B1086" s="312">
        <v>442221504</v>
      </c>
      <c r="C1086" s="312" t="s">
        <v>1458</v>
      </c>
      <c r="D1086" s="312" t="s">
        <v>3007</v>
      </c>
      <c r="E1086" s="312">
        <v>100</v>
      </c>
      <c r="F1086" s="312" t="s">
        <v>1351</v>
      </c>
      <c r="G1086" s="312" t="s">
        <v>1352</v>
      </c>
      <c r="H1086" s="312" t="s">
        <v>1353</v>
      </c>
      <c r="I1086" s="329">
        <v>1</v>
      </c>
      <c r="J1086" s="312">
        <v>21</v>
      </c>
      <c r="K1086" s="312">
        <v>1.0385799999999999E-2</v>
      </c>
      <c r="L1086" s="312">
        <v>7.8069999999999997E-3</v>
      </c>
      <c r="M1086" s="330">
        <f t="shared" si="36"/>
        <v>2.5787999999999991E-3</v>
      </c>
      <c r="N1086" s="331">
        <f t="shared" si="37"/>
        <v>0.248300564231932</v>
      </c>
    </row>
    <row r="1087" spans="1:14" x14ac:dyDescent="0.25">
      <c r="A1087" s="312">
        <v>4422113</v>
      </c>
      <c r="B1087" s="312">
        <v>442211303</v>
      </c>
      <c r="C1087" s="312" t="s">
        <v>1449</v>
      </c>
      <c r="D1087" s="312" t="s">
        <v>3008</v>
      </c>
      <c r="E1087" s="312">
        <v>100</v>
      </c>
      <c r="F1087" s="312" t="s">
        <v>1351</v>
      </c>
      <c r="G1087" s="312" t="s">
        <v>1352</v>
      </c>
      <c r="H1087" s="312" t="s">
        <v>1353</v>
      </c>
      <c r="I1087" s="329">
        <v>1</v>
      </c>
      <c r="J1087" s="312">
        <v>86</v>
      </c>
      <c r="K1087" s="312">
        <v>9.6601240000000005E-2</v>
      </c>
      <c r="L1087" s="312">
        <v>6.8193384999999995E-2</v>
      </c>
      <c r="M1087" s="330">
        <f t="shared" si="36"/>
        <v>2.840785500000001E-2</v>
      </c>
      <c r="N1087" s="331">
        <f t="shared" si="37"/>
        <v>0.29407339905781754</v>
      </c>
    </row>
    <row r="1088" spans="1:14" x14ac:dyDescent="0.25">
      <c r="A1088" s="312">
        <v>4422118</v>
      </c>
      <c r="B1088" s="312">
        <v>442211803</v>
      </c>
      <c r="C1088" s="312" t="s">
        <v>1177</v>
      </c>
      <c r="D1088" s="312" t="s">
        <v>3009</v>
      </c>
      <c r="E1088" s="312">
        <v>100</v>
      </c>
      <c r="F1088" s="312" t="s">
        <v>1351</v>
      </c>
      <c r="G1088" s="312" t="s">
        <v>1352</v>
      </c>
      <c r="H1088" s="312" t="s">
        <v>1353</v>
      </c>
      <c r="I1088" s="329">
        <v>1</v>
      </c>
      <c r="J1088" s="312">
        <v>54</v>
      </c>
      <c r="K1088" s="312">
        <v>2.4480040000000005E-2</v>
      </c>
      <c r="L1088" s="312">
        <v>1.8996390000000002E-2</v>
      </c>
      <c r="M1088" s="330">
        <f t="shared" si="36"/>
        <v>5.4836500000000031E-3</v>
      </c>
      <c r="N1088" s="331">
        <f t="shared" si="37"/>
        <v>0.22400494443636537</v>
      </c>
    </row>
    <row r="1089" spans="1:14" x14ac:dyDescent="0.25">
      <c r="A1089" s="312">
        <v>4422113</v>
      </c>
      <c r="B1089" s="312">
        <v>442211301</v>
      </c>
      <c r="C1089" s="312" t="s">
        <v>1169</v>
      </c>
      <c r="D1089" s="312" t="s">
        <v>3010</v>
      </c>
      <c r="E1089" s="312">
        <v>100</v>
      </c>
      <c r="F1089" s="312" t="s">
        <v>1351</v>
      </c>
      <c r="G1089" s="312" t="s">
        <v>1352</v>
      </c>
      <c r="H1089" s="312" t="s">
        <v>1353</v>
      </c>
      <c r="I1089" s="329">
        <v>1</v>
      </c>
      <c r="J1089" s="312">
        <v>52</v>
      </c>
      <c r="K1089" s="312">
        <v>4.2125040000000016E-2</v>
      </c>
      <c r="L1089" s="312">
        <v>2.7729500000000004E-2</v>
      </c>
      <c r="M1089" s="330">
        <f t="shared" si="36"/>
        <v>1.4395540000000012E-2</v>
      </c>
      <c r="N1089" s="331">
        <f t="shared" si="37"/>
        <v>0.34173356274557853</v>
      </c>
    </row>
    <row r="1090" spans="1:14" x14ac:dyDescent="0.25">
      <c r="A1090" s="312">
        <v>4422113</v>
      </c>
      <c r="B1090" s="312">
        <v>442211304</v>
      </c>
      <c r="C1090" s="312" t="s">
        <v>1447</v>
      </c>
      <c r="D1090" s="312" t="s">
        <v>3011</v>
      </c>
      <c r="E1090" s="312">
        <v>100</v>
      </c>
      <c r="F1090" s="312" t="s">
        <v>1351</v>
      </c>
      <c r="G1090" s="312" t="s">
        <v>1352</v>
      </c>
      <c r="H1090" s="312" t="s">
        <v>1353</v>
      </c>
      <c r="I1090" s="329">
        <v>1</v>
      </c>
      <c r="J1090" s="312">
        <v>51</v>
      </c>
      <c r="K1090" s="312">
        <v>1.9192119999999993E-2</v>
      </c>
      <c r="L1090" s="312">
        <v>1.3010000000000001E-2</v>
      </c>
      <c r="M1090" s="330">
        <f t="shared" si="36"/>
        <v>6.1821199999999923E-3</v>
      </c>
      <c r="N1090" s="331">
        <f t="shared" si="37"/>
        <v>0.32211761910617454</v>
      </c>
    </row>
    <row r="1091" spans="1:14" x14ac:dyDescent="0.25">
      <c r="A1091" s="312">
        <v>4422313</v>
      </c>
      <c r="B1091" s="312">
        <v>442231302</v>
      </c>
      <c r="C1091" s="312" t="s">
        <v>1448</v>
      </c>
      <c r="D1091" s="312" t="s">
        <v>3012</v>
      </c>
      <c r="E1091" s="312">
        <v>100</v>
      </c>
      <c r="F1091" s="312" t="s">
        <v>1351</v>
      </c>
      <c r="G1091" s="312" t="s">
        <v>1352</v>
      </c>
      <c r="H1091" s="312" t="s">
        <v>1353</v>
      </c>
      <c r="I1091" s="329">
        <v>1</v>
      </c>
      <c r="J1091" s="312">
        <v>39</v>
      </c>
      <c r="K1091" s="312">
        <v>2.0203519999999999E-2</v>
      </c>
      <c r="L1091" s="312">
        <v>1.5991999999999999E-2</v>
      </c>
      <c r="M1091" s="330">
        <f t="shared" si="36"/>
        <v>4.2115199999999998E-3</v>
      </c>
      <c r="N1091" s="331">
        <f t="shared" si="37"/>
        <v>0.20845476431829701</v>
      </c>
    </row>
    <row r="1092" spans="1:14" x14ac:dyDescent="0.25">
      <c r="A1092" s="312">
        <v>4422322</v>
      </c>
      <c r="B1092" s="312">
        <v>442232202</v>
      </c>
      <c r="C1092" s="312" t="s">
        <v>1163</v>
      </c>
      <c r="D1092" s="312" t="s">
        <v>3013</v>
      </c>
      <c r="E1092" s="312">
        <v>100</v>
      </c>
      <c r="F1092" s="312" t="s">
        <v>1351</v>
      </c>
      <c r="G1092" s="312" t="s">
        <v>1352</v>
      </c>
      <c r="H1092" s="312" t="s">
        <v>1353</v>
      </c>
      <c r="I1092" s="329">
        <v>1</v>
      </c>
      <c r="J1092" s="312">
        <v>109</v>
      </c>
      <c r="K1092" s="312">
        <v>3.5193239999999994E-2</v>
      </c>
      <c r="L1092" s="312">
        <v>3.2367470000000009E-2</v>
      </c>
      <c r="M1092" s="330">
        <f t="shared" si="36"/>
        <v>2.8257699999999844E-3</v>
      </c>
      <c r="N1092" s="331">
        <f t="shared" si="37"/>
        <v>8.029297671939227E-2</v>
      </c>
    </row>
    <row r="1093" spans="1:14" x14ac:dyDescent="0.25">
      <c r="A1093" s="312">
        <v>4422118</v>
      </c>
      <c r="B1093" s="312">
        <v>442211803</v>
      </c>
      <c r="C1093" s="312" t="s">
        <v>1177</v>
      </c>
      <c r="D1093" s="312" t="s">
        <v>3014</v>
      </c>
      <c r="E1093" s="312">
        <v>100</v>
      </c>
      <c r="F1093" s="312" t="s">
        <v>1351</v>
      </c>
      <c r="G1093" s="312" t="s">
        <v>1352</v>
      </c>
      <c r="H1093" s="312" t="s">
        <v>1353</v>
      </c>
      <c r="I1093" s="329">
        <v>1</v>
      </c>
      <c r="J1093" s="312">
        <v>51</v>
      </c>
      <c r="K1093" s="312">
        <v>1.6414519999999995E-2</v>
      </c>
      <c r="L1093" s="312">
        <v>1.3264999999999997E-2</v>
      </c>
      <c r="M1093" s="330">
        <f t="shared" ref="M1093:M1155" si="38">K1093-L1093</f>
        <v>3.1495199999999977E-3</v>
      </c>
      <c r="N1093" s="331">
        <f t="shared" ref="N1093:N1155" si="39">M1093/K1093</f>
        <v>0.19187402373020951</v>
      </c>
    </row>
    <row r="1094" spans="1:14" x14ac:dyDescent="0.25">
      <c r="A1094" s="312">
        <v>4422118</v>
      </c>
      <c r="B1094" s="312">
        <v>442211802</v>
      </c>
      <c r="C1094" s="312" t="s">
        <v>1176</v>
      </c>
      <c r="D1094" s="312" t="s">
        <v>3015</v>
      </c>
      <c r="E1094" s="312">
        <v>100</v>
      </c>
      <c r="F1094" s="312" t="s">
        <v>1351</v>
      </c>
      <c r="G1094" s="312" t="s">
        <v>1352</v>
      </c>
      <c r="H1094" s="312" t="s">
        <v>1353</v>
      </c>
      <c r="I1094" s="329">
        <v>1</v>
      </c>
      <c r="J1094" s="312">
        <v>95</v>
      </c>
      <c r="K1094" s="312">
        <v>2.8928679999999995E-2</v>
      </c>
      <c r="L1094" s="312">
        <v>2.4698770000000002E-2</v>
      </c>
      <c r="M1094" s="330">
        <f t="shared" si="38"/>
        <v>4.229909999999993E-3</v>
      </c>
      <c r="N1094" s="331">
        <f t="shared" si="39"/>
        <v>0.14621856234021027</v>
      </c>
    </row>
    <row r="1095" spans="1:14" x14ac:dyDescent="0.25">
      <c r="A1095" s="312">
        <v>4422126</v>
      </c>
      <c r="B1095" s="312">
        <v>442212603</v>
      </c>
      <c r="C1095" s="312" t="s">
        <v>1174</v>
      </c>
      <c r="D1095" s="312" t="s">
        <v>3016</v>
      </c>
      <c r="E1095" s="312">
        <v>100</v>
      </c>
      <c r="F1095" s="312" t="s">
        <v>1351</v>
      </c>
      <c r="G1095" s="312" t="s">
        <v>1352</v>
      </c>
      <c r="H1095" s="312" t="s">
        <v>1353</v>
      </c>
      <c r="I1095" s="329">
        <v>1</v>
      </c>
      <c r="J1095" s="312">
        <v>58</v>
      </c>
      <c r="K1095" s="312">
        <v>1.7247120000000001E-2</v>
      </c>
      <c r="L1095" s="312">
        <v>1.168859E-2</v>
      </c>
      <c r="M1095" s="330">
        <f t="shared" si="38"/>
        <v>5.5585300000000008E-3</v>
      </c>
      <c r="N1095" s="331">
        <f t="shared" si="39"/>
        <v>0.32228743117691533</v>
      </c>
    </row>
    <row r="1096" spans="1:14" x14ac:dyDescent="0.25">
      <c r="A1096" s="312">
        <v>4422113</v>
      </c>
      <c r="B1096" s="312">
        <v>442211301</v>
      </c>
      <c r="C1096" s="312" t="s">
        <v>1169</v>
      </c>
      <c r="D1096" s="312" t="s">
        <v>3017</v>
      </c>
      <c r="E1096" s="312">
        <v>100</v>
      </c>
      <c r="F1096" s="312" t="s">
        <v>1351</v>
      </c>
      <c r="G1096" s="312" t="s">
        <v>1352</v>
      </c>
      <c r="H1096" s="312" t="s">
        <v>1353</v>
      </c>
      <c r="I1096" s="329">
        <v>1</v>
      </c>
      <c r="J1096" s="312">
        <v>82</v>
      </c>
      <c r="K1096" s="312">
        <v>3.083472000000001E-2</v>
      </c>
      <c r="L1096" s="312">
        <v>2.2415010000000003E-2</v>
      </c>
      <c r="M1096" s="330">
        <f t="shared" si="38"/>
        <v>8.4197100000000073E-3</v>
      </c>
      <c r="N1096" s="331">
        <f t="shared" si="39"/>
        <v>0.27305939538286728</v>
      </c>
    </row>
    <row r="1097" spans="1:14" x14ac:dyDescent="0.25">
      <c r="A1097" s="312">
        <v>4422212</v>
      </c>
      <c r="B1097" s="312">
        <v>442221201</v>
      </c>
      <c r="C1097" s="312" t="s">
        <v>1183</v>
      </c>
      <c r="D1097" s="312" t="s">
        <v>3018</v>
      </c>
      <c r="E1097" s="312">
        <v>100</v>
      </c>
      <c r="F1097" s="312" t="s">
        <v>1351</v>
      </c>
      <c r="G1097" s="312" t="s">
        <v>1352</v>
      </c>
      <c r="H1097" s="312" t="s">
        <v>1353</v>
      </c>
      <c r="I1097" s="329">
        <v>1</v>
      </c>
      <c r="J1097" s="312">
        <v>105</v>
      </c>
      <c r="K1097" s="312">
        <v>4.4639320000000003E-2</v>
      </c>
      <c r="L1097" s="312">
        <v>3.241398999999999E-2</v>
      </c>
      <c r="M1097" s="330">
        <f t="shared" si="38"/>
        <v>1.2225330000000013E-2</v>
      </c>
      <c r="N1097" s="331">
        <f t="shared" si="39"/>
        <v>0.27386909119583391</v>
      </c>
    </row>
    <row r="1098" spans="1:14" x14ac:dyDescent="0.25">
      <c r="A1098" s="312">
        <v>4422322</v>
      </c>
      <c r="B1098" s="312">
        <v>442232201</v>
      </c>
      <c r="C1098" s="312" t="s">
        <v>1443</v>
      </c>
      <c r="D1098" s="312" t="s">
        <v>3019</v>
      </c>
      <c r="E1098" s="312">
        <v>100</v>
      </c>
      <c r="F1098" s="312" t="s">
        <v>1351</v>
      </c>
      <c r="G1098" s="312" t="s">
        <v>1352</v>
      </c>
      <c r="H1098" s="312" t="s">
        <v>1353</v>
      </c>
      <c r="I1098" s="329">
        <v>1</v>
      </c>
      <c r="J1098" s="312">
        <v>72</v>
      </c>
      <c r="K1098" s="312">
        <v>2.2294799999999997E-2</v>
      </c>
      <c r="L1098" s="312">
        <v>1.4589100000000001E-2</v>
      </c>
      <c r="M1098" s="330">
        <f t="shared" si="38"/>
        <v>7.7056999999999959E-3</v>
      </c>
      <c r="N1098" s="331">
        <f t="shared" si="39"/>
        <v>0.34562767999712923</v>
      </c>
    </row>
    <row r="1099" spans="1:14" x14ac:dyDescent="0.25">
      <c r="A1099" s="312">
        <v>4422322</v>
      </c>
      <c r="B1099" s="312">
        <v>442232201</v>
      </c>
      <c r="C1099" s="312" t="s">
        <v>1443</v>
      </c>
      <c r="D1099" s="312" t="s">
        <v>3020</v>
      </c>
      <c r="E1099" s="312">
        <v>100</v>
      </c>
      <c r="F1099" s="312" t="s">
        <v>1351</v>
      </c>
      <c r="G1099" s="312" t="s">
        <v>1352</v>
      </c>
      <c r="H1099" s="312" t="s">
        <v>1353</v>
      </c>
      <c r="I1099" s="329">
        <v>1</v>
      </c>
      <c r="J1099" s="312">
        <v>66</v>
      </c>
      <c r="K1099" s="312">
        <v>2.0003719999999999E-2</v>
      </c>
      <c r="L1099" s="312">
        <v>1.700875E-2</v>
      </c>
      <c r="M1099" s="330">
        <f t="shared" si="38"/>
        <v>2.9949699999999996E-3</v>
      </c>
      <c r="N1099" s="331">
        <f t="shared" si="39"/>
        <v>0.14972065195873566</v>
      </c>
    </row>
    <row r="1100" spans="1:14" x14ac:dyDescent="0.25">
      <c r="A1100" s="312">
        <v>4422134</v>
      </c>
      <c r="B1100" s="312">
        <v>442213404</v>
      </c>
      <c r="C1100" s="312" t="s">
        <v>1170</v>
      </c>
      <c r="D1100" s="312" t="s">
        <v>3021</v>
      </c>
      <c r="E1100" s="312">
        <v>100</v>
      </c>
      <c r="F1100" s="312" t="s">
        <v>1351</v>
      </c>
      <c r="G1100" s="312" t="s">
        <v>1352</v>
      </c>
      <c r="H1100" s="312" t="s">
        <v>1353</v>
      </c>
      <c r="I1100" s="329">
        <v>1</v>
      </c>
      <c r="J1100" s="312">
        <v>30</v>
      </c>
      <c r="K1100" s="312">
        <v>1.9877400000000003E-2</v>
      </c>
      <c r="L1100" s="312">
        <v>1.3503999999999999E-2</v>
      </c>
      <c r="M1100" s="330">
        <f t="shared" si="38"/>
        <v>6.3734000000000048E-3</v>
      </c>
      <c r="N1100" s="331">
        <f t="shared" si="39"/>
        <v>0.32063549558795434</v>
      </c>
    </row>
    <row r="1101" spans="1:14" x14ac:dyDescent="0.25">
      <c r="A1101" s="312">
        <v>4422212</v>
      </c>
      <c r="B1101" s="312">
        <v>442221202</v>
      </c>
      <c r="C1101" s="312" t="s">
        <v>1181</v>
      </c>
      <c r="D1101" s="312" t="s">
        <v>3022</v>
      </c>
      <c r="E1101" s="312">
        <v>100</v>
      </c>
      <c r="F1101" s="312" t="s">
        <v>1351</v>
      </c>
      <c r="G1101" s="312" t="s">
        <v>1352</v>
      </c>
      <c r="H1101" s="312" t="s">
        <v>1353</v>
      </c>
      <c r="I1101" s="329">
        <v>1</v>
      </c>
      <c r="J1101" s="312">
        <v>55</v>
      </c>
      <c r="K1101" s="312">
        <v>1.8936240000000003E-2</v>
      </c>
      <c r="L1101" s="312">
        <v>1.7429000000000004E-2</v>
      </c>
      <c r="M1101" s="330">
        <f t="shared" si="38"/>
        <v>1.50724E-3</v>
      </c>
      <c r="N1101" s="331">
        <f t="shared" si="39"/>
        <v>7.9595526883900911E-2</v>
      </c>
    </row>
    <row r="1102" spans="1:14" x14ac:dyDescent="0.25">
      <c r="A1102" s="312">
        <v>4422212</v>
      </c>
      <c r="B1102" s="312">
        <v>442221203</v>
      </c>
      <c r="C1102" s="312" t="s">
        <v>1180</v>
      </c>
      <c r="D1102" s="312" t="s">
        <v>3023</v>
      </c>
      <c r="E1102" s="312">
        <v>100</v>
      </c>
      <c r="F1102" s="312" t="s">
        <v>1351</v>
      </c>
      <c r="G1102" s="312" t="s">
        <v>1352</v>
      </c>
      <c r="H1102" s="312" t="s">
        <v>1353</v>
      </c>
      <c r="I1102" s="329">
        <v>1</v>
      </c>
      <c r="J1102" s="312">
        <v>61</v>
      </c>
      <c r="K1102" s="312">
        <v>1.877968E-2</v>
      </c>
      <c r="L1102" s="312">
        <v>1.3634E-2</v>
      </c>
      <c r="M1102" s="330">
        <f t="shared" si="38"/>
        <v>5.1456799999999997E-3</v>
      </c>
      <c r="N1102" s="331">
        <f t="shared" si="39"/>
        <v>0.27400253891440107</v>
      </c>
    </row>
    <row r="1103" spans="1:14" x14ac:dyDescent="0.25">
      <c r="A1103" s="312">
        <v>4422322</v>
      </c>
      <c r="B1103" s="312">
        <v>442232201</v>
      </c>
      <c r="C1103" s="312" t="s">
        <v>1443</v>
      </c>
      <c r="D1103" s="312" t="s">
        <v>3024</v>
      </c>
      <c r="E1103" s="312">
        <v>100</v>
      </c>
      <c r="F1103" s="312" t="s">
        <v>1351</v>
      </c>
      <c r="G1103" s="312" t="s">
        <v>1352</v>
      </c>
      <c r="H1103" s="312" t="s">
        <v>1353</v>
      </c>
      <c r="I1103" s="329">
        <v>1</v>
      </c>
      <c r="J1103" s="312">
        <v>101</v>
      </c>
      <c r="K1103" s="312">
        <v>2.7173879999999997E-2</v>
      </c>
      <c r="L1103" s="312">
        <v>2.3764509999999999E-2</v>
      </c>
      <c r="M1103" s="330">
        <f t="shared" si="38"/>
        <v>3.4093699999999984E-3</v>
      </c>
      <c r="N1103" s="331">
        <f t="shared" si="39"/>
        <v>0.12546496856540174</v>
      </c>
    </row>
    <row r="1104" spans="1:14" x14ac:dyDescent="0.25">
      <c r="A1104" s="312">
        <v>4422321</v>
      </c>
      <c r="B1104" s="312">
        <v>442232101</v>
      </c>
      <c r="C1104" s="312" t="s">
        <v>1161</v>
      </c>
      <c r="D1104" s="312" t="s">
        <v>3025</v>
      </c>
      <c r="E1104" s="312">
        <v>100</v>
      </c>
      <c r="F1104" s="312" t="s">
        <v>1351</v>
      </c>
      <c r="G1104" s="312" t="s">
        <v>1352</v>
      </c>
      <c r="H1104" s="312" t="s">
        <v>1353</v>
      </c>
      <c r="I1104" s="329">
        <v>1</v>
      </c>
      <c r="J1104" s="312">
        <v>62</v>
      </c>
      <c r="K1104" s="312">
        <v>7.9827199999999987E-3</v>
      </c>
      <c r="L1104" s="312">
        <v>6.7530000000000012E-3</v>
      </c>
      <c r="M1104" s="330">
        <f t="shared" si="38"/>
        <v>1.2297199999999975E-3</v>
      </c>
      <c r="N1104" s="331">
        <f t="shared" si="39"/>
        <v>0.15404774312515004</v>
      </c>
    </row>
    <row r="1105" spans="1:14" x14ac:dyDescent="0.25">
      <c r="A1105" s="312">
        <v>4422322</v>
      </c>
      <c r="B1105" s="312">
        <v>442232202</v>
      </c>
      <c r="C1105" s="312" t="s">
        <v>1163</v>
      </c>
      <c r="D1105" s="312" t="s">
        <v>3026</v>
      </c>
      <c r="E1105" s="312">
        <v>100</v>
      </c>
      <c r="F1105" s="312" t="s">
        <v>1351</v>
      </c>
      <c r="G1105" s="312" t="s">
        <v>1352</v>
      </c>
      <c r="H1105" s="312" t="s">
        <v>1353</v>
      </c>
      <c r="I1105" s="329">
        <v>1</v>
      </c>
      <c r="J1105" s="312">
        <v>55</v>
      </c>
      <c r="K1105" s="312">
        <v>2.1160039999999998E-2</v>
      </c>
      <c r="L1105" s="312">
        <v>1.4547779999999998E-2</v>
      </c>
      <c r="M1105" s="330">
        <f t="shared" si="38"/>
        <v>6.61226E-3</v>
      </c>
      <c r="N1105" s="331">
        <f t="shared" si="39"/>
        <v>0.31248806713030791</v>
      </c>
    </row>
    <row r="1106" spans="1:14" x14ac:dyDescent="0.25">
      <c r="A1106" s="312">
        <v>4422322</v>
      </c>
      <c r="B1106" s="312">
        <v>442232201</v>
      </c>
      <c r="C1106" s="312" t="s">
        <v>1443</v>
      </c>
      <c r="D1106" s="312" t="s">
        <v>3027</v>
      </c>
      <c r="E1106" s="312">
        <v>100</v>
      </c>
      <c r="F1106" s="312" t="s">
        <v>1351</v>
      </c>
      <c r="G1106" s="312" t="s">
        <v>1352</v>
      </c>
      <c r="H1106" s="312" t="s">
        <v>1353</v>
      </c>
      <c r="I1106" s="329">
        <v>1</v>
      </c>
      <c r="J1106" s="312">
        <v>91</v>
      </c>
      <c r="K1106" s="312">
        <v>2.6280640000000001E-2</v>
      </c>
      <c r="L1106" s="312">
        <v>2.0051030000000004E-2</v>
      </c>
      <c r="M1106" s="330">
        <f t="shared" si="38"/>
        <v>6.2296099999999965E-3</v>
      </c>
      <c r="N1106" s="331">
        <f t="shared" si="39"/>
        <v>0.23704179198071265</v>
      </c>
    </row>
    <row r="1107" spans="1:14" x14ac:dyDescent="0.25">
      <c r="A1107" s="312">
        <v>4422322</v>
      </c>
      <c r="B1107" s="312">
        <v>442232201</v>
      </c>
      <c r="C1107" s="312" t="s">
        <v>1443</v>
      </c>
      <c r="D1107" s="312" t="s">
        <v>3028</v>
      </c>
      <c r="E1107" s="312">
        <v>100</v>
      </c>
      <c r="F1107" s="312" t="s">
        <v>1351</v>
      </c>
      <c r="G1107" s="312" t="s">
        <v>1352</v>
      </c>
      <c r="H1107" s="312" t="s">
        <v>1353</v>
      </c>
      <c r="I1107" s="329">
        <v>1</v>
      </c>
      <c r="J1107" s="312">
        <v>66</v>
      </c>
      <c r="K1107" s="312">
        <v>1.6673880000000002E-2</v>
      </c>
      <c r="L1107" s="312">
        <v>1.2608160000000002E-2</v>
      </c>
      <c r="M1107" s="330">
        <f t="shared" si="38"/>
        <v>4.0657200000000001E-3</v>
      </c>
      <c r="N1107" s="331">
        <f t="shared" si="39"/>
        <v>0.24383766705769741</v>
      </c>
    </row>
    <row r="1108" spans="1:14" x14ac:dyDescent="0.25">
      <c r="A1108" s="312">
        <v>4422321</v>
      </c>
      <c r="B1108" s="312">
        <v>442232101</v>
      </c>
      <c r="C1108" s="312" t="s">
        <v>1161</v>
      </c>
      <c r="D1108" s="312" t="s">
        <v>3029</v>
      </c>
      <c r="E1108" s="312">
        <v>100</v>
      </c>
      <c r="F1108" s="312" t="s">
        <v>1351</v>
      </c>
      <c r="G1108" s="312" t="s">
        <v>1352</v>
      </c>
      <c r="H1108" s="312" t="s">
        <v>1353</v>
      </c>
      <c r="I1108" s="329">
        <v>1</v>
      </c>
      <c r="J1108" s="312">
        <v>52</v>
      </c>
      <c r="K1108" s="312">
        <v>1.725372E-2</v>
      </c>
      <c r="L1108" s="312">
        <v>1.154085E-2</v>
      </c>
      <c r="M1108" s="330">
        <f t="shared" si="38"/>
        <v>5.7128700000000001E-3</v>
      </c>
      <c r="N1108" s="331">
        <f t="shared" si="39"/>
        <v>0.3311094650892677</v>
      </c>
    </row>
    <row r="1109" spans="1:14" x14ac:dyDescent="0.25">
      <c r="A1109" s="312">
        <v>4422113</v>
      </c>
      <c r="B1109" s="312">
        <v>442211301</v>
      </c>
      <c r="C1109" s="312" t="s">
        <v>1169</v>
      </c>
      <c r="D1109" s="312" t="s">
        <v>3030</v>
      </c>
      <c r="E1109" s="312">
        <v>100</v>
      </c>
      <c r="F1109" s="312" t="s">
        <v>1351</v>
      </c>
      <c r="G1109" s="312" t="s">
        <v>1352</v>
      </c>
      <c r="H1109" s="312" t="s">
        <v>1353</v>
      </c>
      <c r="I1109" s="329">
        <v>1</v>
      </c>
      <c r="J1109" s="312">
        <v>117</v>
      </c>
      <c r="K1109" s="312">
        <v>0.11037759999999999</v>
      </c>
      <c r="L1109" s="312">
        <v>7.513582000000002E-2</v>
      </c>
      <c r="M1109" s="330">
        <f t="shared" si="38"/>
        <v>3.5241779999999973E-2</v>
      </c>
      <c r="N1109" s="331">
        <f t="shared" si="39"/>
        <v>0.3192838039602236</v>
      </c>
    </row>
    <row r="1110" spans="1:14" x14ac:dyDescent="0.25">
      <c r="A1110" s="312">
        <v>4422321</v>
      </c>
      <c r="B1110" s="312">
        <v>442232103</v>
      </c>
      <c r="C1110" s="312" t="s">
        <v>1160</v>
      </c>
      <c r="D1110" s="312" t="s">
        <v>3031</v>
      </c>
      <c r="E1110" s="312">
        <v>100</v>
      </c>
      <c r="F1110" s="312" t="s">
        <v>1351</v>
      </c>
      <c r="G1110" s="312" t="s">
        <v>1352</v>
      </c>
      <c r="H1110" s="312" t="s">
        <v>1353</v>
      </c>
      <c r="I1110" s="329">
        <v>1</v>
      </c>
      <c r="J1110" s="312">
        <v>102</v>
      </c>
      <c r="K1110" s="312">
        <v>3.7213799999999998E-2</v>
      </c>
      <c r="L1110" s="312">
        <v>2.9425129999999997E-2</v>
      </c>
      <c r="M1110" s="330">
        <f t="shared" si="38"/>
        <v>7.788670000000001E-3</v>
      </c>
      <c r="N1110" s="331">
        <f t="shared" si="39"/>
        <v>0.20929520769177029</v>
      </c>
    </row>
    <row r="1111" spans="1:14" x14ac:dyDescent="0.25">
      <c r="A1111" s="312">
        <v>4422321</v>
      </c>
      <c r="B1111" s="312">
        <v>442232101</v>
      </c>
      <c r="C1111" s="312" t="s">
        <v>1161</v>
      </c>
      <c r="D1111" s="312" t="s">
        <v>3032</v>
      </c>
      <c r="E1111" s="312">
        <v>100</v>
      </c>
      <c r="F1111" s="312" t="s">
        <v>1351</v>
      </c>
      <c r="G1111" s="312" t="s">
        <v>1352</v>
      </c>
      <c r="H1111" s="312" t="s">
        <v>1353</v>
      </c>
      <c r="I1111" s="329">
        <v>1</v>
      </c>
      <c r="J1111" s="312">
        <v>94</v>
      </c>
      <c r="K1111" s="312">
        <v>5.0431480000000015E-2</v>
      </c>
      <c r="L1111" s="312">
        <v>4.1474459999999998E-2</v>
      </c>
      <c r="M1111" s="330">
        <f t="shared" si="38"/>
        <v>8.9570200000000169E-3</v>
      </c>
      <c r="N1111" s="331">
        <f t="shared" si="39"/>
        <v>0.1776077164501223</v>
      </c>
    </row>
    <row r="1112" spans="1:14" x14ac:dyDescent="0.25">
      <c r="A1112" s="312">
        <v>4422321</v>
      </c>
      <c r="B1112" s="312">
        <v>442232104</v>
      </c>
      <c r="C1112" s="312" t="s">
        <v>1451</v>
      </c>
      <c r="D1112" s="312" t="s">
        <v>3033</v>
      </c>
      <c r="E1112" s="312">
        <v>100</v>
      </c>
      <c r="F1112" s="312" t="s">
        <v>1351</v>
      </c>
      <c r="G1112" s="312" t="s">
        <v>1352</v>
      </c>
      <c r="H1112" s="312" t="s">
        <v>1353</v>
      </c>
      <c r="I1112" s="329">
        <v>1</v>
      </c>
      <c r="J1112" s="312">
        <v>84</v>
      </c>
      <c r="K1112" s="312">
        <v>2.8002479999999996E-2</v>
      </c>
      <c r="L1112" s="312">
        <v>1.9338999999999995E-2</v>
      </c>
      <c r="M1112" s="330">
        <f t="shared" si="38"/>
        <v>8.6634800000000012E-3</v>
      </c>
      <c r="N1112" s="331">
        <f t="shared" si="39"/>
        <v>0.30938259754136072</v>
      </c>
    </row>
    <row r="1113" spans="1:14" x14ac:dyDescent="0.25">
      <c r="A1113" s="312">
        <v>4422321</v>
      </c>
      <c r="B1113" s="312">
        <v>442232103</v>
      </c>
      <c r="C1113" s="312" t="s">
        <v>1160</v>
      </c>
      <c r="D1113" s="312" t="s">
        <v>3034</v>
      </c>
      <c r="E1113" s="312">
        <v>100</v>
      </c>
      <c r="F1113" s="312" t="s">
        <v>1351</v>
      </c>
      <c r="G1113" s="312" t="s">
        <v>1352</v>
      </c>
      <c r="H1113" s="312" t="s">
        <v>1353</v>
      </c>
      <c r="I1113" s="329">
        <v>1</v>
      </c>
      <c r="J1113" s="312">
        <v>45</v>
      </c>
      <c r="K1113" s="312">
        <v>1.8362279999999998E-2</v>
      </c>
      <c r="L1113" s="312">
        <v>1.204E-2</v>
      </c>
      <c r="M1113" s="330">
        <f t="shared" si="38"/>
        <v>6.3222799999999978E-3</v>
      </c>
      <c r="N1113" s="331">
        <f t="shared" si="39"/>
        <v>0.3443080053239575</v>
      </c>
    </row>
    <row r="1114" spans="1:14" x14ac:dyDescent="0.25">
      <c r="A1114" s="312">
        <v>4422321</v>
      </c>
      <c r="B1114" s="312">
        <v>442232103</v>
      </c>
      <c r="C1114" s="312" t="s">
        <v>1160</v>
      </c>
      <c r="D1114" s="312" t="s">
        <v>3035</v>
      </c>
      <c r="E1114" s="312">
        <v>100</v>
      </c>
      <c r="F1114" s="312" t="s">
        <v>1351</v>
      </c>
      <c r="G1114" s="312" t="s">
        <v>1352</v>
      </c>
      <c r="H1114" s="312" t="s">
        <v>1353</v>
      </c>
      <c r="I1114" s="329">
        <v>1</v>
      </c>
      <c r="J1114" s="312">
        <v>63</v>
      </c>
      <c r="K1114" s="312">
        <v>3.0257720000000005E-2</v>
      </c>
      <c r="L1114" s="312">
        <v>2.2564399999999998E-2</v>
      </c>
      <c r="M1114" s="330">
        <f t="shared" si="38"/>
        <v>7.693320000000007E-3</v>
      </c>
      <c r="N1114" s="331">
        <f t="shared" si="39"/>
        <v>0.2542597393326399</v>
      </c>
    </row>
    <row r="1115" spans="1:14" x14ac:dyDescent="0.25">
      <c r="A1115" s="312">
        <v>4422321</v>
      </c>
      <c r="B1115" s="312">
        <v>442232103</v>
      </c>
      <c r="C1115" s="312" t="s">
        <v>1160</v>
      </c>
      <c r="D1115" s="312" t="s">
        <v>3036</v>
      </c>
      <c r="E1115" s="312">
        <v>100</v>
      </c>
      <c r="F1115" s="312" t="s">
        <v>1351</v>
      </c>
      <c r="G1115" s="312" t="s">
        <v>1352</v>
      </c>
      <c r="H1115" s="312" t="s">
        <v>1353</v>
      </c>
      <c r="I1115" s="329">
        <v>1</v>
      </c>
      <c r="J1115" s="312">
        <v>94</v>
      </c>
      <c r="K1115" s="312">
        <v>3.0300680000000003E-2</v>
      </c>
      <c r="L1115" s="312">
        <v>2.2228170000000002E-2</v>
      </c>
      <c r="M1115" s="330">
        <f t="shared" si="38"/>
        <v>8.0725100000000015E-3</v>
      </c>
      <c r="N1115" s="331">
        <f t="shared" si="39"/>
        <v>0.26641349303051948</v>
      </c>
    </row>
    <row r="1116" spans="1:14" x14ac:dyDescent="0.25">
      <c r="A1116" s="312">
        <v>4422321</v>
      </c>
      <c r="B1116" s="312">
        <v>442232103</v>
      </c>
      <c r="C1116" s="312" t="s">
        <v>1160</v>
      </c>
      <c r="D1116" s="312" t="s">
        <v>3037</v>
      </c>
      <c r="E1116" s="312">
        <v>100</v>
      </c>
      <c r="F1116" s="312" t="s">
        <v>1351</v>
      </c>
      <c r="G1116" s="312" t="s">
        <v>1352</v>
      </c>
      <c r="H1116" s="312" t="s">
        <v>1353</v>
      </c>
      <c r="I1116" s="329">
        <v>1</v>
      </c>
      <c r="J1116" s="312">
        <v>59</v>
      </c>
      <c r="K1116" s="312">
        <v>1.5847480000000004E-2</v>
      </c>
      <c r="L1116" s="312">
        <v>1.3268999999999996E-2</v>
      </c>
      <c r="M1116" s="330">
        <f t="shared" si="38"/>
        <v>2.578480000000008E-3</v>
      </c>
      <c r="N1116" s="331">
        <f t="shared" si="39"/>
        <v>0.1627059948963499</v>
      </c>
    </row>
    <row r="1117" spans="1:14" x14ac:dyDescent="0.25">
      <c r="A1117" s="312">
        <v>4422313</v>
      </c>
      <c r="B1117" s="312">
        <v>442231301</v>
      </c>
      <c r="C1117" s="312" t="s">
        <v>1164</v>
      </c>
      <c r="D1117" s="312" t="s">
        <v>3038</v>
      </c>
      <c r="E1117" s="312">
        <v>100</v>
      </c>
      <c r="F1117" s="312" t="s">
        <v>1351</v>
      </c>
      <c r="G1117" s="312" t="s">
        <v>1352</v>
      </c>
      <c r="H1117" s="312" t="s">
        <v>1353</v>
      </c>
      <c r="I1117" s="329">
        <v>1</v>
      </c>
      <c r="J1117" s="312">
        <v>137</v>
      </c>
      <c r="K1117" s="312">
        <v>6.7813239999999997E-2</v>
      </c>
      <c r="L1117" s="312">
        <v>5.1240060000000004E-2</v>
      </c>
      <c r="M1117" s="330">
        <f t="shared" si="38"/>
        <v>1.6573179999999993E-2</v>
      </c>
      <c r="N1117" s="331">
        <f t="shared" si="39"/>
        <v>0.24439445748352379</v>
      </c>
    </row>
    <row r="1118" spans="1:14" x14ac:dyDescent="0.25">
      <c r="A1118" s="312">
        <v>4422122</v>
      </c>
      <c r="B1118" s="312">
        <v>442212203</v>
      </c>
      <c r="C1118" s="312" t="s">
        <v>1168</v>
      </c>
      <c r="D1118" s="312" t="s">
        <v>3039</v>
      </c>
      <c r="E1118" s="312">
        <v>100</v>
      </c>
      <c r="F1118" s="312" t="s">
        <v>1351</v>
      </c>
      <c r="G1118" s="312" t="s">
        <v>1352</v>
      </c>
      <c r="H1118" s="312" t="s">
        <v>1353</v>
      </c>
      <c r="I1118" s="329">
        <v>1</v>
      </c>
      <c r="J1118" s="312">
        <v>46</v>
      </c>
      <c r="K1118" s="312">
        <v>1.9894639999999998E-2</v>
      </c>
      <c r="L1118" s="312">
        <v>1.7322790000000001E-2</v>
      </c>
      <c r="M1118" s="330">
        <f t="shared" si="38"/>
        <v>2.5718499999999971E-3</v>
      </c>
      <c r="N1118" s="331">
        <f t="shared" si="39"/>
        <v>0.12927351286577676</v>
      </c>
    </row>
    <row r="1119" spans="1:14" x14ac:dyDescent="0.25">
      <c r="A1119" s="312">
        <v>4422122</v>
      </c>
      <c r="B1119" s="312">
        <v>442212203</v>
      </c>
      <c r="C1119" s="312" t="s">
        <v>1168</v>
      </c>
      <c r="D1119" s="312" t="s">
        <v>3040</v>
      </c>
      <c r="E1119" s="312">
        <v>100</v>
      </c>
      <c r="F1119" s="312" t="s">
        <v>1351</v>
      </c>
      <c r="G1119" s="312" t="s">
        <v>1352</v>
      </c>
      <c r="H1119" s="312" t="s">
        <v>1353</v>
      </c>
      <c r="I1119" s="329">
        <v>1</v>
      </c>
      <c r="J1119" s="312">
        <v>109</v>
      </c>
      <c r="K1119" s="312">
        <v>4.7642040000000004E-2</v>
      </c>
      <c r="L1119" s="312">
        <v>3.8882360000000005E-2</v>
      </c>
      <c r="M1119" s="330">
        <f t="shared" si="38"/>
        <v>8.7596799999999989E-3</v>
      </c>
      <c r="N1119" s="331">
        <f t="shared" si="39"/>
        <v>0.18386450286343739</v>
      </c>
    </row>
    <row r="1120" spans="1:14" x14ac:dyDescent="0.25">
      <c r="A1120" s="312">
        <v>4422125</v>
      </c>
      <c r="B1120" s="312">
        <v>442212502</v>
      </c>
      <c r="C1120" s="312" t="s">
        <v>1454</v>
      </c>
      <c r="D1120" s="312" t="s">
        <v>3041</v>
      </c>
      <c r="E1120" s="312">
        <v>100</v>
      </c>
      <c r="F1120" s="312" t="s">
        <v>1351</v>
      </c>
      <c r="G1120" s="312" t="s">
        <v>1352</v>
      </c>
      <c r="H1120" s="312" t="s">
        <v>1353</v>
      </c>
      <c r="I1120" s="329">
        <v>1</v>
      </c>
      <c r="J1120" s="312">
        <v>93</v>
      </c>
      <c r="K1120" s="312">
        <v>2.5540320000000002E-2</v>
      </c>
      <c r="L1120" s="312">
        <v>2.4176000000000007E-2</v>
      </c>
      <c r="M1120" s="330">
        <f t="shared" si="38"/>
        <v>1.3643199999999953E-3</v>
      </c>
      <c r="N1120" s="331">
        <f t="shared" si="39"/>
        <v>5.3418281368439985E-2</v>
      </c>
    </row>
    <row r="1121" spans="1:14" x14ac:dyDescent="0.25">
      <c r="A1121" s="312">
        <v>4422134</v>
      </c>
      <c r="B1121" s="312">
        <v>442213406</v>
      </c>
      <c r="C1121" s="312" t="s">
        <v>1172</v>
      </c>
      <c r="D1121" s="312" t="s">
        <v>3042</v>
      </c>
      <c r="E1121" s="312">
        <v>100</v>
      </c>
      <c r="F1121" s="312" t="s">
        <v>1351</v>
      </c>
      <c r="G1121" s="312" t="s">
        <v>1352</v>
      </c>
      <c r="H1121" s="312" t="s">
        <v>1353</v>
      </c>
      <c r="I1121" s="329">
        <v>1</v>
      </c>
      <c r="J1121" s="312">
        <v>147</v>
      </c>
      <c r="K1121" s="312">
        <v>4.2053360000000019E-2</v>
      </c>
      <c r="L1121" s="312">
        <v>3.4014339999999997E-2</v>
      </c>
      <c r="M1121" s="330">
        <f t="shared" si="38"/>
        <v>8.0390200000000217E-3</v>
      </c>
      <c r="N1121" s="331">
        <f t="shared" si="39"/>
        <v>0.19116237085455284</v>
      </c>
    </row>
    <row r="1122" spans="1:14" x14ac:dyDescent="0.25">
      <c r="A1122" s="312">
        <v>4422134</v>
      </c>
      <c r="B1122" s="312">
        <v>442213404</v>
      </c>
      <c r="C1122" s="312" t="s">
        <v>1170</v>
      </c>
      <c r="D1122" s="312" t="s">
        <v>3043</v>
      </c>
      <c r="E1122" s="312">
        <v>100</v>
      </c>
      <c r="F1122" s="312" t="s">
        <v>1351</v>
      </c>
      <c r="G1122" s="312" t="s">
        <v>1352</v>
      </c>
      <c r="H1122" s="312" t="s">
        <v>1353</v>
      </c>
      <c r="I1122" s="329">
        <v>1</v>
      </c>
      <c r="J1122" s="312">
        <v>46</v>
      </c>
      <c r="K1122" s="312">
        <v>1.2165640000000002E-2</v>
      </c>
      <c r="L1122" s="312">
        <v>1.1125000000000003E-2</v>
      </c>
      <c r="M1122" s="330">
        <f t="shared" si="38"/>
        <v>1.0406399999999989E-3</v>
      </c>
      <c r="N1122" s="331">
        <f t="shared" si="39"/>
        <v>8.5539272903028429E-2</v>
      </c>
    </row>
    <row r="1123" spans="1:14" x14ac:dyDescent="0.25">
      <c r="A1123" s="312">
        <v>4422321</v>
      </c>
      <c r="B1123" s="312">
        <v>442232104</v>
      </c>
      <c r="C1123" s="312" t="s">
        <v>1451</v>
      </c>
      <c r="D1123" s="312" t="s">
        <v>3044</v>
      </c>
      <c r="E1123" s="312">
        <v>100</v>
      </c>
      <c r="F1123" s="312" t="s">
        <v>1351</v>
      </c>
      <c r="G1123" s="312" t="s">
        <v>1352</v>
      </c>
      <c r="H1123" s="312" t="s">
        <v>1353</v>
      </c>
      <c r="I1123" s="329">
        <v>1</v>
      </c>
      <c r="J1123" s="312">
        <v>51</v>
      </c>
      <c r="K1123" s="312">
        <v>1.4967000000000001E-2</v>
      </c>
      <c r="L1123" s="312">
        <v>1.050075E-2</v>
      </c>
      <c r="M1123" s="330">
        <f t="shared" si="38"/>
        <v>4.4662500000000015E-3</v>
      </c>
      <c r="N1123" s="331">
        <f t="shared" si="39"/>
        <v>0.29840649428743243</v>
      </c>
    </row>
    <row r="1124" spans="1:14" x14ac:dyDescent="0.25">
      <c r="A1124" s="312">
        <v>4422321</v>
      </c>
      <c r="B1124" s="312">
        <v>442232103</v>
      </c>
      <c r="C1124" s="312" t="s">
        <v>1160</v>
      </c>
      <c r="D1124" s="312" t="s">
        <v>3045</v>
      </c>
      <c r="E1124" s="312">
        <v>100</v>
      </c>
      <c r="F1124" s="312" t="s">
        <v>1351</v>
      </c>
      <c r="G1124" s="312" t="s">
        <v>1352</v>
      </c>
      <c r="H1124" s="312" t="s">
        <v>1353</v>
      </c>
      <c r="I1124" s="329">
        <v>1</v>
      </c>
      <c r="J1124" s="312">
        <v>88</v>
      </c>
      <c r="K1124" s="312">
        <v>4.5229480000000009E-2</v>
      </c>
      <c r="L1124" s="312">
        <v>3.9144360000000003E-2</v>
      </c>
      <c r="M1124" s="330">
        <f t="shared" si="38"/>
        <v>6.0851200000000064E-3</v>
      </c>
      <c r="N1124" s="331">
        <f t="shared" si="39"/>
        <v>0.13453880079983244</v>
      </c>
    </row>
    <row r="1125" spans="1:14" x14ac:dyDescent="0.25">
      <c r="A1125" s="312">
        <v>4422321</v>
      </c>
      <c r="B1125" s="312">
        <v>442232102</v>
      </c>
      <c r="C1125" s="312" t="s">
        <v>1444</v>
      </c>
      <c r="D1125" s="312" t="s">
        <v>3046</v>
      </c>
      <c r="E1125" s="312">
        <v>100</v>
      </c>
      <c r="F1125" s="312" t="s">
        <v>1351</v>
      </c>
      <c r="G1125" s="312" t="s">
        <v>1352</v>
      </c>
      <c r="H1125" s="312" t="s">
        <v>1353</v>
      </c>
      <c r="I1125" s="329">
        <v>1</v>
      </c>
      <c r="J1125" s="312">
        <v>38</v>
      </c>
      <c r="K1125" s="312">
        <v>1.5819360000000001E-2</v>
      </c>
      <c r="L1125" s="312">
        <v>1.2849999999999999E-2</v>
      </c>
      <c r="M1125" s="330">
        <f t="shared" si="38"/>
        <v>2.9693600000000025E-3</v>
      </c>
      <c r="N1125" s="331">
        <f t="shared" si="39"/>
        <v>0.18770418019439486</v>
      </c>
    </row>
    <row r="1126" spans="1:14" x14ac:dyDescent="0.25">
      <c r="A1126" s="312">
        <v>4422321</v>
      </c>
      <c r="B1126" s="312">
        <v>442232103</v>
      </c>
      <c r="C1126" s="312" t="s">
        <v>1160</v>
      </c>
      <c r="D1126" s="312" t="s">
        <v>3047</v>
      </c>
      <c r="E1126" s="312">
        <v>100</v>
      </c>
      <c r="F1126" s="312" t="s">
        <v>1351</v>
      </c>
      <c r="G1126" s="312" t="s">
        <v>1352</v>
      </c>
      <c r="H1126" s="312" t="s">
        <v>1353</v>
      </c>
      <c r="I1126" s="329">
        <v>1</v>
      </c>
      <c r="J1126" s="312">
        <v>58</v>
      </c>
      <c r="K1126" s="312">
        <v>1.6151040000000002E-2</v>
      </c>
      <c r="L1126" s="312">
        <v>1.1852999999999999E-2</v>
      </c>
      <c r="M1126" s="330">
        <f t="shared" si="38"/>
        <v>4.298040000000003E-3</v>
      </c>
      <c r="N1126" s="331">
        <f t="shared" si="39"/>
        <v>0.26611537089871629</v>
      </c>
    </row>
    <row r="1127" spans="1:14" x14ac:dyDescent="0.25">
      <c r="A1127" s="312">
        <v>4422321</v>
      </c>
      <c r="B1127" s="312">
        <v>442232103</v>
      </c>
      <c r="C1127" s="312" t="s">
        <v>1160</v>
      </c>
      <c r="D1127" s="312" t="s">
        <v>3048</v>
      </c>
      <c r="E1127" s="312">
        <v>100</v>
      </c>
      <c r="F1127" s="312" t="s">
        <v>1351</v>
      </c>
      <c r="G1127" s="312" t="s">
        <v>1352</v>
      </c>
      <c r="H1127" s="312" t="s">
        <v>1353</v>
      </c>
      <c r="I1127" s="329">
        <v>1</v>
      </c>
      <c r="J1127" s="312">
        <v>70</v>
      </c>
      <c r="K1127" s="312">
        <v>2.4078479999999999E-2</v>
      </c>
      <c r="L1127" s="312">
        <v>2.1195909999999998E-2</v>
      </c>
      <c r="M1127" s="330">
        <f t="shared" si="38"/>
        <v>2.882570000000001E-3</v>
      </c>
      <c r="N1127" s="331">
        <f t="shared" si="39"/>
        <v>0.11971561327791459</v>
      </c>
    </row>
    <row r="1128" spans="1:14" x14ac:dyDescent="0.25">
      <c r="A1128" s="312">
        <v>4422223</v>
      </c>
      <c r="B1128" s="312">
        <v>442222301</v>
      </c>
      <c r="C1128" s="312" t="s">
        <v>1184</v>
      </c>
      <c r="D1128" s="312" t="s">
        <v>3049</v>
      </c>
      <c r="E1128" s="312">
        <v>100</v>
      </c>
      <c r="F1128" s="312" t="s">
        <v>1351</v>
      </c>
      <c r="G1128" s="312" t="s">
        <v>1352</v>
      </c>
      <c r="H1128" s="312" t="s">
        <v>1353</v>
      </c>
      <c r="I1128" s="329">
        <v>1</v>
      </c>
      <c r="J1128" s="312">
        <v>91</v>
      </c>
      <c r="K1128" s="312">
        <v>3.5891080000000006E-2</v>
      </c>
      <c r="L1128" s="312">
        <v>2.7462889999999997E-2</v>
      </c>
      <c r="M1128" s="330">
        <f t="shared" si="38"/>
        <v>8.428190000000009E-3</v>
      </c>
      <c r="N1128" s="331">
        <f t="shared" si="39"/>
        <v>0.23482687063192323</v>
      </c>
    </row>
    <row r="1129" spans="1:14" x14ac:dyDescent="0.25">
      <c r="A1129" s="312">
        <v>4422224</v>
      </c>
      <c r="B1129" s="312">
        <v>442222401</v>
      </c>
      <c r="C1129" s="312" t="s">
        <v>1457</v>
      </c>
      <c r="D1129" s="312" t="s">
        <v>3050</v>
      </c>
      <c r="E1129" s="312">
        <v>100</v>
      </c>
      <c r="F1129" s="312" t="s">
        <v>1351</v>
      </c>
      <c r="G1129" s="312" t="s">
        <v>1352</v>
      </c>
      <c r="H1129" s="312" t="s">
        <v>1353</v>
      </c>
      <c r="I1129" s="329">
        <v>1</v>
      </c>
      <c r="J1129" s="312">
        <v>120</v>
      </c>
      <c r="K1129" s="312">
        <v>5.6660080000000015E-2</v>
      </c>
      <c r="L1129" s="312">
        <v>3.8814929999999984E-2</v>
      </c>
      <c r="M1129" s="330">
        <f t="shared" si="38"/>
        <v>1.7845150000000032E-2</v>
      </c>
      <c r="N1129" s="331">
        <f t="shared" si="39"/>
        <v>0.31495102018917071</v>
      </c>
    </row>
    <row r="1130" spans="1:14" x14ac:dyDescent="0.25">
      <c r="A1130" s="312">
        <v>4422322</v>
      </c>
      <c r="B1130" s="312">
        <v>442232202</v>
      </c>
      <c r="C1130" s="312" t="s">
        <v>1163</v>
      </c>
      <c r="D1130" s="312" t="s">
        <v>3051</v>
      </c>
      <c r="E1130" s="312">
        <v>100</v>
      </c>
      <c r="F1130" s="312" t="s">
        <v>1351</v>
      </c>
      <c r="G1130" s="312" t="s">
        <v>1352</v>
      </c>
      <c r="H1130" s="312" t="s">
        <v>1353</v>
      </c>
      <c r="I1130" s="329">
        <v>1</v>
      </c>
      <c r="J1130" s="312">
        <v>62</v>
      </c>
      <c r="K1130" s="312">
        <v>1.9809680000000003E-2</v>
      </c>
      <c r="L1130" s="312">
        <v>1.6261459999999998E-2</v>
      </c>
      <c r="M1130" s="330">
        <f t="shared" si="38"/>
        <v>3.5482200000000047E-3</v>
      </c>
      <c r="N1130" s="331">
        <f t="shared" si="39"/>
        <v>0.17911546274346704</v>
      </c>
    </row>
    <row r="1131" spans="1:14" x14ac:dyDescent="0.25">
      <c r="A1131" s="312">
        <v>4422321</v>
      </c>
      <c r="B1131" s="312">
        <v>442232101</v>
      </c>
      <c r="C1131" s="312" t="s">
        <v>1161</v>
      </c>
      <c r="D1131" s="312" t="s">
        <v>3052</v>
      </c>
      <c r="E1131" s="312">
        <v>100</v>
      </c>
      <c r="F1131" s="312" t="s">
        <v>1351</v>
      </c>
      <c r="G1131" s="312" t="s">
        <v>1352</v>
      </c>
      <c r="H1131" s="312" t="s">
        <v>1353</v>
      </c>
      <c r="I1131" s="329">
        <v>1</v>
      </c>
      <c r="J1131" s="312">
        <v>115</v>
      </c>
      <c r="K1131" s="312">
        <v>3.3898119999999997E-2</v>
      </c>
      <c r="L1131" s="312">
        <v>2.6891350000000001E-2</v>
      </c>
      <c r="M1131" s="330">
        <f t="shared" si="38"/>
        <v>7.0067699999999955E-3</v>
      </c>
      <c r="N1131" s="331">
        <f t="shared" si="39"/>
        <v>0.20670084358660587</v>
      </c>
    </row>
    <row r="1132" spans="1:14" x14ac:dyDescent="0.25">
      <c r="A1132" s="312">
        <v>4422321</v>
      </c>
      <c r="B1132" s="312">
        <v>442232102</v>
      </c>
      <c r="C1132" s="312" t="s">
        <v>1444</v>
      </c>
      <c r="D1132" s="312" t="s">
        <v>3053</v>
      </c>
      <c r="E1132" s="312">
        <v>100</v>
      </c>
      <c r="F1132" s="312" t="s">
        <v>1351</v>
      </c>
      <c r="G1132" s="312" t="s">
        <v>1352</v>
      </c>
      <c r="H1132" s="312" t="s">
        <v>1353</v>
      </c>
      <c r="I1132" s="329">
        <v>1</v>
      </c>
      <c r="J1132" s="312">
        <v>81</v>
      </c>
      <c r="K1132" s="312">
        <v>3.2152039999999993E-2</v>
      </c>
      <c r="L1132" s="312">
        <v>2.2674859999999998E-2</v>
      </c>
      <c r="M1132" s="330">
        <f t="shared" si="38"/>
        <v>9.4771799999999948E-3</v>
      </c>
      <c r="N1132" s="331">
        <f t="shared" si="39"/>
        <v>0.29476138994601886</v>
      </c>
    </row>
    <row r="1133" spans="1:14" x14ac:dyDescent="0.25">
      <c r="A1133" s="312">
        <v>4422321</v>
      </c>
      <c r="B1133" s="312">
        <v>442232103</v>
      </c>
      <c r="C1133" s="312" t="s">
        <v>1160</v>
      </c>
      <c r="D1133" s="312" t="s">
        <v>3054</v>
      </c>
      <c r="E1133" s="312">
        <v>100</v>
      </c>
      <c r="F1133" s="312" t="s">
        <v>1351</v>
      </c>
      <c r="G1133" s="312" t="s">
        <v>1352</v>
      </c>
      <c r="H1133" s="312" t="s">
        <v>1353</v>
      </c>
      <c r="I1133" s="329">
        <v>1</v>
      </c>
      <c r="J1133" s="312">
        <v>108</v>
      </c>
      <c r="K1133" s="312">
        <v>5.9387039999999988E-2</v>
      </c>
      <c r="L1133" s="312">
        <v>4.1740839999999994E-2</v>
      </c>
      <c r="M1133" s="330">
        <f t="shared" si="38"/>
        <v>1.7646199999999994E-2</v>
      </c>
      <c r="N1133" s="331">
        <f t="shared" si="39"/>
        <v>0.29713890438048429</v>
      </c>
    </row>
    <row r="1134" spans="1:14" x14ac:dyDescent="0.25">
      <c r="A1134" s="312">
        <v>4422313</v>
      </c>
      <c r="B1134" s="312">
        <v>442231301</v>
      </c>
      <c r="C1134" s="312" t="s">
        <v>1164</v>
      </c>
      <c r="D1134" s="312" t="s">
        <v>3055</v>
      </c>
      <c r="E1134" s="312">
        <v>100</v>
      </c>
      <c r="F1134" s="312" t="s">
        <v>1351</v>
      </c>
      <c r="G1134" s="312" t="s">
        <v>1352</v>
      </c>
      <c r="H1134" s="312" t="s">
        <v>1353</v>
      </c>
      <c r="I1134" s="329">
        <v>1</v>
      </c>
      <c r="J1134" s="312">
        <v>54</v>
      </c>
      <c r="K1134" s="312">
        <v>1.9830759999999999E-2</v>
      </c>
      <c r="L1134" s="312">
        <v>1.6169139999999999E-2</v>
      </c>
      <c r="M1134" s="330">
        <f t="shared" si="38"/>
        <v>3.6616200000000008E-3</v>
      </c>
      <c r="N1134" s="331">
        <f t="shared" si="39"/>
        <v>0.18464345289842654</v>
      </c>
    </row>
    <row r="1135" spans="1:14" x14ac:dyDescent="0.25">
      <c r="A1135" s="312">
        <v>4422313</v>
      </c>
      <c r="B1135" s="312">
        <v>442231301</v>
      </c>
      <c r="C1135" s="312" t="s">
        <v>1164</v>
      </c>
      <c r="D1135" s="312" t="s">
        <v>3056</v>
      </c>
      <c r="E1135" s="312">
        <v>100</v>
      </c>
      <c r="F1135" s="312" t="s">
        <v>1351</v>
      </c>
      <c r="G1135" s="312" t="s">
        <v>1352</v>
      </c>
      <c r="H1135" s="312" t="s">
        <v>1353</v>
      </c>
      <c r="I1135" s="329">
        <v>1</v>
      </c>
      <c r="J1135" s="312">
        <v>64</v>
      </c>
      <c r="K1135" s="312">
        <v>3.2763279999999992E-2</v>
      </c>
      <c r="L1135" s="312">
        <v>2.1299699999999998E-2</v>
      </c>
      <c r="M1135" s="330">
        <f t="shared" si="38"/>
        <v>1.1463579999999994E-2</v>
      </c>
      <c r="N1135" s="331">
        <f t="shared" si="39"/>
        <v>0.34989109759462411</v>
      </c>
    </row>
    <row r="1136" spans="1:14" x14ac:dyDescent="0.25">
      <c r="A1136" s="312">
        <v>4422322</v>
      </c>
      <c r="B1136" s="312">
        <v>442232202</v>
      </c>
      <c r="C1136" s="312" t="s">
        <v>1163</v>
      </c>
      <c r="D1136" s="312" t="s">
        <v>3057</v>
      </c>
      <c r="E1136" s="312">
        <v>100</v>
      </c>
      <c r="F1136" s="312" t="s">
        <v>1351</v>
      </c>
      <c r="G1136" s="312" t="s">
        <v>1352</v>
      </c>
      <c r="H1136" s="312" t="s">
        <v>1353</v>
      </c>
      <c r="I1136" s="329">
        <v>1</v>
      </c>
      <c r="J1136" s="312">
        <v>82</v>
      </c>
      <c r="K1136" s="312">
        <v>3.0315479999999992E-2</v>
      </c>
      <c r="L1136" s="312">
        <v>2.3878300000000005E-2</v>
      </c>
      <c r="M1136" s="330">
        <f t="shared" si="38"/>
        <v>6.4371799999999868E-3</v>
      </c>
      <c r="N1136" s="331">
        <f t="shared" si="39"/>
        <v>0.2123397023566834</v>
      </c>
    </row>
    <row r="1137" spans="1:14" x14ac:dyDescent="0.25">
      <c r="A1137" s="312">
        <v>4422321</v>
      </c>
      <c r="B1137" s="312">
        <v>442232103</v>
      </c>
      <c r="C1137" s="312" t="s">
        <v>1160</v>
      </c>
      <c r="D1137" s="312" t="s">
        <v>3058</v>
      </c>
      <c r="E1137" s="312">
        <v>100</v>
      </c>
      <c r="F1137" s="312" t="s">
        <v>1351</v>
      </c>
      <c r="G1137" s="312" t="s">
        <v>1352</v>
      </c>
      <c r="H1137" s="312" t="s">
        <v>1353</v>
      </c>
      <c r="I1137" s="329">
        <v>1</v>
      </c>
      <c r="J1137" s="312">
        <v>61</v>
      </c>
      <c r="K1137" s="312">
        <v>1.9874280000000001E-2</v>
      </c>
      <c r="L1137" s="312">
        <v>1.4603370000000001E-2</v>
      </c>
      <c r="M1137" s="330">
        <f t="shared" si="38"/>
        <v>5.2709100000000002E-3</v>
      </c>
      <c r="N1137" s="331">
        <f t="shared" si="39"/>
        <v>0.26521262657062294</v>
      </c>
    </row>
    <row r="1138" spans="1:14" x14ac:dyDescent="0.25">
      <c r="A1138" s="312">
        <v>4422321</v>
      </c>
      <c r="B1138" s="312">
        <v>442232103</v>
      </c>
      <c r="C1138" s="312" t="s">
        <v>1160</v>
      </c>
      <c r="D1138" s="312" t="s">
        <v>3059</v>
      </c>
      <c r="E1138" s="312">
        <v>100</v>
      </c>
      <c r="F1138" s="312" t="s">
        <v>1351</v>
      </c>
      <c r="G1138" s="312" t="s">
        <v>1352</v>
      </c>
      <c r="H1138" s="312" t="s">
        <v>1353</v>
      </c>
      <c r="I1138" s="329">
        <v>1</v>
      </c>
      <c r="J1138" s="312">
        <v>125</v>
      </c>
      <c r="K1138" s="312">
        <v>2.8849800000000009E-2</v>
      </c>
      <c r="L1138" s="312">
        <v>2.3575790000000006E-2</v>
      </c>
      <c r="M1138" s="330">
        <f t="shared" si="38"/>
        <v>5.2740100000000026E-3</v>
      </c>
      <c r="N1138" s="331">
        <f t="shared" si="39"/>
        <v>0.18280923957878395</v>
      </c>
    </row>
    <row r="1139" spans="1:14" x14ac:dyDescent="0.25">
      <c r="A1139" s="312">
        <v>4422321</v>
      </c>
      <c r="B1139" s="312">
        <v>442232101</v>
      </c>
      <c r="C1139" s="312" t="s">
        <v>1161</v>
      </c>
      <c r="D1139" s="312" t="s">
        <v>3060</v>
      </c>
      <c r="E1139" s="312">
        <v>100</v>
      </c>
      <c r="F1139" s="312" t="s">
        <v>1351</v>
      </c>
      <c r="G1139" s="312" t="s">
        <v>1352</v>
      </c>
      <c r="H1139" s="312" t="s">
        <v>1353</v>
      </c>
      <c r="I1139" s="329">
        <v>1</v>
      </c>
      <c r="J1139" s="312">
        <v>71</v>
      </c>
      <c r="K1139" s="312">
        <v>2.439676E-2</v>
      </c>
      <c r="L1139" s="312">
        <v>1.792904E-2</v>
      </c>
      <c r="M1139" s="330">
        <f t="shared" si="38"/>
        <v>6.4677199999999997E-3</v>
      </c>
      <c r="N1139" s="331">
        <f t="shared" si="39"/>
        <v>0.26510569436269404</v>
      </c>
    </row>
    <row r="1140" spans="1:14" x14ac:dyDescent="0.25">
      <c r="A1140" s="312">
        <v>4422125</v>
      </c>
      <c r="B1140" s="312">
        <v>442212501</v>
      </c>
      <c r="C1140" s="312" t="s">
        <v>1456</v>
      </c>
      <c r="D1140" s="312" t="s">
        <v>3061</v>
      </c>
      <c r="E1140" s="312">
        <v>100</v>
      </c>
      <c r="F1140" s="312" t="s">
        <v>1351</v>
      </c>
      <c r="G1140" s="312" t="s">
        <v>1352</v>
      </c>
      <c r="H1140" s="312" t="s">
        <v>1353</v>
      </c>
      <c r="I1140" s="329">
        <v>1</v>
      </c>
      <c r="J1140" s="312">
        <v>58</v>
      </c>
      <c r="K1140" s="312">
        <v>4.5997159999999995E-2</v>
      </c>
      <c r="L1140" s="312">
        <v>3.5225130000000007E-2</v>
      </c>
      <c r="M1140" s="330">
        <f t="shared" si="38"/>
        <v>1.0772029999999988E-2</v>
      </c>
      <c r="N1140" s="331">
        <f t="shared" si="39"/>
        <v>0.23418902384408058</v>
      </c>
    </row>
    <row r="1141" spans="1:14" x14ac:dyDescent="0.25">
      <c r="A1141" s="312">
        <v>4422134</v>
      </c>
      <c r="B1141" s="312">
        <v>442213403</v>
      </c>
      <c r="C1141" s="312" t="s">
        <v>1171</v>
      </c>
      <c r="D1141" s="312" t="s">
        <v>3062</v>
      </c>
      <c r="E1141" s="312">
        <v>100</v>
      </c>
      <c r="F1141" s="312" t="s">
        <v>1351</v>
      </c>
      <c r="G1141" s="312" t="s">
        <v>1352</v>
      </c>
      <c r="H1141" s="312" t="s">
        <v>1353</v>
      </c>
      <c r="I1141" s="329">
        <v>1</v>
      </c>
      <c r="J1141" s="312">
        <v>30</v>
      </c>
      <c r="K1141" s="312">
        <v>8.0186800000000003E-3</v>
      </c>
      <c r="L1141" s="312">
        <v>6.4139999999999978E-3</v>
      </c>
      <c r="M1141" s="330">
        <f t="shared" si="38"/>
        <v>1.6046800000000024E-3</v>
      </c>
      <c r="N1141" s="331">
        <f t="shared" si="39"/>
        <v>0.2001177251118641</v>
      </c>
    </row>
    <row r="1142" spans="1:14" x14ac:dyDescent="0.25">
      <c r="A1142" s="312">
        <v>4422321</v>
      </c>
      <c r="B1142" s="312">
        <v>442232102</v>
      </c>
      <c r="C1142" s="312" t="s">
        <v>1444</v>
      </c>
      <c r="D1142" s="312" t="s">
        <v>3063</v>
      </c>
      <c r="E1142" s="312">
        <v>100</v>
      </c>
      <c r="F1142" s="312" t="s">
        <v>1351</v>
      </c>
      <c r="G1142" s="312" t="s">
        <v>1352</v>
      </c>
      <c r="H1142" s="312" t="s">
        <v>1353</v>
      </c>
      <c r="I1142" s="329">
        <v>1</v>
      </c>
      <c r="J1142" s="312">
        <v>116</v>
      </c>
      <c r="K1142" s="312">
        <v>4.4866520000000007E-2</v>
      </c>
      <c r="L1142" s="312">
        <v>3.9845150000000003E-2</v>
      </c>
      <c r="M1142" s="330">
        <f t="shared" si="38"/>
        <v>5.0213700000000042E-3</v>
      </c>
      <c r="N1142" s="331">
        <f t="shared" si="39"/>
        <v>0.11191797358030003</v>
      </c>
    </row>
    <row r="1143" spans="1:14" x14ac:dyDescent="0.25">
      <c r="A1143" s="312">
        <v>4422125</v>
      </c>
      <c r="B1143" s="312">
        <v>442212501</v>
      </c>
      <c r="C1143" s="312" t="s">
        <v>1456</v>
      </c>
      <c r="D1143" s="312" t="s">
        <v>3064</v>
      </c>
      <c r="E1143" s="312">
        <v>100</v>
      </c>
      <c r="F1143" s="312" t="s">
        <v>1351</v>
      </c>
      <c r="G1143" s="312" t="s">
        <v>1352</v>
      </c>
      <c r="H1143" s="312" t="s">
        <v>1353</v>
      </c>
      <c r="I1143" s="329">
        <v>1</v>
      </c>
      <c r="J1143" s="312">
        <v>114</v>
      </c>
      <c r="K1143" s="312">
        <v>5.1634600000000003E-2</v>
      </c>
      <c r="L1143" s="312">
        <v>4.7901989999999998E-2</v>
      </c>
      <c r="M1143" s="330">
        <f t="shared" si="38"/>
        <v>3.7326100000000043E-3</v>
      </c>
      <c r="N1143" s="331">
        <f t="shared" si="39"/>
        <v>7.2288930290929032E-2</v>
      </c>
    </row>
    <row r="1144" spans="1:14" x14ac:dyDescent="0.25">
      <c r="A1144" s="312">
        <v>4422122</v>
      </c>
      <c r="B1144" s="312">
        <v>442212203</v>
      </c>
      <c r="C1144" s="312" t="s">
        <v>1168</v>
      </c>
      <c r="D1144" s="312" t="s">
        <v>3065</v>
      </c>
      <c r="E1144" s="312">
        <v>100</v>
      </c>
      <c r="F1144" s="312" t="s">
        <v>1351</v>
      </c>
      <c r="G1144" s="312" t="s">
        <v>1352</v>
      </c>
      <c r="H1144" s="312" t="s">
        <v>1353</v>
      </c>
      <c r="I1144" s="329">
        <v>1</v>
      </c>
      <c r="J1144" s="312">
        <v>43</v>
      </c>
      <c r="K1144" s="312">
        <v>1.8508120000000006E-2</v>
      </c>
      <c r="L1144" s="312">
        <v>1.4724000000000003E-2</v>
      </c>
      <c r="M1144" s="330">
        <f t="shared" si="38"/>
        <v>3.7841200000000037E-3</v>
      </c>
      <c r="N1144" s="331">
        <f t="shared" si="39"/>
        <v>0.20445728685571535</v>
      </c>
    </row>
    <row r="1145" spans="1:14" x14ac:dyDescent="0.25">
      <c r="A1145" s="312">
        <v>4422122</v>
      </c>
      <c r="B1145" s="312">
        <v>442212203</v>
      </c>
      <c r="C1145" s="312" t="s">
        <v>1168</v>
      </c>
      <c r="D1145" s="312" t="s">
        <v>3066</v>
      </c>
      <c r="E1145" s="312">
        <v>100</v>
      </c>
      <c r="F1145" s="312" t="s">
        <v>1351</v>
      </c>
      <c r="G1145" s="312" t="s">
        <v>1352</v>
      </c>
      <c r="H1145" s="312" t="s">
        <v>1353</v>
      </c>
      <c r="I1145" s="329">
        <v>1</v>
      </c>
      <c r="J1145" s="312">
        <v>99</v>
      </c>
      <c r="K1145" s="312">
        <v>3.6447E-2</v>
      </c>
      <c r="L1145" s="312">
        <v>2.8067319999999993E-2</v>
      </c>
      <c r="M1145" s="330">
        <f t="shared" si="38"/>
        <v>8.3796800000000074E-3</v>
      </c>
      <c r="N1145" s="331">
        <f t="shared" si="39"/>
        <v>0.2299141218756004</v>
      </c>
    </row>
    <row r="1146" spans="1:14" x14ac:dyDescent="0.25">
      <c r="A1146" s="312">
        <v>4422122</v>
      </c>
      <c r="B1146" s="312">
        <v>442212203</v>
      </c>
      <c r="C1146" s="312" t="s">
        <v>1168</v>
      </c>
      <c r="D1146" s="312" t="s">
        <v>3067</v>
      </c>
      <c r="E1146" s="312">
        <v>100</v>
      </c>
      <c r="F1146" s="312" t="s">
        <v>1351</v>
      </c>
      <c r="G1146" s="312" t="s">
        <v>1352</v>
      </c>
      <c r="H1146" s="312" t="s">
        <v>1353</v>
      </c>
      <c r="I1146" s="329">
        <v>1</v>
      </c>
      <c r="J1146" s="312">
        <v>33</v>
      </c>
      <c r="K1146" s="312">
        <v>1.5104040000000001E-2</v>
      </c>
      <c r="L1146" s="312">
        <v>1.0502130000000002E-2</v>
      </c>
      <c r="M1146" s="330">
        <f t="shared" si="38"/>
        <v>4.601909999999999E-3</v>
      </c>
      <c r="N1146" s="331">
        <f t="shared" si="39"/>
        <v>0.30468073442602106</v>
      </c>
    </row>
    <row r="1147" spans="1:14" x14ac:dyDescent="0.25">
      <c r="A1147" s="312">
        <v>4422224</v>
      </c>
      <c r="B1147" s="312">
        <v>442222401</v>
      </c>
      <c r="C1147" s="312" t="s">
        <v>1457</v>
      </c>
      <c r="D1147" s="312" t="s">
        <v>3068</v>
      </c>
      <c r="E1147" s="312">
        <v>100</v>
      </c>
      <c r="F1147" s="312" t="s">
        <v>1351</v>
      </c>
      <c r="G1147" s="312" t="s">
        <v>1352</v>
      </c>
      <c r="H1147" s="312" t="s">
        <v>1353</v>
      </c>
      <c r="I1147" s="329">
        <v>1</v>
      </c>
      <c r="J1147" s="312">
        <v>130</v>
      </c>
      <c r="K1147" s="312">
        <v>4.0352639999999995E-2</v>
      </c>
      <c r="L1147" s="312">
        <v>3.0542470000000002E-2</v>
      </c>
      <c r="M1147" s="330">
        <f t="shared" si="38"/>
        <v>9.8101699999999931E-3</v>
      </c>
      <c r="N1147" s="331">
        <f t="shared" si="39"/>
        <v>0.24311098356885683</v>
      </c>
    </row>
    <row r="1148" spans="1:14" x14ac:dyDescent="0.25">
      <c r="A1148" s="312">
        <v>4422224</v>
      </c>
      <c r="B1148" s="312">
        <v>442222401</v>
      </c>
      <c r="C1148" s="312" t="s">
        <v>1457</v>
      </c>
      <c r="D1148" s="312" t="s">
        <v>3069</v>
      </c>
      <c r="E1148" s="312">
        <v>100</v>
      </c>
      <c r="F1148" s="312" t="s">
        <v>1351</v>
      </c>
      <c r="G1148" s="312" t="s">
        <v>1352</v>
      </c>
      <c r="H1148" s="312" t="s">
        <v>1353</v>
      </c>
      <c r="I1148" s="329">
        <v>1</v>
      </c>
      <c r="J1148" s="312">
        <v>122</v>
      </c>
      <c r="K1148" s="312">
        <v>3.8186559999999994E-2</v>
      </c>
      <c r="L1148" s="312">
        <v>3.1251759999999996E-2</v>
      </c>
      <c r="M1148" s="330">
        <f t="shared" si="38"/>
        <v>6.9347999999999979E-3</v>
      </c>
      <c r="N1148" s="331">
        <f t="shared" si="39"/>
        <v>0.18160316090268405</v>
      </c>
    </row>
    <row r="1149" spans="1:14" x14ac:dyDescent="0.25">
      <c r="A1149" s="312">
        <v>4422224</v>
      </c>
      <c r="B1149" s="312">
        <v>442222401</v>
      </c>
      <c r="C1149" s="312" t="s">
        <v>1457</v>
      </c>
      <c r="D1149" s="312" t="s">
        <v>3070</v>
      </c>
      <c r="E1149" s="312">
        <v>100</v>
      </c>
      <c r="F1149" s="312" t="s">
        <v>1351</v>
      </c>
      <c r="G1149" s="312" t="s">
        <v>1352</v>
      </c>
      <c r="H1149" s="312" t="s">
        <v>1353</v>
      </c>
      <c r="I1149" s="329">
        <v>1</v>
      </c>
      <c r="J1149" s="312">
        <v>63</v>
      </c>
      <c r="K1149" s="312">
        <v>3.1889800000000003E-2</v>
      </c>
      <c r="L1149" s="312">
        <v>2.9253626000000005E-2</v>
      </c>
      <c r="M1149" s="330">
        <f t="shared" si="38"/>
        <v>2.6361739999999981E-3</v>
      </c>
      <c r="N1149" s="331">
        <f t="shared" si="39"/>
        <v>8.2665115491473692E-2</v>
      </c>
    </row>
    <row r="1150" spans="1:14" x14ac:dyDescent="0.25">
      <c r="A1150" s="312">
        <v>4422134</v>
      </c>
      <c r="B1150" s="312">
        <v>442213403</v>
      </c>
      <c r="C1150" s="312" t="s">
        <v>1171</v>
      </c>
      <c r="D1150" s="312" t="s">
        <v>3071</v>
      </c>
      <c r="E1150" s="312">
        <v>100</v>
      </c>
      <c r="F1150" s="312" t="s">
        <v>1351</v>
      </c>
      <c r="G1150" s="312" t="s">
        <v>1352</v>
      </c>
      <c r="H1150" s="312" t="s">
        <v>1353</v>
      </c>
      <c r="I1150" s="329">
        <v>1</v>
      </c>
      <c r="J1150" s="312">
        <v>64</v>
      </c>
      <c r="K1150" s="312">
        <v>2.0906240000000003E-2</v>
      </c>
      <c r="L1150" s="312">
        <v>1.6710659999999999E-2</v>
      </c>
      <c r="M1150" s="330">
        <f t="shared" si="38"/>
        <v>4.1955800000000043E-3</v>
      </c>
      <c r="N1150" s="331">
        <f t="shared" si="39"/>
        <v>0.20068553694973384</v>
      </c>
    </row>
    <row r="1151" spans="1:14" x14ac:dyDescent="0.25">
      <c r="A1151" s="312">
        <v>4422224</v>
      </c>
      <c r="B1151" s="312">
        <v>442222401</v>
      </c>
      <c r="C1151" s="312" t="s">
        <v>1457</v>
      </c>
      <c r="D1151" s="312" t="s">
        <v>3072</v>
      </c>
      <c r="E1151" s="312">
        <v>100</v>
      </c>
      <c r="F1151" s="312" t="s">
        <v>1351</v>
      </c>
      <c r="G1151" s="312" t="s">
        <v>1352</v>
      </c>
      <c r="H1151" s="312" t="s">
        <v>1353</v>
      </c>
      <c r="I1151" s="329">
        <v>1</v>
      </c>
      <c r="J1151" s="312">
        <v>87</v>
      </c>
      <c r="K1151" s="312">
        <v>7.1155880000000005E-2</v>
      </c>
      <c r="L1151" s="312">
        <v>5.4583760000000002E-2</v>
      </c>
      <c r="M1151" s="330">
        <f t="shared" si="38"/>
        <v>1.6572120000000003E-2</v>
      </c>
      <c r="N1151" s="331">
        <f t="shared" si="39"/>
        <v>0.23289881314095198</v>
      </c>
    </row>
    <row r="1152" spans="1:14" x14ac:dyDescent="0.25">
      <c r="A1152" s="312">
        <v>4422211</v>
      </c>
      <c r="B1152" s="312">
        <v>442221101</v>
      </c>
      <c r="C1152" s="312" t="s">
        <v>1446</v>
      </c>
      <c r="D1152" s="312" t="s">
        <v>3073</v>
      </c>
      <c r="E1152" s="312">
        <v>100</v>
      </c>
      <c r="F1152" s="312" t="s">
        <v>1351</v>
      </c>
      <c r="G1152" s="312" t="s">
        <v>1352</v>
      </c>
      <c r="H1152" s="312" t="s">
        <v>1353</v>
      </c>
      <c r="I1152" s="329">
        <v>1</v>
      </c>
      <c r="J1152" s="312">
        <v>47</v>
      </c>
      <c r="K1152" s="312">
        <v>1.2936280000000003E-2</v>
      </c>
      <c r="L1152" s="312">
        <v>1.1065000000000004E-2</v>
      </c>
      <c r="M1152" s="330">
        <f t="shared" si="38"/>
        <v>1.8712799999999995E-3</v>
      </c>
      <c r="N1152" s="331">
        <f t="shared" si="39"/>
        <v>0.14465364076844339</v>
      </c>
    </row>
    <row r="1153" spans="1:14" x14ac:dyDescent="0.25">
      <c r="A1153" s="312">
        <v>4422122</v>
      </c>
      <c r="B1153" s="312">
        <v>442212203</v>
      </c>
      <c r="C1153" s="312" t="s">
        <v>1168</v>
      </c>
      <c r="D1153" s="312" t="s">
        <v>3074</v>
      </c>
      <c r="E1153" s="312">
        <v>100</v>
      </c>
      <c r="F1153" s="312" t="s">
        <v>1351</v>
      </c>
      <c r="G1153" s="312" t="s">
        <v>1352</v>
      </c>
      <c r="H1153" s="312" t="s">
        <v>1353</v>
      </c>
      <c r="I1153" s="329">
        <v>1</v>
      </c>
      <c r="J1153" s="312">
        <v>85</v>
      </c>
      <c r="K1153" s="312">
        <v>4.8424479999999992E-2</v>
      </c>
      <c r="L1153" s="312">
        <v>3.1664330000000004E-2</v>
      </c>
      <c r="M1153" s="330">
        <f t="shared" si="38"/>
        <v>1.6760149999999988E-2</v>
      </c>
      <c r="N1153" s="331">
        <f t="shared" si="39"/>
        <v>0.34610903410836813</v>
      </c>
    </row>
    <row r="1154" spans="1:14" x14ac:dyDescent="0.25">
      <c r="A1154" s="312">
        <v>4422131</v>
      </c>
      <c r="B1154" s="312">
        <v>442213103</v>
      </c>
      <c r="C1154" s="312" t="s">
        <v>1442</v>
      </c>
      <c r="D1154" s="312" t="s">
        <v>3075</v>
      </c>
      <c r="E1154" s="312">
        <v>100</v>
      </c>
      <c r="F1154" s="312" t="s">
        <v>1351</v>
      </c>
      <c r="G1154" s="312" t="s">
        <v>1352</v>
      </c>
      <c r="H1154" s="312" t="s">
        <v>1353</v>
      </c>
      <c r="I1154" s="329">
        <v>1</v>
      </c>
      <c r="J1154" s="312">
        <v>69</v>
      </c>
      <c r="K1154" s="312">
        <v>2.748316E-2</v>
      </c>
      <c r="L1154" s="312">
        <v>1.9355000000000001E-2</v>
      </c>
      <c r="M1154" s="330">
        <f t="shared" si="38"/>
        <v>8.1281599999999989E-3</v>
      </c>
      <c r="N1154" s="331">
        <f t="shared" si="39"/>
        <v>0.29575056143471123</v>
      </c>
    </row>
    <row r="1155" spans="1:14" x14ac:dyDescent="0.25">
      <c r="A1155" s="312">
        <v>4422223</v>
      </c>
      <c r="B1155" s="312">
        <v>442222301</v>
      </c>
      <c r="C1155" s="312" t="s">
        <v>1184</v>
      </c>
      <c r="D1155" s="312" t="s">
        <v>3076</v>
      </c>
      <c r="E1155" s="312">
        <v>100</v>
      </c>
      <c r="F1155" s="312" t="s">
        <v>1351</v>
      </c>
      <c r="G1155" s="312" t="s">
        <v>1352</v>
      </c>
      <c r="H1155" s="312" t="s">
        <v>1353</v>
      </c>
      <c r="I1155" s="329">
        <v>1</v>
      </c>
      <c r="J1155" s="312">
        <v>59</v>
      </c>
      <c r="K1155" s="312">
        <v>1.7067360000000004E-2</v>
      </c>
      <c r="L1155" s="312">
        <v>1.3095460000000003E-2</v>
      </c>
      <c r="M1155" s="330">
        <f t="shared" si="38"/>
        <v>3.9719000000000004E-3</v>
      </c>
      <c r="N1155" s="331">
        <f t="shared" si="39"/>
        <v>0.23271906141313006</v>
      </c>
    </row>
    <row r="1156" spans="1:14" x14ac:dyDescent="0.25">
      <c r="A1156" s="312">
        <v>4422131</v>
      </c>
      <c r="B1156" s="312">
        <v>442213103</v>
      </c>
      <c r="C1156" s="312" t="s">
        <v>1442</v>
      </c>
      <c r="D1156" s="312" t="s">
        <v>3077</v>
      </c>
      <c r="E1156" s="312">
        <v>100</v>
      </c>
      <c r="F1156" s="312" t="s">
        <v>1351</v>
      </c>
      <c r="G1156" s="312" t="s">
        <v>1352</v>
      </c>
      <c r="H1156" s="312" t="s">
        <v>1353</v>
      </c>
      <c r="I1156" s="329">
        <v>1</v>
      </c>
      <c r="J1156" s="312">
        <v>46</v>
      </c>
      <c r="K1156" s="312">
        <v>9.5905999999999995E-3</v>
      </c>
      <c r="L1156" s="312">
        <v>8.8767200000000011E-3</v>
      </c>
      <c r="M1156" s="330">
        <f t="shared" ref="M1156:M1191" si="40">K1156-L1156</f>
        <v>7.1387999999999834E-4</v>
      </c>
      <c r="N1156" s="331">
        <f t="shared" ref="N1156:N1191" si="41">M1156/K1156</f>
        <v>7.4435384647467143E-2</v>
      </c>
    </row>
    <row r="1157" spans="1:14" x14ac:dyDescent="0.25">
      <c r="A1157" s="312">
        <v>4422321</v>
      </c>
      <c r="B1157" s="312">
        <v>442232102</v>
      </c>
      <c r="C1157" s="312" t="s">
        <v>1444</v>
      </c>
      <c r="D1157" s="312" t="s">
        <v>3078</v>
      </c>
      <c r="E1157" s="312">
        <v>100</v>
      </c>
      <c r="F1157" s="312" t="s">
        <v>1351</v>
      </c>
      <c r="G1157" s="312" t="s">
        <v>1352</v>
      </c>
      <c r="H1157" s="312" t="s">
        <v>1353</v>
      </c>
      <c r="I1157" s="329">
        <v>1</v>
      </c>
      <c r="J1157" s="312">
        <v>156</v>
      </c>
      <c r="K1157" s="312">
        <v>7.0038240000000002E-2</v>
      </c>
      <c r="L1157" s="312">
        <v>4.8189559999999992E-2</v>
      </c>
      <c r="M1157" s="330">
        <f t="shared" si="40"/>
        <v>2.1848680000000009E-2</v>
      </c>
      <c r="N1157" s="331">
        <f t="shared" si="41"/>
        <v>0.31195358421342412</v>
      </c>
    </row>
    <row r="1158" spans="1:14" x14ac:dyDescent="0.25">
      <c r="A1158" s="312">
        <v>4422321</v>
      </c>
      <c r="B1158" s="312">
        <v>442232103</v>
      </c>
      <c r="C1158" s="312" t="s">
        <v>1160</v>
      </c>
      <c r="D1158" s="312" t="s">
        <v>3079</v>
      </c>
      <c r="E1158" s="312">
        <v>100</v>
      </c>
      <c r="F1158" s="312" t="s">
        <v>1351</v>
      </c>
      <c r="G1158" s="312" t="s">
        <v>1352</v>
      </c>
      <c r="H1158" s="312" t="s">
        <v>1353</v>
      </c>
      <c r="I1158" s="329">
        <v>1</v>
      </c>
      <c r="J1158" s="312">
        <v>100</v>
      </c>
      <c r="K1158" s="312">
        <v>4.4428919999999997E-2</v>
      </c>
      <c r="L1158" s="312">
        <v>2.8883320000000004E-2</v>
      </c>
      <c r="M1158" s="330">
        <f t="shared" si="40"/>
        <v>1.5545599999999993E-2</v>
      </c>
      <c r="N1158" s="331">
        <f t="shared" si="41"/>
        <v>0.34989821944805305</v>
      </c>
    </row>
    <row r="1159" spans="1:14" x14ac:dyDescent="0.25">
      <c r="A1159" s="312">
        <v>4422321</v>
      </c>
      <c r="B1159" s="312">
        <v>442232103</v>
      </c>
      <c r="C1159" s="312" t="s">
        <v>1160</v>
      </c>
      <c r="D1159" s="312" t="s">
        <v>3080</v>
      </c>
      <c r="E1159" s="312">
        <v>100</v>
      </c>
      <c r="F1159" s="312" t="s">
        <v>1351</v>
      </c>
      <c r="G1159" s="312" t="s">
        <v>1352</v>
      </c>
      <c r="H1159" s="312" t="s">
        <v>1353</v>
      </c>
      <c r="I1159" s="329">
        <v>1</v>
      </c>
      <c r="J1159" s="312">
        <v>99</v>
      </c>
      <c r="K1159" s="312">
        <v>3.6338200000000001E-2</v>
      </c>
      <c r="L1159" s="312">
        <v>2.8660690000000006E-2</v>
      </c>
      <c r="M1159" s="330">
        <f t="shared" si="40"/>
        <v>7.677509999999995E-3</v>
      </c>
      <c r="N1159" s="331">
        <f t="shared" si="41"/>
        <v>0.21127931488075896</v>
      </c>
    </row>
    <row r="1160" spans="1:14" x14ac:dyDescent="0.25">
      <c r="A1160" s="312">
        <v>4422126</v>
      </c>
      <c r="B1160" s="312">
        <v>442212601</v>
      </c>
      <c r="C1160" s="312" t="s">
        <v>1173</v>
      </c>
      <c r="D1160" s="312" t="s">
        <v>3081</v>
      </c>
      <c r="E1160" s="312">
        <v>100</v>
      </c>
      <c r="F1160" s="312" t="s">
        <v>1351</v>
      </c>
      <c r="G1160" s="312" t="s">
        <v>1352</v>
      </c>
      <c r="H1160" s="312" t="s">
        <v>1353</v>
      </c>
      <c r="I1160" s="329">
        <v>1</v>
      </c>
      <c r="J1160" s="312">
        <v>47</v>
      </c>
      <c r="K1160" s="312">
        <v>1.618236E-2</v>
      </c>
      <c r="L1160" s="312">
        <v>1.3405000000000004E-2</v>
      </c>
      <c r="M1160" s="330">
        <f t="shared" si="40"/>
        <v>2.7773599999999961E-3</v>
      </c>
      <c r="N1160" s="331">
        <f t="shared" si="41"/>
        <v>0.17162886006738176</v>
      </c>
    </row>
    <row r="1161" spans="1:14" x14ac:dyDescent="0.25">
      <c r="A1161" s="312">
        <v>4422126</v>
      </c>
      <c r="B1161" s="312">
        <v>442212601</v>
      </c>
      <c r="C1161" s="312" t="s">
        <v>1173</v>
      </c>
      <c r="D1161" s="312" t="s">
        <v>3082</v>
      </c>
      <c r="E1161" s="312">
        <v>100</v>
      </c>
      <c r="F1161" s="312" t="s">
        <v>1351</v>
      </c>
      <c r="G1161" s="312" t="s">
        <v>1352</v>
      </c>
      <c r="H1161" s="312" t="s">
        <v>1353</v>
      </c>
      <c r="I1161" s="329">
        <v>1</v>
      </c>
      <c r="J1161" s="312">
        <v>52</v>
      </c>
      <c r="K1161" s="312">
        <v>2.2630839999999999E-2</v>
      </c>
      <c r="L1161" s="312">
        <v>2.0005000000000002E-2</v>
      </c>
      <c r="M1161" s="330">
        <f t="shared" si="40"/>
        <v>2.6258399999999973E-3</v>
      </c>
      <c r="N1161" s="331">
        <f t="shared" si="41"/>
        <v>0.11602927686290025</v>
      </c>
    </row>
    <row r="1162" spans="1:14" x14ac:dyDescent="0.25">
      <c r="A1162" s="312">
        <v>4422125</v>
      </c>
      <c r="B1162" s="312">
        <v>442212501</v>
      </c>
      <c r="C1162" s="312" t="s">
        <v>1456</v>
      </c>
      <c r="D1162" s="312" t="s">
        <v>3083</v>
      </c>
      <c r="E1162" s="312">
        <v>100</v>
      </c>
      <c r="F1162" s="312" t="s">
        <v>1351</v>
      </c>
      <c r="G1162" s="312" t="s">
        <v>1352</v>
      </c>
      <c r="H1162" s="312" t="s">
        <v>1353</v>
      </c>
      <c r="I1162" s="329">
        <v>1</v>
      </c>
      <c r="J1162" s="312">
        <v>45</v>
      </c>
      <c r="K1162" s="312">
        <v>1.6984160000000002E-2</v>
      </c>
      <c r="L1162" s="312">
        <v>1.1594E-2</v>
      </c>
      <c r="M1162" s="330">
        <f t="shared" si="40"/>
        <v>5.3901600000000015E-3</v>
      </c>
      <c r="N1162" s="331">
        <f t="shared" si="41"/>
        <v>0.31736394381588495</v>
      </c>
    </row>
    <row r="1163" spans="1:14" x14ac:dyDescent="0.25">
      <c r="A1163" s="312">
        <v>4422125</v>
      </c>
      <c r="B1163" s="312">
        <v>442212501</v>
      </c>
      <c r="C1163" s="312" t="s">
        <v>1456</v>
      </c>
      <c r="D1163" s="312" t="s">
        <v>3084</v>
      </c>
      <c r="E1163" s="312">
        <v>100</v>
      </c>
      <c r="F1163" s="312" t="s">
        <v>1351</v>
      </c>
      <c r="G1163" s="312" t="s">
        <v>1352</v>
      </c>
      <c r="H1163" s="312" t="s">
        <v>1353</v>
      </c>
      <c r="I1163" s="329">
        <v>1</v>
      </c>
      <c r="J1163" s="312">
        <v>39</v>
      </c>
      <c r="K1163" s="312">
        <v>2.1179120000000003E-2</v>
      </c>
      <c r="L1163" s="312">
        <v>1.5123629999999999E-2</v>
      </c>
      <c r="M1163" s="330">
        <f t="shared" si="40"/>
        <v>6.0554900000000036E-3</v>
      </c>
      <c r="N1163" s="331">
        <f t="shared" si="41"/>
        <v>0.28591792293541957</v>
      </c>
    </row>
    <row r="1164" spans="1:14" x14ac:dyDescent="0.25">
      <c r="A1164" s="312">
        <v>4422125</v>
      </c>
      <c r="B1164" s="312">
        <v>442212501</v>
      </c>
      <c r="C1164" s="312" t="s">
        <v>1456</v>
      </c>
      <c r="D1164" s="312" t="s">
        <v>3085</v>
      </c>
      <c r="E1164" s="312">
        <v>100</v>
      </c>
      <c r="F1164" s="312" t="s">
        <v>1351</v>
      </c>
      <c r="G1164" s="312" t="s">
        <v>1352</v>
      </c>
      <c r="H1164" s="312" t="s">
        <v>1353</v>
      </c>
      <c r="I1164" s="329">
        <v>1</v>
      </c>
      <c r="J1164" s="312">
        <v>45</v>
      </c>
      <c r="K1164" s="312">
        <v>1.6138279999999998E-2</v>
      </c>
      <c r="L1164" s="312">
        <v>1.0935670000000002E-2</v>
      </c>
      <c r="M1164" s="330">
        <f t="shared" si="40"/>
        <v>5.2026099999999964E-3</v>
      </c>
      <c r="N1164" s="331">
        <f t="shared" si="41"/>
        <v>0.32237698193363834</v>
      </c>
    </row>
    <row r="1165" spans="1:14" x14ac:dyDescent="0.25">
      <c r="A1165" s="312">
        <v>4422122</v>
      </c>
      <c r="B1165" s="312">
        <v>442212201</v>
      </c>
      <c r="C1165" s="312" t="s">
        <v>1455</v>
      </c>
      <c r="D1165" s="312" t="s">
        <v>3086</v>
      </c>
      <c r="E1165" s="312">
        <v>100</v>
      </c>
      <c r="F1165" s="312" t="s">
        <v>1351</v>
      </c>
      <c r="G1165" s="312" t="s">
        <v>1352</v>
      </c>
      <c r="H1165" s="312" t="s">
        <v>1353</v>
      </c>
      <c r="I1165" s="329">
        <v>1</v>
      </c>
      <c r="J1165" s="312">
        <v>94</v>
      </c>
      <c r="K1165" s="312">
        <v>4.7809240000000003E-2</v>
      </c>
      <c r="L1165" s="312">
        <v>3.4555950000000002E-2</v>
      </c>
      <c r="M1165" s="330">
        <f t="shared" si="40"/>
        <v>1.3253290000000001E-2</v>
      </c>
      <c r="N1165" s="331">
        <f t="shared" si="41"/>
        <v>0.27721189460447393</v>
      </c>
    </row>
    <row r="1166" spans="1:14" x14ac:dyDescent="0.25">
      <c r="A1166" s="312">
        <v>4422126</v>
      </c>
      <c r="B1166" s="312">
        <v>442212603</v>
      </c>
      <c r="C1166" s="312" t="s">
        <v>1174</v>
      </c>
      <c r="D1166" s="312" t="s">
        <v>3087</v>
      </c>
      <c r="E1166" s="312">
        <v>100</v>
      </c>
      <c r="F1166" s="312" t="s">
        <v>1351</v>
      </c>
      <c r="G1166" s="312" t="s">
        <v>1352</v>
      </c>
      <c r="H1166" s="312" t="s">
        <v>1353</v>
      </c>
      <c r="I1166" s="329">
        <v>1</v>
      </c>
      <c r="J1166" s="312">
        <v>53</v>
      </c>
      <c r="K1166" s="312">
        <v>5.9531199999999992E-3</v>
      </c>
      <c r="L1166" s="312">
        <v>5.6323699999999985E-3</v>
      </c>
      <c r="M1166" s="330">
        <f t="shared" si="40"/>
        <v>3.2075000000000072E-4</v>
      </c>
      <c r="N1166" s="331">
        <f t="shared" si="41"/>
        <v>5.3879310344827715E-2</v>
      </c>
    </row>
    <row r="1167" spans="1:14" x14ac:dyDescent="0.25">
      <c r="A1167" s="312">
        <v>4422126</v>
      </c>
      <c r="B1167" s="312">
        <v>442212602</v>
      </c>
      <c r="C1167" s="312" t="s">
        <v>1452</v>
      </c>
      <c r="D1167" s="312" t="s">
        <v>3088</v>
      </c>
      <c r="E1167" s="312">
        <v>100</v>
      </c>
      <c r="F1167" s="312" t="s">
        <v>1351</v>
      </c>
      <c r="G1167" s="312" t="s">
        <v>1352</v>
      </c>
      <c r="H1167" s="312" t="s">
        <v>1353</v>
      </c>
      <c r="I1167" s="329">
        <v>1</v>
      </c>
      <c r="J1167" s="312">
        <v>34</v>
      </c>
      <c r="K1167" s="312">
        <v>1.8576040000000002E-2</v>
      </c>
      <c r="L1167" s="312">
        <v>1.336857E-2</v>
      </c>
      <c r="M1167" s="330">
        <f t="shared" si="40"/>
        <v>5.2074700000000022E-3</v>
      </c>
      <c r="N1167" s="331">
        <f t="shared" si="41"/>
        <v>0.28033262202277781</v>
      </c>
    </row>
    <row r="1168" spans="1:14" x14ac:dyDescent="0.25">
      <c r="A1168" s="312">
        <v>4422321</v>
      </c>
      <c r="B1168" s="312">
        <v>442232102</v>
      </c>
      <c r="C1168" s="312" t="s">
        <v>1444</v>
      </c>
      <c r="D1168" s="312" t="s">
        <v>3089</v>
      </c>
      <c r="E1168" s="312">
        <v>100</v>
      </c>
      <c r="F1168" s="312" t="s">
        <v>1351</v>
      </c>
      <c r="G1168" s="312" t="s">
        <v>1352</v>
      </c>
      <c r="H1168" s="312" t="s">
        <v>1353</v>
      </c>
      <c r="I1168" s="329">
        <v>1</v>
      </c>
      <c r="J1168" s="312">
        <v>77</v>
      </c>
      <c r="K1168" s="312">
        <v>2.7041720000000005E-2</v>
      </c>
      <c r="L1168" s="312">
        <v>2.0807939999999997E-2</v>
      </c>
      <c r="M1168" s="330">
        <f t="shared" si="40"/>
        <v>6.2337800000000082E-3</v>
      </c>
      <c r="N1168" s="331">
        <f t="shared" si="41"/>
        <v>0.23052453764035746</v>
      </c>
    </row>
    <row r="1169" spans="1:14" x14ac:dyDescent="0.25">
      <c r="A1169" s="312">
        <v>4422131</v>
      </c>
      <c r="B1169" s="312">
        <v>442213102</v>
      </c>
      <c r="C1169" s="312" t="s">
        <v>1167</v>
      </c>
      <c r="D1169" s="312" t="s">
        <v>3090</v>
      </c>
      <c r="E1169" s="312">
        <v>100</v>
      </c>
      <c r="F1169" s="312" t="s">
        <v>1351</v>
      </c>
      <c r="G1169" s="312" t="s">
        <v>1352</v>
      </c>
      <c r="H1169" s="312" t="s">
        <v>1353</v>
      </c>
      <c r="I1169" s="329">
        <v>1</v>
      </c>
      <c r="J1169" s="312">
        <v>58</v>
      </c>
      <c r="K1169" s="312">
        <v>2.095756E-2</v>
      </c>
      <c r="L1169" s="312">
        <v>1.5236549999999998E-2</v>
      </c>
      <c r="M1169" s="330">
        <f t="shared" si="40"/>
        <v>5.7210100000000021E-3</v>
      </c>
      <c r="N1169" s="331">
        <f t="shared" si="41"/>
        <v>0.27298072867261275</v>
      </c>
    </row>
    <row r="1170" spans="1:14" x14ac:dyDescent="0.25">
      <c r="A1170" s="312">
        <v>4422321</v>
      </c>
      <c r="B1170" s="312">
        <v>442232103</v>
      </c>
      <c r="C1170" s="312" t="s">
        <v>1160</v>
      </c>
      <c r="D1170" s="312" t="s">
        <v>3091</v>
      </c>
      <c r="E1170" s="312">
        <v>100</v>
      </c>
      <c r="F1170" s="312" t="s">
        <v>1351</v>
      </c>
      <c r="G1170" s="312" t="s">
        <v>1352</v>
      </c>
      <c r="H1170" s="312" t="s">
        <v>1353</v>
      </c>
      <c r="I1170" s="329">
        <v>1</v>
      </c>
      <c r="J1170" s="312">
        <v>53</v>
      </c>
      <c r="K1170" s="312">
        <v>1.9552319999999998E-2</v>
      </c>
      <c r="L1170" s="312">
        <v>1.3011559999999998E-2</v>
      </c>
      <c r="M1170" s="330">
        <f t="shared" si="40"/>
        <v>6.5407599999999996E-3</v>
      </c>
      <c r="N1170" s="331">
        <f t="shared" si="41"/>
        <v>0.33452603067052916</v>
      </c>
    </row>
    <row r="1171" spans="1:14" x14ac:dyDescent="0.25">
      <c r="A1171" s="312">
        <v>4422322</v>
      </c>
      <c r="B1171" s="312">
        <v>442232201</v>
      </c>
      <c r="C1171" s="312" t="s">
        <v>1443</v>
      </c>
      <c r="D1171" s="312" t="s">
        <v>3092</v>
      </c>
      <c r="E1171" s="312">
        <v>100</v>
      </c>
      <c r="F1171" s="312" t="s">
        <v>1351</v>
      </c>
      <c r="G1171" s="312" t="s">
        <v>1352</v>
      </c>
      <c r="H1171" s="312" t="s">
        <v>1353</v>
      </c>
      <c r="I1171" s="329">
        <v>1</v>
      </c>
      <c r="J1171" s="312">
        <v>121</v>
      </c>
      <c r="K1171" s="312">
        <v>3.8208240000000004E-2</v>
      </c>
      <c r="L1171" s="312">
        <v>2.6325500000000002E-2</v>
      </c>
      <c r="M1171" s="330">
        <f t="shared" si="40"/>
        <v>1.1882740000000003E-2</v>
      </c>
      <c r="N1171" s="331">
        <f t="shared" si="41"/>
        <v>0.31099940745765836</v>
      </c>
    </row>
    <row r="1172" spans="1:14" x14ac:dyDescent="0.25">
      <c r="A1172" s="312">
        <v>4422322</v>
      </c>
      <c r="B1172" s="312">
        <v>442232201</v>
      </c>
      <c r="C1172" s="312" t="s">
        <v>1443</v>
      </c>
      <c r="D1172" s="312" t="s">
        <v>3093</v>
      </c>
      <c r="E1172" s="312">
        <v>100</v>
      </c>
      <c r="F1172" s="312" t="s">
        <v>1351</v>
      </c>
      <c r="G1172" s="312" t="s">
        <v>1352</v>
      </c>
      <c r="H1172" s="312" t="s">
        <v>1353</v>
      </c>
      <c r="I1172" s="329">
        <v>1</v>
      </c>
      <c r="J1172" s="312">
        <v>46</v>
      </c>
      <c r="K1172" s="312">
        <v>1.2973400000000001E-2</v>
      </c>
      <c r="L1172" s="312">
        <v>9.3094399999999987E-3</v>
      </c>
      <c r="M1172" s="330">
        <f t="shared" si="40"/>
        <v>3.6639600000000026E-3</v>
      </c>
      <c r="N1172" s="331">
        <f t="shared" si="41"/>
        <v>0.28242095364360942</v>
      </c>
    </row>
    <row r="1173" spans="1:14" x14ac:dyDescent="0.25">
      <c r="A1173" s="312">
        <v>4422321</v>
      </c>
      <c r="B1173" s="312">
        <v>442232103</v>
      </c>
      <c r="C1173" s="312" t="s">
        <v>1160</v>
      </c>
      <c r="D1173" s="312" t="s">
        <v>3094</v>
      </c>
      <c r="E1173" s="312">
        <v>100</v>
      </c>
      <c r="F1173" s="312" t="s">
        <v>1351</v>
      </c>
      <c r="G1173" s="312" t="s">
        <v>1352</v>
      </c>
      <c r="H1173" s="312" t="s">
        <v>1353</v>
      </c>
      <c r="I1173" s="329">
        <v>1</v>
      </c>
      <c r="J1173" s="312">
        <v>66</v>
      </c>
      <c r="K1173" s="312">
        <v>2.3363760000000004E-2</v>
      </c>
      <c r="L1173" s="312">
        <v>2.0253420000000008E-2</v>
      </c>
      <c r="M1173" s="330">
        <f t="shared" si="40"/>
        <v>3.1103399999999962E-3</v>
      </c>
      <c r="N1173" s="331">
        <f t="shared" si="41"/>
        <v>0.13312668851246526</v>
      </c>
    </row>
    <row r="1174" spans="1:14" x14ac:dyDescent="0.25">
      <c r="A1174" s="312">
        <v>4422321</v>
      </c>
      <c r="B1174" s="312">
        <v>442232103</v>
      </c>
      <c r="C1174" s="312" t="s">
        <v>1160</v>
      </c>
      <c r="D1174" s="312" t="s">
        <v>3095</v>
      </c>
      <c r="E1174" s="312">
        <v>100</v>
      </c>
      <c r="F1174" s="312" t="s">
        <v>1351</v>
      </c>
      <c r="G1174" s="312" t="s">
        <v>1352</v>
      </c>
      <c r="H1174" s="312" t="s">
        <v>1353</v>
      </c>
      <c r="I1174" s="329">
        <v>1</v>
      </c>
      <c r="J1174" s="312">
        <v>70</v>
      </c>
      <c r="K1174" s="312">
        <v>1.737476E-2</v>
      </c>
      <c r="L1174" s="312">
        <v>1.6011747E-2</v>
      </c>
      <c r="M1174" s="330">
        <f t="shared" si="40"/>
        <v>1.3630129999999997E-3</v>
      </c>
      <c r="N1174" s="331">
        <f t="shared" si="41"/>
        <v>7.8447874963452721E-2</v>
      </c>
    </row>
    <row r="1175" spans="1:14" x14ac:dyDescent="0.25">
      <c r="A1175" s="312">
        <v>4422113</v>
      </c>
      <c r="B1175" s="312">
        <v>442211301</v>
      </c>
      <c r="C1175" s="312" t="s">
        <v>1169</v>
      </c>
      <c r="D1175" s="312" t="s">
        <v>3096</v>
      </c>
      <c r="E1175" s="312">
        <v>100</v>
      </c>
      <c r="F1175" s="312" t="s">
        <v>1351</v>
      </c>
      <c r="G1175" s="312" t="s">
        <v>1352</v>
      </c>
      <c r="H1175" s="312" t="s">
        <v>1353</v>
      </c>
      <c r="I1175" s="329">
        <v>1</v>
      </c>
      <c r="J1175" s="312">
        <v>48</v>
      </c>
      <c r="K1175" s="312">
        <v>1.335532E-2</v>
      </c>
      <c r="L1175" s="312">
        <v>1.0751769999999999E-2</v>
      </c>
      <c r="M1175" s="330">
        <f t="shared" si="40"/>
        <v>2.6035500000000013E-3</v>
      </c>
      <c r="N1175" s="331">
        <f t="shared" si="41"/>
        <v>0.19494478604780727</v>
      </c>
    </row>
    <row r="1176" spans="1:14" x14ac:dyDescent="0.25">
      <c r="A1176" s="312">
        <v>4422118</v>
      </c>
      <c r="B1176" s="312">
        <v>442211803</v>
      </c>
      <c r="C1176" s="312" t="s">
        <v>1177</v>
      </c>
      <c r="D1176" s="312" t="s">
        <v>3097</v>
      </c>
      <c r="E1176" s="312">
        <v>100</v>
      </c>
      <c r="F1176" s="312" t="s">
        <v>1351</v>
      </c>
      <c r="G1176" s="312" t="s">
        <v>1352</v>
      </c>
      <c r="H1176" s="312" t="s">
        <v>1353</v>
      </c>
      <c r="I1176" s="329">
        <v>1</v>
      </c>
      <c r="J1176" s="312">
        <v>43</v>
      </c>
      <c r="K1176" s="312">
        <v>1.5127279999999996E-2</v>
      </c>
      <c r="L1176" s="312">
        <v>1.3643929999999999E-2</v>
      </c>
      <c r="M1176" s="330">
        <f t="shared" si="40"/>
        <v>1.4833499999999979E-3</v>
      </c>
      <c r="N1176" s="331">
        <f t="shared" si="41"/>
        <v>9.8057945645218317E-2</v>
      </c>
    </row>
    <row r="1177" spans="1:14" x14ac:dyDescent="0.25">
      <c r="A1177" s="312">
        <v>4422322</v>
      </c>
      <c r="B1177" s="312">
        <v>442232201</v>
      </c>
      <c r="C1177" s="312" t="s">
        <v>1443</v>
      </c>
      <c r="D1177" s="312" t="s">
        <v>3098</v>
      </c>
      <c r="E1177" s="312">
        <v>100</v>
      </c>
      <c r="F1177" s="312" t="s">
        <v>1351</v>
      </c>
      <c r="G1177" s="312" t="s">
        <v>1352</v>
      </c>
      <c r="H1177" s="312" t="s">
        <v>1353</v>
      </c>
      <c r="I1177" s="329">
        <v>1</v>
      </c>
      <c r="J1177" s="312">
        <v>111</v>
      </c>
      <c r="K1177" s="312">
        <v>3.8272240000000006E-2</v>
      </c>
      <c r="L1177" s="312">
        <v>2.5051200000000006E-2</v>
      </c>
      <c r="M1177" s="330">
        <f t="shared" si="40"/>
        <v>1.322104E-2</v>
      </c>
      <c r="N1177" s="331">
        <f t="shared" si="41"/>
        <v>0.3454472484495289</v>
      </c>
    </row>
    <row r="1178" spans="1:14" x14ac:dyDescent="0.25">
      <c r="A1178" s="312">
        <v>4422322</v>
      </c>
      <c r="B1178" s="312">
        <v>442232201</v>
      </c>
      <c r="C1178" s="312" t="s">
        <v>1443</v>
      </c>
      <c r="D1178" s="312" t="s">
        <v>3099</v>
      </c>
      <c r="E1178" s="312">
        <v>100</v>
      </c>
      <c r="F1178" s="312" t="s">
        <v>1351</v>
      </c>
      <c r="G1178" s="312" t="s">
        <v>1352</v>
      </c>
      <c r="H1178" s="312" t="s">
        <v>1353</v>
      </c>
      <c r="I1178" s="329">
        <v>1</v>
      </c>
      <c r="J1178" s="312">
        <v>81</v>
      </c>
      <c r="K1178" s="312">
        <v>1.5641240000000001E-2</v>
      </c>
      <c r="L1178" s="312">
        <v>1.4529920000000002E-2</v>
      </c>
      <c r="M1178" s="330">
        <f t="shared" si="40"/>
        <v>1.111319999999999E-3</v>
      </c>
      <c r="N1178" s="331">
        <f t="shared" si="41"/>
        <v>7.1050632814278078E-2</v>
      </c>
    </row>
    <row r="1179" spans="1:14" x14ac:dyDescent="0.25">
      <c r="A1179" s="312">
        <v>4422125</v>
      </c>
      <c r="B1179" s="312">
        <v>442212501</v>
      </c>
      <c r="C1179" s="312" t="s">
        <v>1456</v>
      </c>
      <c r="D1179" s="312" t="s">
        <v>3100</v>
      </c>
      <c r="E1179" s="312">
        <v>100</v>
      </c>
      <c r="F1179" s="312" t="s">
        <v>1351</v>
      </c>
      <c r="G1179" s="312" t="s">
        <v>1352</v>
      </c>
      <c r="H1179" s="312" t="s">
        <v>1353</v>
      </c>
      <c r="I1179" s="329">
        <v>1</v>
      </c>
      <c r="J1179" s="312">
        <v>50</v>
      </c>
      <c r="K1179" s="312">
        <v>2.60694E-2</v>
      </c>
      <c r="L1179" s="312">
        <v>2.0927559999999998E-2</v>
      </c>
      <c r="M1179" s="330">
        <f t="shared" si="40"/>
        <v>5.1418400000000017E-3</v>
      </c>
      <c r="N1179" s="331">
        <f t="shared" si="41"/>
        <v>0.19723660690311254</v>
      </c>
    </row>
    <row r="1180" spans="1:14" x14ac:dyDescent="0.25">
      <c r="A1180" s="312">
        <v>4422118</v>
      </c>
      <c r="B1180" s="312">
        <v>442211802</v>
      </c>
      <c r="C1180" s="312" t="s">
        <v>1176</v>
      </c>
      <c r="D1180" s="312" t="s">
        <v>3101</v>
      </c>
      <c r="E1180" s="312">
        <v>100</v>
      </c>
      <c r="F1180" s="312" t="s">
        <v>1351</v>
      </c>
      <c r="G1180" s="312" t="s">
        <v>1352</v>
      </c>
      <c r="H1180" s="312" t="s">
        <v>1353</v>
      </c>
      <c r="I1180" s="329">
        <v>1</v>
      </c>
      <c r="J1180" s="312">
        <v>69</v>
      </c>
      <c r="K1180" s="312">
        <v>2.8366479999999999E-2</v>
      </c>
      <c r="L1180" s="312">
        <v>2.3025000000000007E-2</v>
      </c>
      <c r="M1180" s="330">
        <f t="shared" si="40"/>
        <v>5.3414799999999922E-3</v>
      </c>
      <c r="N1180" s="331">
        <f t="shared" si="41"/>
        <v>0.18830253172053749</v>
      </c>
    </row>
    <row r="1181" spans="1:14" x14ac:dyDescent="0.25">
      <c r="A1181" s="312">
        <v>4422118</v>
      </c>
      <c r="B1181" s="312">
        <v>442211803</v>
      </c>
      <c r="C1181" s="312" t="s">
        <v>1177</v>
      </c>
      <c r="D1181" s="312" t="s">
        <v>3102</v>
      </c>
      <c r="E1181" s="312">
        <v>100</v>
      </c>
      <c r="F1181" s="312" t="s">
        <v>1351</v>
      </c>
      <c r="G1181" s="312" t="s">
        <v>1352</v>
      </c>
      <c r="H1181" s="312" t="s">
        <v>1353</v>
      </c>
      <c r="I1181" s="329">
        <v>1</v>
      </c>
      <c r="J1181" s="312">
        <v>83</v>
      </c>
      <c r="K1181" s="312">
        <v>1.7136600000000002E-2</v>
      </c>
      <c r="L1181" s="312">
        <v>1.4249810000000002E-2</v>
      </c>
      <c r="M1181" s="330">
        <f t="shared" si="40"/>
        <v>2.8867900000000002E-3</v>
      </c>
      <c r="N1181" s="331">
        <f t="shared" si="41"/>
        <v>0.16845757034650979</v>
      </c>
    </row>
    <row r="1182" spans="1:14" x14ac:dyDescent="0.25">
      <c r="A1182" s="312">
        <v>4422118</v>
      </c>
      <c r="B1182" s="312">
        <v>442211803</v>
      </c>
      <c r="C1182" s="312" t="s">
        <v>1177</v>
      </c>
      <c r="D1182" s="312" t="s">
        <v>3103</v>
      </c>
      <c r="E1182" s="312">
        <v>100</v>
      </c>
      <c r="F1182" s="312" t="s">
        <v>1351</v>
      </c>
      <c r="G1182" s="312" t="s">
        <v>1352</v>
      </c>
      <c r="H1182" s="312" t="s">
        <v>1353</v>
      </c>
      <c r="I1182" s="329">
        <v>1</v>
      </c>
      <c r="J1182" s="312">
        <v>123</v>
      </c>
      <c r="K1182" s="312">
        <v>3.7963400000000001E-2</v>
      </c>
      <c r="L1182" s="312">
        <v>3.4510559999999989E-2</v>
      </c>
      <c r="M1182" s="330">
        <f t="shared" si="40"/>
        <v>3.4528400000000126E-3</v>
      </c>
      <c r="N1182" s="331">
        <f t="shared" si="41"/>
        <v>9.0951811481585224E-2</v>
      </c>
    </row>
    <row r="1183" spans="1:14" x14ac:dyDescent="0.25">
      <c r="A1183" s="312">
        <v>4422322</v>
      </c>
      <c r="B1183" s="312">
        <v>442232201</v>
      </c>
      <c r="C1183" s="312" t="s">
        <v>1443</v>
      </c>
      <c r="D1183" s="312" t="s">
        <v>3104</v>
      </c>
      <c r="E1183" s="312">
        <v>100</v>
      </c>
      <c r="F1183" s="312" t="s">
        <v>1351</v>
      </c>
      <c r="G1183" s="312" t="s">
        <v>1352</v>
      </c>
      <c r="H1183" s="312" t="s">
        <v>1353</v>
      </c>
      <c r="I1183" s="329">
        <v>1</v>
      </c>
      <c r="J1183" s="312">
        <v>122</v>
      </c>
      <c r="K1183" s="312">
        <v>8.8729640000000012E-2</v>
      </c>
      <c r="L1183" s="312">
        <v>5.9721340000000012E-2</v>
      </c>
      <c r="M1183" s="330">
        <f t="shared" si="40"/>
        <v>2.9008300000000001E-2</v>
      </c>
      <c r="N1183" s="331">
        <f t="shared" si="41"/>
        <v>0.32692908480187677</v>
      </c>
    </row>
    <row r="1184" spans="1:14" x14ac:dyDescent="0.25">
      <c r="A1184" s="312">
        <v>4422113</v>
      </c>
      <c r="B1184" s="312">
        <v>442211303</v>
      </c>
      <c r="C1184" s="312" t="s">
        <v>1449</v>
      </c>
      <c r="D1184" s="312" t="s">
        <v>3105</v>
      </c>
      <c r="E1184" s="312">
        <v>100</v>
      </c>
      <c r="F1184" s="312" t="s">
        <v>1351</v>
      </c>
      <c r="G1184" s="312" t="s">
        <v>1352</v>
      </c>
      <c r="H1184" s="312" t="s">
        <v>1353</v>
      </c>
      <c r="I1184" s="329">
        <v>1</v>
      </c>
      <c r="J1184" s="312">
        <v>35</v>
      </c>
      <c r="K1184" s="312">
        <v>1.238972E-2</v>
      </c>
      <c r="L1184" s="312">
        <v>8.6070899999999995E-3</v>
      </c>
      <c r="M1184" s="330">
        <f t="shared" si="40"/>
        <v>3.7826300000000004E-3</v>
      </c>
      <c r="N1184" s="331">
        <f t="shared" si="41"/>
        <v>0.30530391324420569</v>
      </c>
    </row>
    <row r="1185" spans="1:14" x14ac:dyDescent="0.25">
      <c r="A1185" s="312">
        <v>4422322</v>
      </c>
      <c r="B1185" s="312">
        <v>442232201</v>
      </c>
      <c r="C1185" s="312" t="s">
        <v>1443</v>
      </c>
      <c r="D1185" s="312" t="s">
        <v>3106</v>
      </c>
      <c r="E1185" s="312">
        <v>100</v>
      </c>
      <c r="F1185" s="312" t="s">
        <v>1351</v>
      </c>
      <c r="G1185" s="312" t="s">
        <v>1352</v>
      </c>
      <c r="H1185" s="312" t="s">
        <v>1353</v>
      </c>
      <c r="I1185" s="329">
        <v>1</v>
      </c>
      <c r="J1185" s="312">
        <v>47</v>
      </c>
      <c r="K1185" s="312">
        <v>2.4211360000000001E-2</v>
      </c>
      <c r="L1185" s="312">
        <v>2.2323030000000001E-2</v>
      </c>
      <c r="M1185" s="330">
        <f t="shared" si="40"/>
        <v>1.8883300000000006E-3</v>
      </c>
      <c r="N1185" s="331">
        <f t="shared" si="41"/>
        <v>7.7993553439377236E-2</v>
      </c>
    </row>
    <row r="1186" spans="1:14" x14ac:dyDescent="0.25">
      <c r="A1186" s="312">
        <v>4422321</v>
      </c>
      <c r="B1186" s="312">
        <v>442232103</v>
      </c>
      <c r="C1186" s="312" t="s">
        <v>1160</v>
      </c>
      <c r="D1186" s="312" t="s">
        <v>3107</v>
      </c>
      <c r="E1186" s="312">
        <v>100</v>
      </c>
      <c r="F1186" s="312" t="s">
        <v>1351</v>
      </c>
      <c r="G1186" s="312" t="s">
        <v>1352</v>
      </c>
      <c r="H1186" s="312" t="s">
        <v>1353</v>
      </c>
      <c r="I1186" s="329">
        <v>1</v>
      </c>
      <c r="J1186" s="312">
        <v>101</v>
      </c>
      <c r="K1186" s="312">
        <v>7.372948E-2</v>
      </c>
      <c r="L1186" s="312">
        <v>5.9682733000000002E-2</v>
      </c>
      <c r="M1186" s="330">
        <f t="shared" si="40"/>
        <v>1.4046746999999998E-2</v>
      </c>
      <c r="N1186" s="331">
        <f t="shared" si="41"/>
        <v>0.19051737513949643</v>
      </c>
    </row>
    <row r="1187" spans="1:14" x14ac:dyDescent="0.25">
      <c r="A1187" s="312">
        <v>4422113</v>
      </c>
      <c r="B1187" s="312">
        <v>442211301</v>
      </c>
      <c r="C1187" s="312" t="s">
        <v>1169</v>
      </c>
      <c r="D1187" s="312" t="s">
        <v>3108</v>
      </c>
      <c r="E1187" s="312">
        <v>100</v>
      </c>
      <c r="F1187" s="312" t="s">
        <v>1351</v>
      </c>
      <c r="G1187" s="312" t="s">
        <v>1352</v>
      </c>
      <c r="H1187" s="312" t="s">
        <v>1353</v>
      </c>
      <c r="I1187" s="329">
        <v>1</v>
      </c>
      <c r="J1187" s="312">
        <v>93</v>
      </c>
      <c r="K1187" s="312">
        <v>2.8466199999999997E-2</v>
      </c>
      <c r="L1187" s="312">
        <v>2.1352929999999999E-2</v>
      </c>
      <c r="M1187" s="330">
        <f t="shared" si="40"/>
        <v>7.1132699999999979E-3</v>
      </c>
      <c r="N1187" s="331">
        <f t="shared" si="41"/>
        <v>0.24988477562864023</v>
      </c>
    </row>
    <row r="1188" spans="1:14" x14ac:dyDescent="0.25">
      <c r="A1188" s="312">
        <v>4422134</v>
      </c>
      <c r="B1188" s="312">
        <v>442213405</v>
      </c>
      <c r="C1188" s="312" t="s">
        <v>1459</v>
      </c>
      <c r="D1188" s="312" t="s">
        <v>3109</v>
      </c>
      <c r="E1188" s="312">
        <v>100</v>
      </c>
      <c r="F1188" s="312" t="s">
        <v>1351</v>
      </c>
      <c r="G1188" s="312" t="s">
        <v>1352</v>
      </c>
      <c r="H1188" s="312" t="s">
        <v>1353</v>
      </c>
      <c r="I1188" s="329">
        <v>1</v>
      </c>
      <c r="J1188" s="312">
        <v>32</v>
      </c>
      <c r="K1188" s="312">
        <v>3.9716399999999992E-2</v>
      </c>
      <c r="L1188" s="312">
        <v>3.6678017999999993E-2</v>
      </c>
      <c r="M1188" s="330">
        <f t="shared" si="40"/>
        <v>3.0383819999999992E-3</v>
      </c>
      <c r="N1188" s="331">
        <f t="shared" si="41"/>
        <v>7.6501948817113335E-2</v>
      </c>
    </row>
    <row r="1189" spans="1:14" x14ac:dyDescent="0.25">
      <c r="A1189" s="312">
        <v>4422134</v>
      </c>
      <c r="B1189" s="312">
        <v>442213403</v>
      </c>
      <c r="C1189" s="312" t="s">
        <v>1171</v>
      </c>
      <c r="D1189" s="312" t="s">
        <v>3110</v>
      </c>
      <c r="E1189" s="312">
        <v>100</v>
      </c>
      <c r="F1189" s="312" t="s">
        <v>1351</v>
      </c>
      <c r="G1189" s="312" t="s">
        <v>1352</v>
      </c>
      <c r="H1189" s="312" t="s">
        <v>1353</v>
      </c>
      <c r="I1189" s="329">
        <v>1</v>
      </c>
      <c r="J1189" s="312">
        <v>41</v>
      </c>
      <c r="K1189" s="312">
        <v>1.9902400000000001E-2</v>
      </c>
      <c r="L1189" s="312">
        <v>1.7944820000000004E-2</v>
      </c>
      <c r="M1189" s="330">
        <f t="shared" si="40"/>
        <v>1.957579999999997E-3</v>
      </c>
      <c r="N1189" s="331">
        <f t="shared" si="41"/>
        <v>9.8358991880376084E-2</v>
      </c>
    </row>
    <row r="1190" spans="1:14" x14ac:dyDescent="0.25">
      <c r="A1190" s="312">
        <v>4422134</v>
      </c>
      <c r="B1190" s="312">
        <v>442213404</v>
      </c>
      <c r="C1190" s="312" t="s">
        <v>1170</v>
      </c>
      <c r="D1190" s="312" t="s">
        <v>3111</v>
      </c>
      <c r="E1190" s="312">
        <v>100</v>
      </c>
      <c r="F1190" s="312" t="s">
        <v>1351</v>
      </c>
      <c r="G1190" s="312" t="s">
        <v>1352</v>
      </c>
      <c r="H1190" s="312" t="s">
        <v>1353</v>
      </c>
      <c r="I1190" s="329">
        <v>1</v>
      </c>
      <c r="J1190" s="312">
        <v>33</v>
      </c>
      <c r="K1190" s="312">
        <v>4.3661199999999994E-3</v>
      </c>
      <c r="L1190" s="312">
        <v>2.8379999999999998E-3</v>
      </c>
      <c r="M1190" s="330">
        <f t="shared" si="40"/>
        <v>1.5281199999999996E-3</v>
      </c>
      <c r="N1190" s="331">
        <f t="shared" si="41"/>
        <v>0.34999496120124957</v>
      </c>
    </row>
    <row r="1191" spans="1:14" x14ac:dyDescent="0.25">
      <c r="A1191" s="312">
        <v>4422113</v>
      </c>
      <c r="B1191" s="312">
        <v>442211301</v>
      </c>
      <c r="C1191" s="312" t="s">
        <v>1169</v>
      </c>
      <c r="D1191" s="312" t="s">
        <v>3112</v>
      </c>
      <c r="E1191" s="312">
        <v>100</v>
      </c>
      <c r="F1191" s="312" t="s">
        <v>1351</v>
      </c>
      <c r="G1191" s="312" t="s">
        <v>1352</v>
      </c>
      <c r="H1191" s="312" t="s">
        <v>1353</v>
      </c>
      <c r="I1191" s="329">
        <v>1</v>
      </c>
      <c r="J1191" s="312">
        <v>74</v>
      </c>
      <c r="K1191" s="312">
        <v>3.4984879999999996E-2</v>
      </c>
      <c r="L1191" s="312">
        <v>2.6280519999999998E-2</v>
      </c>
      <c r="M1191" s="330">
        <f t="shared" si="40"/>
        <v>8.7043599999999978E-3</v>
      </c>
      <c r="N1191" s="331">
        <f t="shared" si="41"/>
        <v>0.24880348310470118</v>
      </c>
    </row>
  </sheetData>
  <autoFilter ref="A3:N1191"/>
  <mergeCells count="1">
    <mergeCell ref="A1:N1"/>
  </mergeCells>
  <pageMargins left="0.51181102362204722" right="0.55118110236220474" top="0.4" bottom="0.39" header="0.31496062992125984" footer="0.31496062992125984"/>
  <pageSetup paperSize="9" scale="80" orientation="landscape" r:id="rId1"/>
  <ignoredErrors>
    <ignoredError sqref="C3:D3 J3:L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80" zoomScaleNormal="80" workbookViewId="0">
      <selection activeCell="E19" sqref="E19"/>
    </sheetView>
  </sheetViews>
  <sheetFormatPr defaultColWidth="0" defaultRowHeight="15" x14ac:dyDescent="0.25"/>
  <cols>
    <col min="1" max="1" width="9.140625" customWidth="1"/>
    <col min="2" max="2" width="19.140625" customWidth="1"/>
    <col min="3" max="3" width="27.5703125" customWidth="1"/>
    <col min="4" max="4" width="14.42578125"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3" customWidth="1"/>
    <col min="16" max="16" width="14" style="253" customWidth="1"/>
    <col min="17" max="17" width="15" style="253" customWidth="1"/>
    <col min="18" max="18" width="0" hidden="1" customWidth="1"/>
    <col min="19" max="16384" width="9.140625" hidden="1"/>
  </cols>
  <sheetData>
    <row r="1" spans="1:18" ht="15.75" x14ac:dyDescent="0.25">
      <c r="A1" s="244" t="s">
        <v>1668</v>
      </c>
      <c r="D1" s="244"/>
      <c r="E1" s="244"/>
      <c r="F1" s="244"/>
      <c r="G1" s="244"/>
      <c r="H1" s="244"/>
      <c r="I1" s="244"/>
      <c r="J1" s="244"/>
      <c r="K1" s="244"/>
      <c r="L1" s="244"/>
      <c r="M1" s="244"/>
      <c r="N1" s="244"/>
      <c r="O1" s="245"/>
      <c r="P1" s="245"/>
      <c r="Q1" s="245" t="s">
        <v>1669</v>
      </c>
      <c r="R1" s="244"/>
    </row>
    <row r="2" spans="1:18" ht="15.75" x14ac:dyDescent="0.25">
      <c r="C2" s="244"/>
      <c r="D2" s="244"/>
      <c r="E2" s="244"/>
      <c r="F2" s="244"/>
      <c r="G2" s="244"/>
      <c r="H2" s="244"/>
      <c r="I2" s="244"/>
      <c r="J2" s="244"/>
      <c r="K2" s="244"/>
      <c r="L2" s="244"/>
      <c r="M2" s="244"/>
      <c r="N2" s="244"/>
      <c r="O2" s="245"/>
      <c r="P2" s="245"/>
      <c r="R2" s="244"/>
    </row>
    <row r="3" spans="1:18" ht="15.75" x14ac:dyDescent="0.25">
      <c r="A3" s="570" t="s">
        <v>23</v>
      </c>
      <c r="B3" s="570" t="s">
        <v>879</v>
      </c>
      <c r="C3" s="570" t="s">
        <v>854</v>
      </c>
      <c r="D3" s="570" t="s">
        <v>855</v>
      </c>
      <c r="E3" s="570"/>
      <c r="F3" s="570"/>
      <c r="G3" s="570" t="s">
        <v>856</v>
      </c>
      <c r="H3" s="570"/>
      <c r="I3" s="570"/>
      <c r="J3" s="570" t="s">
        <v>857</v>
      </c>
      <c r="K3" s="570"/>
      <c r="L3" s="570" t="s">
        <v>858</v>
      </c>
      <c r="M3" s="570"/>
      <c r="N3" s="570"/>
      <c r="O3" s="570" t="s">
        <v>859</v>
      </c>
      <c r="P3" s="570" t="s">
        <v>860</v>
      </c>
      <c r="Q3" s="570" t="s">
        <v>861</v>
      </c>
      <c r="R3" s="244"/>
    </row>
    <row r="4" spans="1:18" ht="63" x14ac:dyDescent="0.25">
      <c r="A4" s="570"/>
      <c r="B4" s="570"/>
      <c r="C4" s="570"/>
      <c r="D4" s="314" t="s">
        <v>554</v>
      </c>
      <c r="E4" s="314" t="s">
        <v>862</v>
      </c>
      <c r="F4" s="314" t="s">
        <v>20</v>
      </c>
      <c r="G4" s="314" t="s">
        <v>863</v>
      </c>
      <c r="H4" s="314" t="s">
        <v>864</v>
      </c>
      <c r="I4" s="314" t="s">
        <v>20</v>
      </c>
      <c r="J4" s="314" t="s">
        <v>865</v>
      </c>
      <c r="K4" s="314" t="s">
        <v>866</v>
      </c>
      <c r="L4" s="314" t="s">
        <v>867</v>
      </c>
      <c r="M4" s="314" t="s">
        <v>868</v>
      </c>
      <c r="N4" s="314" t="s">
        <v>20</v>
      </c>
      <c r="O4" s="570"/>
      <c r="P4" s="570"/>
      <c r="Q4" s="570"/>
      <c r="R4" s="244"/>
    </row>
    <row r="5" spans="1:18" ht="15.75" x14ac:dyDescent="0.25">
      <c r="A5" s="570"/>
      <c r="B5" s="570"/>
      <c r="C5" s="570"/>
      <c r="D5" s="572" t="s">
        <v>869</v>
      </c>
      <c r="E5" s="572"/>
      <c r="F5" s="572"/>
      <c r="G5" s="572" t="s">
        <v>869</v>
      </c>
      <c r="H5" s="572"/>
      <c r="I5" s="572"/>
      <c r="J5" s="572" t="s">
        <v>870</v>
      </c>
      <c r="K5" s="572"/>
      <c r="L5" s="572" t="s">
        <v>871</v>
      </c>
      <c r="M5" s="572"/>
      <c r="N5" s="572"/>
      <c r="O5" s="313" t="s">
        <v>871</v>
      </c>
      <c r="P5" s="313" t="s">
        <v>871</v>
      </c>
      <c r="Q5" s="313" t="s">
        <v>871</v>
      </c>
      <c r="R5" s="244"/>
    </row>
    <row r="6" spans="1:18" ht="15.75" x14ac:dyDescent="0.25">
      <c r="A6" s="569">
        <v>1</v>
      </c>
      <c r="B6" s="569" t="s">
        <v>884</v>
      </c>
      <c r="C6" s="315">
        <v>1</v>
      </c>
      <c r="D6" s="315">
        <v>2</v>
      </c>
      <c r="E6" s="315">
        <v>3</v>
      </c>
      <c r="F6" s="315" t="s">
        <v>872</v>
      </c>
      <c r="G6" s="315">
        <v>5</v>
      </c>
      <c r="H6" s="315">
        <v>6</v>
      </c>
      <c r="I6" s="315" t="s">
        <v>873</v>
      </c>
      <c r="J6" s="315">
        <v>8</v>
      </c>
      <c r="K6" s="315">
        <v>9</v>
      </c>
      <c r="L6" s="315" t="s">
        <v>874</v>
      </c>
      <c r="M6" s="315" t="s">
        <v>875</v>
      </c>
      <c r="N6" s="315" t="s">
        <v>876</v>
      </c>
      <c r="O6" s="313">
        <v>13</v>
      </c>
      <c r="P6" s="313">
        <v>14</v>
      </c>
      <c r="Q6" s="313" t="s">
        <v>877</v>
      </c>
      <c r="R6" s="244"/>
    </row>
    <row r="7" spans="1:18" x14ac:dyDescent="0.25">
      <c r="A7" s="569"/>
      <c r="B7" s="569"/>
      <c r="C7" s="317" t="s">
        <v>283</v>
      </c>
      <c r="D7" s="327">
        <v>534852000</v>
      </c>
      <c r="E7" s="327">
        <v>8748000</v>
      </c>
      <c r="F7" s="325">
        <f>D7+E7</f>
        <v>543600000</v>
      </c>
      <c r="G7" s="246" t="s">
        <v>496</v>
      </c>
      <c r="H7" s="246" t="s">
        <v>496</v>
      </c>
      <c r="I7" s="246" t="s">
        <v>496</v>
      </c>
      <c r="J7" s="247" t="s">
        <v>496</v>
      </c>
      <c r="K7" s="247" t="s">
        <v>496</v>
      </c>
      <c r="L7" s="247" t="s">
        <v>496</v>
      </c>
      <c r="M7" s="247" t="s">
        <v>496</v>
      </c>
      <c r="N7" s="247" t="s">
        <v>496</v>
      </c>
      <c r="O7" s="247" t="s">
        <v>496</v>
      </c>
      <c r="P7" s="247" t="s">
        <v>496</v>
      </c>
      <c r="Q7" s="247" t="s">
        <v>496</v>
      </c>
    </row>
    <row r="8" spans="1:18" x14ac:dyDescent="0.25">
      <c r="A8" s="569"/>
      <c r="B8" s="569"/>
      <c r="C8" s="317" t="s">
        <v>456</v>
      </c>
      <c r="D8" s="327">
        <v>25764000.000000004</v>
      </c>
      <c r="E8" s="327">
        <v>3810000</v>
      </c>
      <c r="F8" s="325">
        <f t="shared" ref="F8:F11" si="0">D8+E8</f>
        <v>29574000.000000004</v>
      </c>
      <c r="G8" s="246" t="s">
        <v>496</v>
      </c>
      <c r="H8" s="246" t="s">
        <v>496</v>
      </c>
      <c r="I8" s="246" t="s">
        <v>496</v>
      </c>
      <c r="J8" s="247" t="s">
        <v>496</v>
      </c>
      <c r="K8" s="247" t="s">
        <v>496</v>
      </c>
      <c r="L8" s="247" t="s">
        <v>496</v>
      </c>
      <c r="M8" s="247" t="s">
        <v>496</v>
      </c>
      <c r="N8" s="247" t="s">
        <v>496</v>
      </c>
      <c r="O8" s="247" t="s">
        <v>496</v>
      </c>
      <c r="P8" s="248" t="s">
        <v>496</v>
      </c>
      <c r="Q8" s="248" t="s">
        <v>496</v>
      </c>
    </row>
    <row r="9" spans="1:18" x14ac:dyDescent="0.25">
      <c r="A9" s="569"/>
      <c r="B9" s="569"/>
      <c r="C9" s="318" t="s">
        <v>285</v>
      </c>
      <c r="D9" s="327">
        <v>148079999.99999997</v>
      </c>
      <c r="E9" s="327">
        <v>1757000</v>
      </c>
      <c r="F9" s="325">
        <f t="shared" si="0"/>
        <v>149836999.99999997</v>
      </c>
      <c r="G9" s="246" t="s">
        <v>496</v>
      </c>
      <c r="H9" s="246" t="s">
        <v>496</v>
      </c>
      <c r="I9" s="246" t="s">
        <v>496</v>
      </c>
      <c r="J9" s="247" t="s">
        <v>496</v>
      </c>
      <c r="K9" s="247" t="s">
        <v>496</v>
      </c>
      <c r="L9" s="247" t="s">
        <v>496</v>
      </c>
      <c r="M9" s="247" t="s">
        <v>496</v>
      </c>
      <c r="N9" s="247" t="s">
        <v>496</v>
      </c>
      <c r="O9" s="247" t="s">
        <v>496</v>
      </c>
      <c r="P9" s="247" t="s">
        <v>496</v>
      </c>
      <c r="Q9" s="247" t="s">
        <v>496</v>
      </c>
    </row>
    <row r="10" spans="1:18" x14ac:dyDescent="0.25">
      <c r="A10" s="569"/>
      <c r="B10" s="569"/>
      <c r="C10" s="318" t="s">
        <v>286</v>
      </c>
      <c r="D10" s="327">
        <v>863283999.99999988</v>
      </c>
      <c r="E10" s="327">
        <v>0</v>
      </c>
      <c r="F10" s="325">
        <f t="shared" si="0"/>
        <v>863283999.99999988</v>
      </c>
      <c r="G10" s="246" t="s">
        <v>496</v>
      </c>
      <c r="H10" s="246" t="s">
        <v>496</v>
      </c>
      <c r="I10" s="246" t="s">
        <v>496</v>
      </c>
      <c r="J10" s="247" t="s">
        <v>496</v>
      </c>
      <c r="K10" s="247" t="s">
        <v>496</v>
      </c>
      <c r="L10" s="247" t="s">
        <v>496</v>
      </c>
      <c r="M10" s="247" t="s">
        <v>496</v>
      </c>
      <c r="N10" s="247" t="s">
        <v>496</v>
      </c>
      <c r="O10" s="247" t="s">
        <v>496</v>
      </c>
      <c r="P10" s="247" t="s">
        <v>496</v>
      </c>
      <c r="Q10" s="247" t="s">
        <v>496</v>
      </c>
    </row>
    <row r="11" spans="1:18" x14ac:dyDescent="0.25">
      <c r="A11" s="569"/>
      <c r="B11" s="569"/>
      <c r="C11" s="317" t="s">
        <v>878</v>
      </c>
      <c r="D11" s="327">
        <v>216659999.99999997</v>
      </c>
      <c r="E11" s="327">
        <v>10799999.999999996</v>
      </c>
      <c r="F11" s="325">
        <f t="shared" si="0"/>
        <v>227459999.99999997</v>
      </c>
      <c r="G11" s="246" t="s">
        <v>496</v>
      </c>
      <c r="H11" s="246" t="s">
        <v>496</v>
      </c>
      <c r="I11" s="246" t="s">
        <v>496</v>
      </c>
      <c r="J11" s="247" t="s">
        <v>496</v>
      </c>
      <c r="K11" s="247" t="s">
        <v>496</v>
      </c>
      <c r="L11" s="247" t="s">
        <v>496</v>
      </c>
      <c r="M11" s="247" t="s">
        <v>496</v>
      </c>
      <c r="N11" s="247" t="s">
        <v>496</v>
      </c>
      <c r="O11" s="247" t="s">
        <v>496</v>
      </c>
      <c r="P11" s="248" t="s">
        <v>496</v>
      </c>
      <c r="Q11" s="248" t="s">
        <v>496</v>
      </c>
    </row>
    <row r="12" spans="1:18" s="249" customFormat="1" x14ac:dyDescent="0.25">
      <c r="A12" s="569"/>
      <c r="B12" s="569"/>
      <c r="C12" s="319" t="s">
        <v>20</v>
      </c>
      <c r="D12" s="326">
        <f>SUM(D7:D11)</f>
        <v>1788640000</v>
      </c>
      <c r="E12" s="326">
        <f t="shared" ref="E12:Q12" si="1">SUM(E7:E11)</f>
        <v>25114999.999999996</v>
      </c>
      <c r="F12" s="326">
        <f t="shared" si="1"/>
        <v>1813755000</v>
      </c>
      <c r="G12" s="250">
        <f t="shared" si="1"/>
        <v>0</v>
      </c>
      <c r="H12" s="250">
        <f t="shared" si="1"/>
        <v>0</v>
      </c>
      <c r="I12" s="250">
        <f t="shared" si="1"/>
        <v>0</v>
      </c>
      <c r="J12" s="250">
        <f t="shared" si="1"/>
        <v>0</v>
      </c>
      <c r="K12" s="250">
        <f t="shared" si="1"/>
        <v>0</v>
      </c>
      <c r="L12" s="250">
        <f t="shared" si="1"/>
        <v>0</v>
      </c>
      <c r="M12" s="250">
        <f t="shared" si="1"/>
        <v>0</v>
      </c>
      <c r="N12" s="250">
        <f t="shared" si="1"/>
        <v>0</v>
      </c>
      <c r="O12" s="250">
        <f t="shared" si="1"/>
        <v>0</v>
      </c>
      <c r="P12" s="250">
        <f t="shared" si="1"/>
        <v>0</v>
      </c>
      <c r="Q12" s="250">
        <f t="shared" si="1"/>
        <v>0</v>
      </c>
    </row>
    <row r="14" spans="1:18" ht="18.75" x14ac:dyDescent="0.3">
      <c r="C14" s="571" t="s">
        <v>885</v>
      </c>
      <c r="D14" s="571"/>
      <c r="E14" s="571"/>
      <c r="F14" s="571"/>
      <c r="G14" s="571"/>
      <c r="H14" s="571"/>
      <c r="I14" s="571"/>
      <c r="J14" s="571"/>
      <c r="K14" s="571"/>
      <c r="L14" s="571"/>
      <c r="M14" s="571"/>
      <c r="N14" s="571"/>
      <c r="O14" s="571"/>
      <c r="P14" s="571"/>
      <c r="Q14" s="571"/>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2024-08-12T07:43:28Z</dcterms:modified>
</cp:coreProperties>
</file>