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27"/>
  <workbookPr filterPrivacy="1" defaultThemeVersion="124226"/>
  <xr:revisionPtr revIDLastSave="0" documentId="11_870AE47963FAD47B7EE316DD99888B708A9FC349" xr6:coauthVersionLast="47" xr6:coauthVersionMax="47" xr10:uidLastSave="{00000000-0000-0000-0000-000000000000}"/>
  <bookViews>
    <workbookView xWindow="0" yWindow="0" windowWidth="20490" windowHeight="7530" tabRatio="835" xr2:uid="{00000000-000D-0000-FFFF-FFFF00000000}"/>
  </bookViews>
  <sheets>
    <sheet name="General Information" sheetId="8" r:id="rId1"/>
    <sheet name="Summary Sheet" sheetId="7" r:id="rId2"/>
    <sheet name="Infrastructure Details" sheetId="6" r:id="rId3"/>
    <sheet name="Division Wise Losses" sheetId="5" r:id="rId4"/>
    <sheet name="Form-Input Energy" sheetId="4" r:id="rId5"/>
    <sheet name="Details of Received Sources" sheetId="3" r:id="rId6"/>
    <sheet name="Detail of Consumers&amp;Consumption" sheetId="2" r:id="rId7"/>
    <sheet name="Details on Feeder Levels" sheetId="17" r:id="rId8"/>
    <sheet name="Details of DT wise Losses" sheetId="10" r:id="rId9"/>
    <sheet name="Subsidy Details" sheetId="18" r:id="rId10"/>
  </sheets>
  <definedNames>
    <definedName name="_xlnm._FilterDatabase" localSheetId="6" hidden="1">'Detail of Consumers&amp;Consumption'!$A$4:$G$32</definedName>
    <definedName name="_xlnm._FilterDatabase" localSheetId="7" hidden="1">'Details on Feeder Levels'!$A$3:$W$3</definedName>
    <definedName name="_xlnm._FilterDatabase" localSheetId="3" hidden="1">'Division Wise Losses'!$A$6:$AL$673</definedName>
    <definedName name="_xlnm._FilterDatabase" localSheetId="4" hidden="1">'Form-Input Energy'!$A$29:$V$163</definedName>
    <definedName name="_xlnm.Print_Area" localSheetId="6">'Detail of Consumers&amp;Consumption'!$A$1:$G$32</definedName>
    <definedName name="_xlnm.Print_Area" localSheetId="5">'Details of Received Sources'!$A$1:$I$22</definedName>
    <definedName name="_xlnm.Print_Area" localSheetId="7">'Details on Feeder Levels'!$A$1:$Q$319</definedName>
    <definedName name="_xlnm.Print_Area" localSheetId="3">'Division Wise Losses'!$A$1:$X$694</definedName>
    <definedName name="_xlnm.Print_Area" localSheetId="4">'Form-Input Energy'!$A$27:$V$186</definedName>
    <definedName name="_xlnm.Print_Area" localSheetId="0">'General Information'!$A$1:$F$33</definedName>
    <definedName name="_xlnm.Print_Area" localSheetId="2">'Infrastructure Details'!$A$1:$F$110</definedName>
    <definedName name="_xlnm.Print_Area" localSheetId="9">'Subsidy Details'!$B$1:$R$12</definedName>
    <definedName name="_xlnm.Print_Area" localSheetId="1">'Summary Sheet'!$A$1:$D$24</definedName>
    <definedName name="_xlnm.Print_Titles" localSheetId="6">'Detail of Consumers&amp;Consumption'!$1:$4</definedName>
    <definedName name="_xlnm.Print_Titles" localSheetId="7">'Details on Feeder Levels'!$1:$3</definedName>
    <definedName name="_xlnm.Print_Titles" localSheetId="3">'Division Wise Losses'!$1:$6</definedName>
    <definedName name="_xlnm.Print_Titles" localSheetId="4">'Form-Input Energy'!$27:$29</definedName>
  </definedNames>
  <calcPr calcId="162913"/>
</workbook>
</file>

<file path=xl/calcChain.xml><?xml version="1.0" encoding="utf-8"?>
<calcChain xmlns="http://schemas.openxmlformats.org/spreadsheetml/2006/main">
  <c r="C95" i="6" l="1"/>
  <c r="D78" i="6"/>
  <c r="D95" i="6" s="1"/>
  <c r="E95" i="6" l="1"/>
  <c r="F95" i="6" s="1"/>
  <c r="R12" i="18" l="1"/>
  <c r="Q12" i="18"/>
  <c r="P12" i="18"/>
  <c r="O12" i="18"/>
  <c r="N12" i="18"/>
  <c r="M12" i="18"/>
  <c r="L12" i="18"/>
  <c r="K12" i="18"/>
  <c r="J12" i="18"/>
  <c r="I12" i="18"/>
  <c r="H12" i="18"/>
  <c r="F12" i="18"/>
  <c r="E12" i="18"/>
  <c r="G11" i="18"/>
  <c r="G10" i="18"/>
  <c r="G9" i="18"/>
  <c r="G8" i="18"/>
  <c r="G7" i="18"/>
  <c r="G12" i="18" s="1"/>
  <c r="D72" i="6" l="1"/>
  <c r="C96" i="6" l="1"/>
  <c r="F32" i="2" l="1"/>
  <c r="E32" i="2"/>
  <c r="U159" i="4" l="1"/>
  <c r="S162" i="4"/>
  <c r="H4" i="4" l="1"/>
  <c r="U160" i="4" l="1"/>
  <c r="U161" i="4"/>
  <c r="T162" i="4" l="1"/>
  <c r="U31" i="4" l="1"/>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30" i="4"/>
  <c r="U162" i="4" l="1"/>
  <c r="C94" i="6"/>
  <c r="C93" i="6"/>
  <c r="C8" i="6" l="1"/>
  <c r="D87" i="6" l="1"/>
  <c r="D96" i="6" s="1"/>
  <c r="E96" i="6" s="1"/>
  <c r="F96" i="6" s="1"/>
  <c r="C2" i="7" l="1"/>
  <c r="V102" i="5"/>
  <c r="U102" i="5"/>
  <c r="P102" i="5"/>
  <c r="O102" i="5"/>
  <c r="N102" i="5"/>
  <c r="K102" i="5"/>
  <c r="J102" i="5"/>
  <c r="G102" i="5"/>
  <c r="F102" i="5"/>
  <c r="W101" i="5"/>
  <c r="Q101" i="5"/>
  <c r="L101" i="5"/>
  <c r="H101" i="5"/>
  <c r="W100" i="5"/>
  <c r="Q100" i="5"/>
  <c r="L100" i="5"/>
  <c r="H100" i="5"/>
  <c r="W99" i="5"/>
  <c r="Q99" i="5"/>
  <c r="L99" i="5"/>
  <c r="H99" i="5"/>
  <c r="W98" i="5"/>
  <c r="Q98" i="5"/>
  <c r="L98" i="5"/>
  <c r="H98" i="5"/>
  <c r="W97" i="5"/>
  <c r="Q97" i="5"/>
  <c r="L97" i="5"/>
  <c r="H97" i="5"/>
  <c r="V96" i="5"/>
  <c r="U96" i="5"/>
  <c r="W96" i="5" s="1"/>
  <c r="P96" i="5"/>
  <c r="O96" i="5"/>
  <c r="N96" i="5"/>
  <c r="K96" i="5"/>
  <c r="J96" i="5"/>
  <c r="G96" i="5"/>
  <c r="F96" i="5"/>
  <c r="W95" i="5"/>
  <c r="Q95" i="5"/>
  <c r="L95" i="5"/>
  <c r="H95" i="5"/>
  <c r="W94" i="5"/>
  <c r="Q94" i="5"/>
  <c r="L94" i="5"/>
  <c r="H94" i="5"/>
  <c r="W93" i="5"/>
  <c r="Q93" i="5"/>
  <c r="L93" i="5"/>
  <c r="H93" i="5"/>
  <c r="W92" i="5"/>
  <c r="Q92" i="5"/>
  <c r="L92" i="5"/>
  <c r="H92" i="5"/>
  <c r="W91" i="5"/>
  <c r="Q91" i="5"/>
  <c r="L91" i="5"/>
  <c r="H91" i="5"/>
  <c r="V90" i="5"/>
  <c r="U90" i="5"/>
  <c r="P90" i="5"/>
  <c r="O90" i="5"/>
  <c r="N90" i="5"/>
  <c r="K90" i="5"/>
  <c r="J90" i="5"/>
  <c r="G90" i="5"/>
  <c r="F90" i="5"/>
  <c r="W89" i="5"/>
  <c r="Q89" i="5"/>
  <c r="L89" i="5"/>
  <c r="H89" i="5"/>
  <c r="W88" i="5"/>
  <c r="Q88" i="5"/>
  <c r="L88" i="5"/>
  <c r="H88" i="5"/>
  <c r="W87" i="5"/>
  <c r="Q87" i="5"/>
  <c r="L87" i="5"/>
  <c r="H87" i="5"/>
  <c r="W86" i="5"/>
  <c r="Q86" i="5"/>
  <c r="L86" i="5"/>
  <c r="H86" i="5"/>
  <c r="W85" i="5"/>
  <c r="Q85" i="5"/>
  <c r="Q90" i="5" s="1"/>
  <c r="R89" i="5" s="1"/>
  <c r="L85" i="5"/>
  <c r="H85" i="5"/>
  <c r="V84" i="5"/>
  <c r="U84" i="5"/>
  <c r="P84" i="5"/>
  <c r="O84" i="5"/>
  <c r="N84" i="5"/>
  <c r="K84" i="5"/>
  <c r="J84" i="5"/>
  <c r="G84" i="5"/>
  <c r="F84" i="5"/>
  <c r="W83" i="5"/>
  <c r="Q83" i="5"/>
  <c r="L83" i="5"/>
  <c r="H83" i="5"/>
  <c r="W82" i="5"/>
  <c r="Q82" i="5"/>
  <c r="L82" i="5"/>
  <c r="H82" i="5"/>
  <c r="W81" i="5"/>
  <c r="Q81" i="5"/>
  <c r="L81" i="5"/>
  <c r="H81" i="5"/>
  <c r="W80" i="5"/>
  <c r="Q80" i="5"/>
  <c r="L80" i="5"/>
  <c r="H80" i="5"/>
  <c r="W79" i="5"/>
  <c r="Q79" i="5"/>
  <c r="L79" i="5"/>
  <c r="H79" i="5"/>
  <c r="V78" i="5"/>
  <c r="U78" i="5"/>
  <c r="P78" i="5"/>
  <c r="O78" i="5"/>
  <c r="N78" i="5"/>
  <c r="K78" i="5"/>
  <c r="J78" i="5"/>
  <c r="G78" i="5"/>
  <c r="F78" i="5"/>
  <c r="W77" i="5"/>
  <c r="Q77" i="5"/>
  <c r="L77" i="5"/>
  <c r="H77" i="5"/>
  <c r="W76" i="5"/>
  <c r="Q76" i="5"/>
  <c r="L76" i="5"/>
  <c r="H76" i="5"/>
  <c r="W75" i="5"/>
  <c r="Q75" i="5"/>
  <c r="L75" i="5"/>
  <c r="H75" i="5"/>
  <c r="W74" i="5"/>
  <c r="Q74" i="5"/>
  <c r="L74" i="5"/>
  <c r="H74" i="5"/>
  <c r="W73" i="5"/>
  <c r="Q73" i="5"/>
  <c r="L73" i="5"/>
  <c r="H73" i="5"/>
  <c r="V72" i="5"/>
  <c r="U72" i="5"/>
  <c r="P72" i="5"/>
  <c r="O72" i="5"/>
  <c r="N72" i="5"/>
  <c r="K72" i="5"/>
  <c r="J72" i="5"/>
  <c r="G72" i="5"/>
  <c r="F72" i="5"/>
  <c r="W71" i="5"/>
  <c r="Q71" i="5"/>
  <c r="L71" i="5"/>
  <c r="H71" i="5"/>
  <c r="W70" i="5"/>
  <c r="Q70" i="5"/>
  <c r="L70" i="5"/>
  <c r="H70" i="5"/>
  <c r="W69" i="5"/>
  <c r="Q69" i="5"/>
  <c r="L69" i="5"/>
  <c r="H69" i="5"/>
  <c r="W68" i="5"/>
  <c r="Q68" i="5"/>
  <c r="L68" i="5"/>
  <c r="H68" i="5"/>
  <c r="W67" i="5"/>
  <c r="Q67" i="5"/>
  <c r="L67" i="5"/>
  <c r="H67" i="5"/>
  <c r="V66" i="5"/>
  <c r="U66" i="5"/>
  <c r="P66" i="5"/>
  <c r="O66" i="5"/>
  <c r="N66" i="5"/>
  <c r="K66" i="5"/>
  <c r="J66" i="5"/>
  <c r="G66" i="5"/>
  <c r="F66" i="5"/>
  <c r="W65" i="5"/>
  <c r="Q65" i="5"/>
  <c r="L65" i="5"/>
  <c r="H65" i="5"/>
  <c r="W64" i="5"/>
  <c r="Q64" i="5"/>
  <c r="L64" i="5"/>
  <c r="H64" i="5"/>
  <c r="W63" i="5"/>
  <c r="Q63" i="5"/>
  <c r="L63" i="5"/>
  <c r="H63" i="5"/>
  <c r="W62" i="5"/>
  <c r="Q62" i="5"/>
  <c r="L62" i="5"/>
  <c r="H62" i="5"/>
  <c r="W61" i="5"/>
  <c r="Q61" i="5"/>
  <c r="L61" i="5"/>
  <c r="H61" i="5"/>
  <c r="V60" i="5"/>
  <c r="U60" i="5"/>
  <c r="P60" i="5"/>
  <c r="O60" i="5"/>
  <c r="N60" i="5"/>
  <c r="K60" i="5"/>
  <c r="J60" i="5"/>
  <c r="G60" i="5"/>
  <c r="F60" i="5"/>
  <c r="W59" i="5"/>
  <c r="Q59" i="5"/>
  <c r="L59" i="5"/>
  <c r="H59" i="5"/>
  <c r="W58" i="5"/>
  <c r="Q58" i="5"/>
  <c r="L58" i="5"/>
  <c r="H58" i="5"/>
  <c r="W57" i="5"/>
  <c r="Q57" i="5"/>
  <c r="L57" i="5"/>
  <c r="H57" i="5"/>
  <c r="W56" i="5"/>
  <c r="Q56" i="5"/>
  <c r="L56" i="5"/>
  <c r="H56" i="5"/>
  <c r="W55" i="5"/>
  <c r="Q55" i="5"/>
  <c r="Q60" i="5" s="1"/>
  <c r="L55" i="5"/>
  <c r="H55" i="5"/>
  <c r="V54" i="5"/>
  <c r="U54" i="5"/>
  <c r="P54" i="5"/>
  <c r="O54" i="5"/>
  <c r="N54" i="5"/>
  <c r="K54" i="5"/>
  <c r="J54" i="5"/>
  <c r="G54" i="5"/>
  <c r="F54" i="5"/>
  <c r="W53" i="5"/>
  <c r="Q53" i="5"/>
  <c r="L53" i="5"/>
  <c r="H53" i="5"/>
  <c r="W52" i="5"/>
  <c r="Q52" i="5"/>
  <c r="L52" i="5"/>
  <c r="H52" i="5"/>
  <c r="W51" i="5"/>
  <c r="Q51" i="5"/>
  <c r="L51" i="5"/>
  <c r="H51" i="5"/>
  <c r="W50" i="5"/>
  <c r="Q50" i="5"/>
  <c r="L50" i="5"/>
  <c r="H50" i="5"/>
  <c r="W49" i="5"/>
  <c r="Q49" i="5"/>
  <c r="L49" i="5"/>
  <c r="H49" i="5"/>
  <c r="V48" i="5"/>
  <c r="U48" i="5"/>
  <c r="P48" i="5"/>
  <c r="O48" i="5"/>
  <c r="N48" i="5"/>
  <c r="K48" i="5"/>
  <c r="J48" i="5"/>
  <c r="G48" i="5"/>
  <c r="F48" i="5"/>
  <c r="W47" i="5"/>
  <c r="Q47" i="5"/>
  <c r="L47" i="5"/>
  <c r="H47" i="5"/>
  <c r="W46" i="5"/>
  <c r="Q46" i="5"/>
  <c r="L46" i="5"/>
  <c r="H46" i="5"/>
  <c r="W45" i="5"/>
  <c r="Q45" i="5"/>
  <c r="L45" i="5"/>
  <c r="H45" i="5"/>
  <c r="W44" i="5"/>
  <c r="Q44" i="5"/>
  <c r="L44" i="5"/>
  <c r="H44" i="5"/>
  <c r="W43" i="5"/>
  <c r="Q43" i="5"/>
  <c r="L43" i="5"/>
  <c r="H43" i="5"/>
  <c r="V42" i="5"/>
  <c r="U42" i="5"/>
  <c r="P42" i="5"/>
  <c r="O42" i="5"/>
  <c r="N42" i="5"/>
  <c r="K42" i="5"/>
  <c r="J42" i="5"/>
  <c r="G42" i="5"/>
  <c r="F42" i="5"/>
  <c r="W41" i="5"/>
  <c r="Q41" i="5"/>
  <c r="L41" i="5"/>
  <c r="H41" i="5"/>
  <c r="W40" i="5"/>
  <c r="Q40" i="5"/>
  <c r="L40" i="5"/>
  <c r="H40" i="5"/>
  <c r="W39" i="5"/>
  <c r="Q39" i="5"/>
  <c r="L39" i="5"/>
  <c r="H39" i="5"/>
  <c r="W38" i="5"/>
  <c r="Q38" i="5"/>
  <c r="L38" i="5"/>
  <c r="H38" i="5"/>
  <c r="W37" i="5"/>
  <c r="Q37" i="5"/>
  <c r="L37" i="5"/>
  <c r="H37" i="5"/>
  <c r="V36" i="5"/>
  <c r="U36" i="5"/>
  <c r="P36" i="5"/>
  <c r="O36" i="5"/>
  <c r="N36" i="5"/>
  <c r="K36" i="5"/>
  <c r="J36" i="5"/>
  <c r="G36" i="5"/>
  <c r="F36" i="5"/>
  <c r="W35" i="5"/>
  <c r="Q35" i="5"/>
  <c r="L35" i="5"/>
  <c r="H35" i="5"/>
  <c r="W34" i="5"/>
  <c r="Q34" i="5"/>
  <c r="L34" i="5"/>
  <c r="H34" i="5"/>
  <c r="W33" i="5"/>
  <c r="Q33" i="5"/>
  <c r="L33" i="5"/>
  <c r="H33" i="5"/>
  <c r="W32" i="5"/>
  <c r="Q32" i="5"/>
  <c r="L32" i="5"/>
  <c r="H32" i="5"/>
  <c r="W31" i="5"/>
  <c r="Q31" i="5"/>
  <c r="L31" i="5"/>
  <c r="H31" i="5"/>
  <c r="V30" i="5"/>
  <c r="U30" i="5"/>
  <c r="P30" i="5"/>
  <c r="O30" i="5"/>
  <c r="N30" i="5"/>
  <c r="K30" i="5"/>
  <c r="J30" i="5"/>
  <c r="G30" i="5"/>
  <c r="F30" i="5"/>
  <c r="W29" i="5"/>
  <c r="Q29" i="5"/>
  <c r="L29" i="5"/>
  <c r="H29" i="5"/>
  <c r="W28" i="5"/>
  <c r="Q28" i="5"/>
  <c r="L28" i="5"/>
  <c r="H28" i="5"/>
  <c r="W27" i="5"/>
  <c r="Q27" i="5"/>
  <c r="L27" i="5"/>
  <c r="H27" i="5"/>
  <c r="W26" i="5"/>
  <c r="Q26" i="5"/>
  <c r="L26" i="5"/>
  <c r="H26" i="5"/>
  <c r="W25" i="5"/>
  <c r="Q25" i="5"/>
  <c r="L25" i="5"/>
  <c r="H25" i="5"/>
  <c r="V24" i="5"/>
  <c r="U24" i="5"/>
  <c r="P24" i="5"/>
  <c r="O24" i="5"/>
  <c r="N24" i="5"/>
  <c r="K24" i="5"/>
  <c r="J24" i="5"/>
  <c r="G24" i="5"/>
  <c r="F24" i="5"/>
  <c r="W23" i="5"/>
  <c r="Q23" i="5"/>
  <c r="L23" i="5"/>
  <c r="H23" i="5"/>
  <c r="W22" i="5"/>
  <c r="Q22" i="5"/>
  <c r="L22" i="5"/>
  <c r="H22" i="5"/>
  <c r="W21" i="5"/>
  <c r="Q21" i="5"/>
  <c r="L21" i="5"/>
  <c r="H21" i="5"/>
  <c r="W20" i="5"/>
  <c r="Q20" i="5"/>
  <c r="L20" i="5"/>
  <c r="H20" i="5"/>
  <c r="W19" i="5"/>
  <c r="Q19" i="5"/>
  <c r="Q24" i="5" s="1"/>
  <c r="R23" i="5" s="1"/>
  <c r="L19" i="5"/>
  <c r="H19" i="5"/>
  <c r="H24" i="5" s="1"/>
  <c r="V18" i="5"/>
  <c r="U18" i="5"/>
  <c r="P18" i="5"/>
  <c r="O18" i="5"/>
  <c r="N18" i="5"/>
  <c r="K18" i="5"/>
  <c r="J18" i="5"/>
  <c r="G18" i="5"/>
  <c r="F18" i="5"/>
  <c r="W17" i="5"/>
  <c r="Q17" i="5"/>
  <c r="L17" i="5"/>
  <c r="H17" i="5"/>
  <c r="W16" i="5"/>
  <c r="Q16" i="5"/>
  <c r="L16" i="5"/>
  <c r="H16" i="5"/>
  <c r="W15" i="5"/>
  <c r="Q15" i="5"/>
  <c r="L15" i="5"/>
  <c r="H15" i="5"/>
  <c r="W14" i="5"/>
  <c r="Q14" i="5"/>
  <c r="L14" i="5"/>
  <c r="H14" i="5"/>
  <c r="W13" i="5"/>
  <c r="Q13" i="5"/>
  <c r="L13" i="5"/>
  <c r="H13" i="5"/>
  <c r="A13" i="5"/>
  <c r="A19" i="5" s="1"/>
  <c r="A25" i="5" s="1"/>
  <c r="A31" i="5" s="1"/>
  <c r="A37" i="5" s="1"/>
  <c r="A43" i="5" s="1"/>
  <c r="A49" i="5" s="1"/>
  <c r="A55" i="5" s="1"/>
  <c r="A61" i="5" s="1"/>
  <c r="A67" i="5" s="1"/>
  <c r="A73" i="5" s="1"/>
  <c r="A79" i="5" s="1"/>
  <c r="A85" i="5" s="1"/>
  <c r="A91" i="5" s="1"/>
  <c r="A97" i="5" s="1"/>
  <c r="V12" i="5"/>
  <c r="U12" i="5"/>
  <c r="P12" i="5"/>
  <c r="O12" i="5"/>
  <c r="N12" i="5"/>
  <c r="K12" i="5"/>
  <c r="J12" i="5"/>
  <c r="G12" i="5"/>
  <c r="F12" i="5"/>
  <c r="W11" i="5"/>
  <c r="Q11" i="5"/>
  <c r="L11" i="5"/>
  <c r="H11" i="5"/>
  <c r="W10" i="5"/>
  <c r="Q10" i="5"/>
  <c r="L10" i="5"/>
  <c r="H10" i="5"/>
  <c r="W9" i="5"/>
  <c r="Q9" i="5"/>
  <c r="L9" i="5"/>
  <c r="H9" i="5"/>
  <c r="W8" i="5"/>
  <c r="Q8" i="5"/>
  <c r="L8" i="5"/>
  <c r="H8" i="5"/>
  <c r="W7" i="5"/>
  <c r="Q7" i="5"/>
  <c r="L7" i="5"/>
  <c r="H7" i="5"/>
  <c r="W78" i="5" l="1"/>
  <c r="Q18" i="5"/>
  <c r="R18" i="5" s="1"/>
  <c r="R13" i="5"/>
  <c r="R16" i="5"/>
  <c r="R14" i="5"/>
  <c r="R15" i="5"/>
  <c r="L72" i="5"/>
  <c r="M68" i="5" s="1"/>
  <c r="W84" i="5"/>
  <c r="Q96" i="5"/>
  <c r="R95" i="5" s="1"/>
  <c r="W42" i="5"/>
  <c r="W18" i="5"/>
  <c r="W60" i="5"/>
  <c r="W90" i="5"/>
  <c r="W24" i="5"/>
  <c r="W72" i="5"/>
  <c r="W54" i="5"/>
  <c r="W102" i="5"/>
  <c r="Q42" i="5"/>
  <c r="R39" i="5" s="1"/>
  <c r="Q84" i="5"/>
  <c r="R80" i="5" s="1"/>
  <c r="Q66" i="5"/>
  <c r="R62" i="5" s="1"/>
  <c r="Q12" i="5"/>
  <c r="R12" i="5" s="1"/>
  <c r="Q48" i="5"/>
  <c r="R47" i="5" s="1"/>
  <c r="L48" i="5"/>
  <c r="M43" i="5" s="1"/>
  <c r="H90" i="5"/>
  <c r="I88" i="5" s="1"/>
  <c r="R86" i="5"/>
  <c r="R38" i="5"/>
  <c r="R20" i="5"/>
  <c r="R22" i="5"/>
  <c r="H36" i="5"/>
  <c r="I35" i="5" s="1"/>
  <c r="W36" i="5"/>
  <c r="R40" i="5"/>
  <c r="H48" i="5"/>
  <c r="I44" i="5" s="1"/>
  <c r="R56" i="5"/>
  <c r="Q72" i="5"/>
  <c r="R68" i="5" s="1"/>
  <c r="R87" i="5"/>
  <c r="S37" i="5"/>
  <c r="S42" i="5" s="1"/>
  <c r="L24" i="5"/>
  <c r="M19" i="5" s="1"/>
  <c r="W30" i="5"/>
  <c r="W48" i="5"/>
  <c r="Q54" i="5"/>
  <c r="R51" i="5" s="1"/>
  <c r="Q102" i="5"/>
  <c r="S97" i="5" s="1"/>
  <c r="R85" i="5"/>
  <c r="R41" i="5"/>
  <c r="H84" i="5"/>
  <c r="I80" i="5" s="1"/>
  <c r="R88" i="5"/>
  <c r="H12" i="5"/>
  <c r="I11" i="5" s="1"/>
  <c r="Q30" i="5"/>
  <c r="S25" i="5" s="1"/>
  <c r="T25" i="5" s="1"/>
  <c r="T30" i="5" s="1"/>
  <c r="L36" i="5"/>
  <c r="M34" i="5" s="1"/>
  <c r="W66" i="5"/>
  <c r="Q78" i="5"/>
  <c r="R74" i="5" s="1"/>
  <c r="L96" i="5"/>
  <c r="M94" i="5" s="1"/>
  <c r="Q36" i="5"/>
  <c r="R32" i="5" s="1"/>
  <c r="H60" i="5"/>
  <c r="I59" i="5" s="1"/>
  <c r="L90" i="5"/>
  <c r="M86" i="5" s="1"/>
  <c r="S85" i="5"/>
  <c r="T85" i="5" s="1"/>
  <c r="T90" i="5" s="1"/>
  <c r="W12" i="5"/>
  <c r="I23" i="5"/>
  <c r="I22" i="5"/>
  <c r="I21" i="5"/>
  <c r="S19" i="5"/>
  <c r="R21" i="5"/>
  <c r="R82" i="5"/>
  <c r="R81" i="5"/>
  <c r="R83" i="5"/>
  <c r="M92" i="5"/>
  <c r="I46" i="5"/>
  <c r="M69" i="5"/>
  <c r="M67" i="5"/>
  <c r="R57" i="5"/>
  <c r="M70" i="5"/>
  <c r="I45" i="5"/>
  <c r="M71" i="5"/>
  <c r="S55" i="5"/>
  <c r="R58" i="5"/>
  <c r="R59" i="5"/>
  <c r="I20" i="5"/>
  <c r="M46" i="5"/>
  <c r="R70" i="5"/>
  <c r="M85" i="5"/>
  <c r="M91" i="5"/>
  <c r="M95" i="5"/>
  <c r="L30" i="5"/>
  <c r="M26" i="5" s="1"/>
  <c r="L18" i="5"/>
  <c r="M17" i="5" s="1"/>
  <c r="L42" i="5"/>
  <c r="M41" i="5" s="1"/>
  <c r="L66" i="5"/>
  <c r="M65" i="5" s="1"/>
  <c r="L78" i="5"/>
  <c r="M76" i="5" s="1"/>
  <c r="I19" i="5"/>
  <c r="R31" i="5"/>
  <c r="R19" i="5"/>
  <c r="H30" i="5"/>
  <c r="H54" i="5"/>
  <c r="I52" i="5" s="1"/>
  <c r="R67" i="5"/>
  <c r="H78" i="5"/>
  <c r="H102" i="5"/>
  <c r="I100" i="5" s="1"/>
  <c r="L54" i="5"/>
  <c r="M51" i="5" s="1"/>
  <c r="L102" i="5"/>
  <c r="M100" i="5" s="1"/>
  <c r="L12" i="5"/>
  <c r="M8" i="5" s="1"/>
  <c r="L60" i="5"/>
  <c r="M56" i="5" s="1"/>
  <c r="L84" i="5"/>
  <c r="M82" i="5" s="1"/>
  <c r="H42" i="5"/>
  <c r="I41" i="5" s="1"/>
  <c r="R37" i="5"/>
  <c r="H72" i="5"/>
  <c r="I70" i="5" s="1"/>
  <c r="H96" i="5"/>
  <c r="I94" i="5" s="1"/>
  <c r="H18" i="5"/>
  <c r="R55" i="5"/>
  <c r="H66" i="5"/>
  <c r="I64" i="5" s="1"/>
  <c r="R79" i="5"/>
  <c r="C7" i="6"/>
  <c r="R92" i="5" l="1"/>
  <c r="R91" i="5"/>
  <c r="R93" i="5"/>
  <c r="S91" i="5"/>
  <c r="T91" i="5" s="1"/>
  <c r="T96" i="5" s="1"/>
  <c r="X96" i="5" s="1"/>
  <c r="R94" i="5"/>
  <c r="R52" i="5"/>
  <c r="R49" i="5"/>
  <c r="R33" i="5"/>
  <c r="R35" i="5"/>
  <c r="S13" i="5"/>
  <c r="S18" i="5" s="1"/>
  <c r="R17" i="5"/>
  <c r="R9" i="5"/>
  <c r="R7" i="5"/>
  <c r="R8" i="5"/>
  <c r="R10" i="5"/>
  <c r="R11" i="5"/>
  <c r="M88" i="5"/>
  <c r="M32" i="5"/>
  <c r="M31" i="5"/>
  <c r="M25" i="5"/>
  <c r="I86" i="5"/>
  <c r="I47" i="5"/>
  <c r="I43" i="5"/>
  <c r="I31" i="5"/>
  <c r="X30" i="5"/>
  <c r="S90" i="5"/>
  <c r="S67" i="5"/>
  <c r="S72" i="5" s="1"/>
  <c r="R69" i="5"/>
  <c r="R64" i="5"/>
  <c r="R34" i="5"/>
  <c r="S31" i="5"/>
  <c r="S36" i="5" s="1"/>
  <c r="R28" i="5"/>
  <c r="R26" i="5"/>
  <c r="R27" i="5"/>
  <c r="R25" i="5"/>
  <c r="R29" i="5"/>
  <c r="S7" i="5"/>
  <c r="S12" i="5" s="1"/>
  <c r="R75" i="5"/>
  <c r="S73" i="5"/>
  <c r="T73" i="5" s="1"/>
  <c r="T78" i="5" s="1"/>
  <c r="X78" i="5" s="1"/>
  <c r="M9" i="5"/>
  <c r="M44" i="5"/>
  <c r="I81" i="5"/>
  <c r="R71" i="5"/>
  <c r="R73" i="5"/>
  <c r="I82" i="5"/>
  <c r="M47" i="5"/>
  <c r="R53" i="5"/>
  <c r="R43" i="5"/>
  <c r="I83" i="5"/>
  <c r="R50" i="5"/>
  <c r="M87" i="5"/>
  <c r="S49" i="5"/>
  <c r="T49" i="5" s="1"/>
  <c r="T54" i="5" s="1"/>
  <c r="X54" i="5" s="1"/>
  <c r="S79" i="5"/>
  <c r="S84" i="5" s="1"/>
  <c r="M45" i="5"/>
  <c r="X90" i="5"/>
  <c r="R45" i="5"/>
  <c r="S30" i="5"/>
  <c r="R46" i="5"/>
  <c r="R44" i="5"/>
  <c r="R98" i="5"/>
  <c r="S61" i="5"/>
  <c r="S96" i="5"/>
  <c r="R76" i="5"/>
  <c r="R61" i="5"/>
  <c r="R65" i="5"/>
  <c r="T37" i="5"/>
  <c r="T42" i="5" s="1"/>
  <c r="X42" i="5" s="1"/>
  <c r="R97" i="5"/>
  <c r="R77" i="5"/>
  <c r="R63" i="5"/>
  <c r="S43" i="5"/>
  <c r="M22" i="5"/>
  <c r="M89" i="5"/>
  <c r="M20" i="5"/>
  <c r="M23" i="5"/>
  <c r="M33" i="5"/>
  <c r="M21" i="5"/>
  <c r="M93" i="5"/>
  <c r="M35" i="5"/>
  <c r="I89" i="5"/>
  <c r="I10" i="5"/>
  <c r="I85" i="5"/>
  <c r="I67" i="5"/>
  <c r="I79" i="5"/>
  <c r="I87" i="5"/>
  <c r="S102" i="5"/>
  <c r="T97" i="5"/>
  <c r="T102" i="5" s="1"/>
  <c r="X102" i="5" s="1"/>
  <c r="I34" i="5"/>
  <c r="R99" i="5"/>
  <c r="M7" i="5"/>
  <c r="I8" i="5"/>
  <c r="I62" i="5"/>
  <c r="M63" i="5"/>
  <c r="I56" i="5"/>
  <c r="I38" i="5"/>
  <c r="I40" i="5"/>
  <c r="M101" i="5"/>
  <c r="I57" i="5"/>
  <c r="R100" i="5"/>
  <c r="I58" i="5"/>
  <c r="I69" i="5"/>
  <c r="M75" i="5"/>
  <c r="M99" i="5"/>
  <c r="I32" i="5"/>
  <c r="I33" i="5"/>
  <c r="I55" i="5"/>
  <c r="I7" i="5"/>
  <c r="R101" i="5"/>
  <c r="I9" i="5"/>
  <c r="M11" i="5"/>
  <c r="I13" i="5"/>
  <c r="I15" i="5"/>
  <c r="I77" i="5"/>
  <c r="I74" i="5"/>
  <c r="I73" i="5"/>
  <c r="M55" i="5"/>
  <c r="M80" i="5"/>
  <c r="M83" i="5"/>
  <c r="M58" i="5"/>
  <c r="M73" i="5"/>
  <c r="I76" i="5"/>
  <c r="M61" i="5"/>
  <c r="M15" i="5"/>
  <c r="M98" i="5"/>
  <c r="M97" i="5"/>
  <c r="I99" i="5"/>
  <c r="I92" i="5"/>
  <c r="M13" i="5"/>
  <c r="I51" i="5"/>
  <c r="I49" i="5"/>
  <c r="I50" i="5"/>
  <c r="I27" i="5"/>
  <c r="I25" i="5"/>
  <c r="I26" i="5"/>
  <c r="M29" i="5"/>
  <c r="M28" i="5"/>
  <c r="M64" i="5"/>
  <c r="I97" i="5"/>
  <c r="M39" i="5"/>
  <c r="M81" i="5"/>
  <c r="M50" i="5"/>
  <c r="M74" i="5"/>
  <c r="M37" i="5"/>
  <c r="M16" i="5"/>
  <c r="I95" i="5"/>
  <c r="M62" i="5"/>
  <c r="S60" i="5"/>
  <c r="T55" i="5"/>
  <c r="T60" i="5" s="1"/>
  <c r="X60" i="5" s="1"/>
  <c r="M40" i="5"/>
  <c r="I68" i="5"/>
  <c r="M79" i="5"/>
  <c r="S24" i="5"/>
  <c r="T19" i="5"/>
  <c r="T24" i="5" s="1"/>
  <c r="X24" i="5" s="1"/>
  <c r="I16" i="5"/>
  <c r="I14" i="5"/>
  <c r="I61" i="5"/>
  <c r="I63" i="5"/>
  <c r="M53" i="5"/>
  <c r="M52" i="5"/>
  <c r="I71" i="5"/>
  <c r="I93" i="5"/>
  <c r="M49" i="5"/>
  <c r="M27" i="5"/>
  <c r="M59" i="5"/>
  <c r="M10" i="5"/>
  <c r="I75" i="5"/>
  <c r="I37" i="5"/>
  <c r="I39" i="5"/>
  <c r="I98" i="5"/>
  <c r="I101" i="5"/>
  <c r="I91" i="5"/>
  <c r="I29" i="5"/>
  <c r="M77" i="5"/>
  <c r="I53" i="5"/>
  <c r="M14" i="5"/>
  <c r="M57" i="5"/>
  <c r="I17" i="5"/>
  <c r="I28" i="5"/>
  <c r="I65" i="5"/>
  <c r="M38" i="5"/>
  <c r="S54" i="5" l="1"/>
  <c r="T13" i="5"/>
  <c r="T18" i="5" s="1"/>
  <c r="X18" i="5" s="1"/>
  <c r="T67" i="5"/>
  <c r="T72" i="5" s="1"/>
  <c r="X72" i="5" s="1"/>
  <c r="T31" i="5"/>
  <c r="T36" i="5" s="1"/>
  <c r="X36" i="5" s="1"/>
  <c r="T7" i="5"/>
  <c r="T12" i="5" s="1"/>
  <c r="X12" i="5" s="1"/>
  <c r="T79" i="5"/>
  <c r="T84" i="5" s="1"/>
  <c r="X84" i="5" s="1"/>
  <c r="S78" i="5"/>
  <c r="S48" i="5"/>
  <c r="T43" i="5"/>
  <c r="T48" i="5" s="1"/>
  <c r="X48" i="5" s="1"/>
  <c r="T61" i="5"/>
  <c r="T66" i="5" s="1"/>
  <c r="X66" i="5" s="1"/>
  <c r="S66" i="5"/>
  <c r="H24" i="4"/>
  <c r="H23" i="4"/>
  <c r="H22" i="4"/>
  <c r="H21" i="4"/>
  <c r="H20" i="4"/>
  <c r="H19" i="4"/>
  <c r="H17" i="4"/>
  <c r="H16" i="4"/>
  <c r="H15" i="4"/>
  <c r="D5" i="7"/>
  <c r="E101" i="6"/>
  <c r="F101" i="6" s="1"/>
  <c r="D66" i="6"/>
  <c r="D93" i="6" s="1"/>
  <c r="E93" i="6" s="1"/>
  <c r="F93" i="6" s="1"/>
  <c r="D60" i="6"/>
  <c r="D40" i="6"/>
  <c r="C9" i="6"/>
  <c r="V671" i="5"/>
  <c r="U671" i="5"/>
  <c r="P671" i="5"/>
  <c r="O671" i="5"/>
  <c r="K671" i="5"/>
  <c r="J671" i="5"/>
  <c r="G671" i="5"/>
  <c r="F671" i="5"/>
  <c r="V670" i="5"/>
  <c r="U670" i="5"/>
  <c r="P670" i="5"/>
  <c r="O670" i="5"/>
  <c r="K670" i="5"/>
  <c r="J670" i="5"/>
  <c r="G670" i="5"/>
  <c r="F670" i="5"/>
  <c r="V669" i="5"/>
  <c r="U669" i="5"/>
  <c r="P669" i="5"/>
  <c r="O669" i="5"/>
  <c r="K669" i="5"/>
  <c r="J669" i="5"/>
  <c r="G669" i="5"/>
  <c r="F669" i="5"/>
  <c r="V668" i="5"/>
  <c r="U668" i="5"/>
  <c r="P668" i="5"/>
  <c r="O668" i="5"/>
  <c r="K668" i="5"/>
  <c r="J668" i="5"/>
  <c r="G668" i="5"/>
  <c r="F668" i="5"/>
  <c r="V667" i="5"/>
  <c r="U667" i="5"/>
  <c r="P667" i="5"/>
  <c r="O667" i="5"/>
  <c r="K667" i="5"/>
  <c r="J667" i="5"/>
  <c r="G667" i="5"/>
  <c r="F667" i="5"/>
  <c r="V666" i="5"/>
  <c r="W666" i="5" s="1"/>
  <c r="U666" i="5"/>
  <c r="P666" i="5"/>
  <c r="O666" i="5"/>
  <c r="N666" i="5"/>
  <c r="K666" i="5"/>
  <c r="J666" i="5"/>
  <c r="G666" i="5"/>
  <c r="F666" i="5"/>
  <c r="W665" i="5"/>
  <c r="Q665" i="5"/>
  <c r="L665" i="5"/>
  <c r="H665" i="5"/>
  <c r="W664" i="5"/>
  <c r="Q664" i="5"/>
  <c r="L664" i="5"/>
  <c r="H664" i="5"/>
  <c r="W663" i="5"/>
  <c r="Q663" i="5"/>
  <c r="L663" i="5"/>
  <c r="H663" i="5"/>
  <c r="W662" i="5"/>
  <c r="Q662" i="5"/>
  <c r="L662" i="5"/>
  <c r="H662" i="5"/>
  <c r="W661" i="5"/>
  <c r="Q661" i="5"/>
  <c r="L661" i="5"/>
  <c r="H661" i="5"/>
  <c r="V660" i="5"/>
  <c r="U660" i="5"/>
  <c r="P660" i="5"/>
  <c r="O660" i="5"/>
  <c r="N660" i="5"/>
  <c r="K660" i="5"/>
  <c r="J660" i="5"/>
  <c r="G660" i="5"/>
  <c r="F660" i="5"/>
  <c r="W659" i="5"/>
  <c r="Q659" i="5"/>
  <c r="L659" i="5"/>
  <c r="H659" i="5"/>
  <c r="W658" i="5"/>
  <c r="Q658" i="5"/>
  <c r="L658" i="5"/>
  <c r="H658" i="5"/>
  <c r="W657" i="5"/>
  <c r="Q657" i="5"/>
  <c r="L657" i="5"/>
  <c r="H657" i="5"/>
  <c r="W656" i="5"/>
  <c r="Q656" i="5"/>
  <c r="L656" i="5"/>
  <c r="H656" i="5"/>
  <c r="W655" i="5"/>
  <c r="Q655" i="5"/>
  <c r="L655" i="5"/>
  <c r="H655" i="5"/>
  <c r="V654" i="5"/>
  <c r="U654" i="5"/>
  <c r="P654" i="5"/>
  <c r="O654" i="5"/>
  <c r="N654" i="5"/>
  <c r="K654" i="5"/>
  <c r="J654" i="5"/>
  <c r="G654" i="5"/>
  <c r="F654" i="5"/>
  <c r="W653" i="5"/>
  <c r="Q653" i="5"/>
  <c r="L653" i="5"/>
  <c r="H653" i="5"/>
  <c r="W652" i="5"/>
  <c r="Q652" i="5"/>
  <c r="L652" i="5"/>
  <c r="H652" i="5"/>
  <c r="W651" i="5"/>
  <c r="Q651" i="5"/>
  <c r="L651" i="5"/>
  <c r="H651" i="5"/>
  <c r="W650" i="5"/>
  <c r="Q650" i="5"/>
  <c r="L650" i="5"/>
  <c r="H650" i="5"/>
  <c r="W649" i="5"/>
  <c r="Q649" i="5"/>
  <c r="L649" i="5"/>
  <c r="H649" i="5"/>
  <c r="V648" i="5"/>
  <c r="U648" i="5"/>
  <c r="P648" i="5"/>
  <c r="O648" i="5"/>
  <c r="N648" i="5"/>
  <c r="K648" i="5"/>
  <c r="J648" i="5"/>
  <c r="G648" i="5"/>
  <c r="F648" i="5"/>
  <c r="W647" i="5"/>
  <c r="Q647" i="5"/>
  <c r="L647" i="5"/>
  <c r="H647" i="5"/>
  <c r="W646" i="5"/>
  <c r="Q646" i="5"/>
  <c r="L646" i="5"/>
  <c r="H646" i="5"/>
  <c r="W645" i="5"/>
  <c r="Q645" i="5"/>
  <c r="L645" i="5"/>
  <c r="H645" i="5"/>
  <c r="W644" i="5"/>
  <c r="Q644" i="5"/>
  <c r="L644" i="5"/>
  <c r="H644" i="5"/>
  <c r="W643" i="5"/>
  <c r="Q643" i="5"/>
  <c r="L643" i="5"/>
  <c r="H643" i="5"/>
  <c r="V642" i="5"/>
  <c r="U642" i="5"/>
  <c r="P642" i="5"/>
  <c r="O642" i="5"/>
  <c r="N642" i="5"/>
  <c r="K642" i="5"/>
  <c r="J642" i="5"/>
  <c r="G642" i="5"/>
  <c r="F642" i="5"/>
  <c r="W641" i="5"/>
  <c r="Q641" i="5"/>
  <c r="L641" i="5"/>
  <c r="H641" i="5"/>
  <c r="W640" i="5"/>
  <c r="Q640" i="5"/>
  <c r="L640" i="5"/>
  <c r="H640" i="5"/>
  <c r="W639" i="5"/>
  <c r="Q639" i="5"/>
  <c r="L639" i="5"/>
  <c r="H639" i="5"/>
  <c r="W638" i="5"/>
  <c r="Q638" i="5"/>
  <c r="L638" i="5"/>
  <c r="H638" i="5"/>
  <c r="W637" i="5"/>
  <c r="Q637" i="5"/>
  <c r="L637" i="5"/>
  <c r="H637" i="5"/>
  <c r="V636" i="5"/>
  <c r="U636" i="5"/>
  <c r="P636" i="5"/>
  <c r="O636" i="5"/>
  <c r="N636" i="5"/>
  <c r="K636" i="5"/>
  <c r="J636" i="5"/>
  <c r="G636" i="5"/>
  <c r="F636" i="5"/>
  <c r="W635" i="5"/>
  <c r="Q635" i="5"/>
  <c r="L635" i="5"/>
  <c r="H635" i="5"/>
  <c r="W634" i="5"/>
  <c r="Q634" i="5"/>
  <c r="L634" i="5"/>
  <c r="H634" i="5"/>
  <c r="W633" i="5"/>
  <c r="Q633" i="5"/>
  <c r="L633" i="5"/>
  <c r="H633" i="5"/>
  <c r="W632" i="5"/>
  <c r="Q632" i="5"/>
  <c r="L632" i="5"/>
  <c r="H632" i="5"/>
  <c r="W631" i="5"/>
  <c r="Q631" i="5"/>
  <c r="L631" i="5"/>
  <c r="H631" i="5"/>
  <c r="V630" i="5"/>
  <c r="U630" i="5"/>
  <c r="P630" i="5"/>
  <c r="O630" i="5"/>
  <c r="N630" i="5"/>
  <c r="K630" i="5"/>
  <c r="J630" i="5"/>
  <c r="G630" i="5"/>
  <c r="F630" i="5"/>
  <c r="W629" i="5"/>
  <c r="Q629" i="5"/>
  <c r="L629" i="5"/>
  <c r="H629" i="5"/>
  <c r="W628" i="5"/>
  <c r="Q628" i="5"/>
  <c r="L628" i="5"/>
  <c r="H628" i="5"/>
  <c r="W627" i="5"/>
  <c r="Q627" i="5"/>
  <c r="L627" i="5"/>
  <c r="H627" i="5"/>
  <c r="W626" i="5"/>
  <c r="Q626" i="5"/>
  <c r="L626" i="5"/>
  <c r="H626" i="5"/>
  <c r="W625" i="5"/>
  <c r="Q625" i="5"/>
  <c r="L625" i="5"/>
  <c r="H625" i="5"/>
  <c r="V624" i="5"/>
  <c r="U624" i="5"/>
  <c r="P624" i="5"/>
  <c r="O624" i="5"/>
  <c r="N624" i="5"/>
  <c r="K624" i="5"/>
  <c r="J624" i="5"/>
  <c r="G624" i="5"/>
  <c r="F624" i="5"/>
  <c r="W623" i="5"/>
  <c r="Q623" i="5"/>
  <c r="L623" i="5"/>
  <c r="H623" i="5"/>
  <c r="W622" i="5"/>
  <c r="Q622" i="5"/>
  <c r="L622" i="5"/>
  <c r="H622" i="5"/>
  <c r="W621" i="5"/>
  <c r="Q621" i="5"/>
  <c r="L621" i="5"/>
  <c r="H621" i="5"/>
  <c r="W620" i="5"/>
  <c r="Q620" i="5"/>
  <c r="L620" i="5"/>
  <c r="H620" i="5"/>
  <c r="W619" i="5"/>
  <c r="Q619" i="5"/>
  <c r="L619" i="5"/>
  <c r="H619" i="5"/>
  <c r="V618" i="5"/>
  <c r="W618" i="5" s="1"/>
  <c r="U618" i="5"/>
  <c r="P618" i="5"/>
  <c r="O618" i="5"/>
  <c r="N618" i="5"/>
  <c r="K618" i="5"/>
  <c r="J618" i="5"/>
  <c r="G618" i="5"/>
  <c r="F618" i="5"/>
  <c r="W617" i="5"/>
  <c r="Q617" i="5"/>
  <c r="L617" i="5"/>
  <c r="H617" i="5"/>
  <c r="W616" i="5"/>
  <c r="Q616" i="5"/>
  <c r="L616" i="5"/>
  <c r="H616" i="5"/>
  <c r="W615" i="5"/>
  <c r="Q615" i="5"/>
  <c r="L615" i="5"/>
  <c r="H615" i="5"/>
  <c r="W614" i="5"/>
  <c r="Q614" i="5"/>
  <c r="L614" i="5"/>
  <c r="H614" i="5"/>
  <c r="W613" i="5"/>
  <c r="Q613" i="5"/>
  <c r="L613" i="5"/>
  <c r="H613" i="5"/>
  <c r="V612" i="5"/>
  <c r="U612" i="5"/>
  <c r="P612" i="5"/>
  <c r="O612" i="5"/>
  <c r="N612" i="5"/>
  <c r="K612" i="5"/>
  <c r="J612" i="5"/>
  <c r="G612" i="5"/>
  <c r="F612" i="5"/>
  <c r="W611" i="5"/>
  <c r="Q611" i="5"/>
  <c r="L611" i="5"/>
  <c r="H611" i="5"/>
  <c r="W610" i="5"/>
  <c r="Q610" i="5"/>
  <c r="L610" i="5"/>
  <c r="H610" i="5"/>
  <c r="W609" i="5"/>
  <c r="Q609" i="5"/>
  <c r="L609" i="5"/>
  <c r="H609" i="5"/>
  <c r="W608" i="5"/>
  <c r="Q608" i="5"/>
  <c r="L608" i="5"/>
  <c r="H608" i="5"/>
  <c r="W607" i="5"/>
  <c r="Q607" i="5"/>
  <c r="L607" i="5"/>
  <c r="H607" i="5"/>
  <c r="V606" i="5"/>
  <c r="U606" i="5"/>
  <c r="P606" i="5"/>
  <c r="O606" i="5"/>
  <c r="N606" i="5"/>
  <c r="K606" i="5"/>
  <c r="J606" i="5"/>
  <c r="G606" i="5"/>
  <c r="F606" i="5"/>
  <c r="W605" i="5"/>
  <c r="Q605" i="5"/>
  <c r="L605" i="5"/>
  <c r="H605" i="5"/>
  <c r="W604" i="5"/>
  <c r="Q604" i="5"/>
  <c r="L604" i="5"/>
  <c r="H604" i="5"/>
  <c r="W603" i="5"/>
  <c r="Q603" i="5"/>
  <c r="L603" i="5"/>
  <c r="H603" i="5"/>
  <c r="W602" i="5"/>
  <c r="Q602" i="5"/>
  <c r="L602" i="5"/>
  <c r="H602" i="5"/>
  <c r="W601" i="5"/>
  <c r="Q601" i="5"/>
  <c r="L601" i="5"/>
  <c r="H601" i="5"/>
  <c r="V600" i="5"/>
  <c r="U600" i="5"/>
  <c r="P600" i="5"/>
  <c r="O600" i="5"/>
  <c r="N600" i="5"/>
  <c r="K600" i="5"/>
  <c r="J600" i="5"/>
  <c r="G600" i="5"/>
  <c r="F600" i="5"/>
  <c r="W599" i="5"/>
  <c r="Q599" i="5"/>
  <c r="L599" i="5"/>
  <c r="H599" i="5"/>
  <c r="W598" i="5"/>
  <c r="Q598" i="5"/>
  <c r="L598" i="5"/>
  <c r="H598" i="5"/>
  <c r="W597" i="5"/>
  <c r="Q597" i="5"/>
  <c r="L597" i="5"/>
  <c r="H597" i="5"/>
  <c r="W596" i="5"/>
  <c r="Q596" i="5"/>
  <c r="L596" i="5"/>
  <c r="H596" i="5"/>
  <c r="W595" i="5"/>
  <c r="Q595" i="5"/>
  <c r="L595" i="5"/>
  <c r="H595" i="5"/>
  <c r="V594" i="5"/>
  <c r="U594" i="5"/>
  <c r="P594" i="5"/>
  <c r="O594" i="5"/>
  <c r="N594" i="5"/>
  <c r="K594" i="5"/>
  <c r="J594" i="5"/>
  <c r="G594" i="5"/>
  <c r="F594" i="5"/>
  <c r="W593" i="5"/>
  <c r="Q593" i="5"/>
  <c r="L593" i="5"/>
  <c r="H593" i="5"/>
  <c r="W592" i="5"/>
  <c r="Q592" i="5"/>
  <c r="L592" i="5"/>
  <c r="H592" i="5"/>
  <c r="W591" i="5"/>
  <c r="Q591" i="5"/>
  <c r="L591" i="5"/>
  <c r="H591" i="5"/>
  <c r="W590" i="5"/>
  <c r="Q590" i="5"/>
  <c r="L590" i="5"/>
  <c r="H590" i="5"/>
  <c r="W589" i="5"/>
  <c r="Q589" i="5"/>
  <c r="L589" i="5"/>
  <c r="H589" i="5"/>
  <c r="V588" i="5"/>
  <c r="U588" i="5"/>
  <c r="P588" i="5"/>
  <c r="O588" i="5"/>
  <c r="N588" i="5"/>
  <c r="K588" i="5"/>
  <c r="J588" i="5"/>
  <c r="G588" i="5"/>
  <c r="F588" i="5"/>
  <c r="W587" i="5"/>
  <c r="Q587" i="5"/>
  <c r="L587" i="5"/>
  <c r="H587" i="5"/>
  <c r="W586" i="5"/>
  <c r="Q586" i="5"/>
  <c r="L586" i="5"/>
  <c r="H586" i="5"/>
  <c r="W585" i="5"/>
  <c r="Q585" i="5"/>
  <c r="L585" i="5"/>
  <c r="H585" i="5"/>
  <c r="W584" i="5"/>
  <c r="Q584" i="5"/>
  <c r="L584" i="5"/>
  <c r="H584" i="5"/>
  <c r="W583" i="5"/>
  <c r="Q583" i="5"/>
  <c r="L583" i="5"/>
  <c r="H583" i="5"/>
  <c r="V582" i="5"/>
  <c r="U582" i="5"/>
  <c r="P582" i="5"/>
  <c r="O582" i="5"/>
  <c r="N582" i="5"/>
  <c r="K582" i="5"/>
  <c r="J582" i="5"/>
  <c r="G582" i="5"/>
  <c r="F582" i="5"/>
  <c r="W581" i="5"/>
  <c r="Q581" i="5"/>
  <c r="L581" i="5"/>
  <c r="H581" i="5"/>
  <c r="W580" i="5"/>
  <c r="Q580" i="5"/>
  <c r="L580" i="5"/>
  <c r="H580" i="5"/>
  <c r="W579" i="5"/>
  <c r="Q579" i="5"/>
  <c r="L579" i="5"/>
  <c r="H579" i="5"/>
  <c r="W578" i="5"/>
  <c r="Q578" i="5"/>
  <c r="L578" i="5"/>
  <c r="H578" i="5"/>
  <c r="W577" i="5"/>
  <c r="Q577" i="5"/>
  <c r="L577" i="5"/>
  <c r="H577" i="5"/>
  <c r="V576" i="5"/>
  <c r="U576" i="5"/>
  <c r="P576" i="5"/>
  <c r="O576" i="5"/>
  <c r="N576" i="5"/>
  <c r="K576" i="5"/>
  <c r="J576" i="5"/>
  <c r="G576" i="5"/>
  <c r="F576" i="5"/>
  <c r="W575" i="5"/>
  <c r="Q575" i="5"/>
  <c r="L575" i="5"/>
  <c r="H575" i="5"/>
  <c r="W574" i="5"/>
  <c r="Q574" i="5"/>
  <c r="L574" i="5"/>
  <c r="H574" i="5"/>
  <c r="W573" i="5"/>
  <c r="Q573" i="5"/>
  <c r="L573" i="5"/>
  <c r="H573" i="5"/>
  <c r="W572" i="5"/>
  <c r="Q572" i="5"/>
  <c r="L572" i="5"/>
  <c r="H572" i="5"/>
  <c r="W571" i="5"/>
  <c r="Q571" i="5"/>
  <c r="L571" i="5"/>
  <c r="H571" i="5"/>
  <c r="V570" i="5"/>
  <c r="W570" i="5" s="1"/>
  <c r="U570" i="5"/>
  <c r="P570" i="5"/>
  <c r="O570" i="5"/>
  <c r="N570" i="5"/>
  <c r="K570" i="5"/>
  <c r="J570" i="5"/>
  <c r="G570" i="5"/>
  <c r="F570" i="5"/>
  <c r="W569" i="5"/>
  <c r="Q569" i="5"/>
  <c r="L569" i="5"/>
  <c r="H569" i="5"/>
  <c r="W568" i="5"/>
  <c r="Q568" i="5"/>
  <c r="L568" i="5"/>
  <c r="H568" i="5"/>
  <c r="W567" i="5"/>
  <c r="Q567" i="5"/>
  <c r="L567" i="5"/>
  <c r="H567" i="5"/>
  <c r="W566" i="5"/>
  <c r="Q566" i="5"/>
  <c r="L566" i="5"/>
  <c r="H566" i="5"/>
  <c r="W565" i="5"/>
  <c r="Q565" i="5"/>
  <c r="L565" i="5"/>
  <c r="H565" i="5"/>
  <c r="V564" i="5"/>
  <c r="U564" i="5"/>
  <c r="P564" i="5"/>
  <c r="O564" i="5"/>
  <c r="N564" i="5"/>
  <c r="K564" i="5"/>
  <c r="J564" i="5"/>
  <c r="G564" i="5"/>
  <c r="F564" i="5"/>
  <c r="W563" i="5"/>
  <c r="Q563" i="5"/>
  <c r="L563" i="5"/>
  <c r="H563" i="5"/>
  <c r="W562" i="5"/>
  <c r="Q562" i="5"/>
  <c r="L562" i="5"/>
  <c r="H562" i="5"/>
  <c r="W561" i="5"/>
  <c r="Q561" i="5"/>
  <c r="L561" i="5"/>
  <c r="H561" i="5"/>
  <c r="W560" i="5"/>
  <c r="Q560" i="5"/>
  <c r="L560" i="5"/>
  <c r="H560" i="5"/>
  <c r="W559" i="5"/>
  <c r="Q559" i="5"/>
  <c r="L559" i="5"/>
  <c r="H559" i="5"/>
  <c r="V558" i="5"/>
  <c r="U558" i="5"/>
  <c r="P558" i="5"/>
  <c r="O558" i="5"/>
  <c r="N558" i="5"/>
  <c r="K558" i="5"/>
  <c r="J558" i="5"/>
  <c r="G558" i="5"/>
  <c r="F558" i="5"/>
  <c r="W557" i="5"/>
  <c r="Q557" i="5"/>
  <c r="L557" i="5"/>
  <c r="H557" i="5"/>
  <c r="W556" i="5"/>
  <c r="Q556" i="5"/>
  <c r="L556" i="5"/>
  <c r="H556" i="5"/>
  <c r="W555" i="5"/>
  <c r="Q555" i="5"/>
  <c r="L555" i="5"/>
  <c r="H555" i="5"/>
  <c r="W554" i="5"/>
  <c r="Q554" i="5"/>
  <c r="L554" i="5"/>
  <c r="H554" i="5"/>
  <c r="W553" i="5"/>
  <c r="Q553" i="5"/>
  <c r="L553" i="5"/>
  <c r="L558" i="5" s="1"/>
  <c r="H553" i="5"/>
  <c r="V552" i="5"/>
  <c r="U552" i="5"/>
  <c r="P552" i="5"/>
  <c r="O552" i="5"/>
  <c r="N552" i="5"/>
  <c r="K552" i="5"/>
  <c r="J552" i="5"/>
  <c r="G552" i="5"/>
  <c r="F552" i="5"/>
  <c r="W551" i="5"/>
  <c r="Q551" i="5"/>
  <c r="L551" i="5"/>
  <c r="H551" i="5"/>
  <c r="W550" i="5"/>
  <c r="Q550" i="5"/>
  <c r="L550" i="5"/>
  <c r="H550" i="5"/>
  <c r="W549" i="5"/>
  <c r="Q549" i="5"/>
  <c r="L549" i="5"/>
  <c r="H549" i="5"/>
  <c r="W548" i="5"/>
  <c r="Q548" i="5"/>
  <c r="L548" i="5"/>
  <c r="H548" i="5"/>
  <c r="W547" i="5"/>
  <c r="Q547" i="5"/>
  <c r="L547" i="5"/>
  <c r="H547" i="5"/>
  <c r="V546" i="5"/>
  <c r="U546" i="5"/>
  <c r="P546" i="5"/>
  <c r="O546" i="5"/>
  <c r="N546" i="5"/>
  <c r="K546" i="5"/>
  <c r="J546" i="5"/>
  <c r="G546" i="5"/>
  <c r="F546" i="5"/>
  <c r="W545" i="5"/>
  <c r="Q545" i="5"/>
  <c r="L545" i="5"/>
  <c r="H545" i="5"/>
  <c r="W544" i="5"/>
  <c r="Q544" i="5"/>
  <c r="L544" i="5"/>
  <c r="H544" i="5"/>
  <c r="W543" i="5"/>
  <c r="Q543" i="5"/>
  <c r="L543" i="5"/>
  <c r="H543" i="5"/>
  <c r="W542" i="5"/>
  <c r="Q542" i="5"/>
  <c r="L542" i="5"/>
  <c r="H542" i="5"/>
  <c r="W541" i="5"/>
  <c r="Q541" i="5"/>
  <c r="L541" i="5"/>
  <c r="H541" i="5"/>
  <c r="V540" i="5"/>
  <c r="U540" i="5"/>
  <c r="P540" i="5"/>
  <c r="O540" i="5"/>
  <c r="N540" i="5"/>
  <c r="K540" i="5"/>
  <c r="J540" i="5"/>
  <c r="G540" i="5"/>
  <c r="F540" i="5"/>
  <c r="W539" i="5"/>
  <c r="Q539" i="5"/>
  <c r="L539" i="5"/>
  <c r="H539" i="5"/>
  <c r="W538" i="5"/>
  <c r="Q538" i="5"/>
  <c r="L538" i="5"/>
  <c r="H538" i="5"/>
  <c r="W537" i="5"/>
  <c r="Q537" i="5"/>
  <c r="L537" i="5"/>
  <c r="H537" i="5"/>
  <c r="W536" i="5"/>
  <c r="Q536" i="5"/>
  <c r="L536" i="5"/>
  <c r="H536" i="5"/>
  <c r="W535" i="5"/>
  <c r="Q535" i="5"/>
  <c r="L535" i="5"/>
  <c r="H535" i="5"/>
  <c r="V534" i="5"/>
  <c r="U534" i="5"/>
  <c r="P534" i="5"/>
  <c r="O534" i="5"/>
  <c r="N534" i="5"/>
  <c r="K534" i="5"/>
  <c r="J534" i="5"/>
  <c r="G534" i="5"/>
  <c r="F534" i="5"/>
  <c r="W533" i="5"/>
  <c r="Q533" i="5"/>
  <c r="L533" i="5"/>
  <c r="H533" i="5"/>
  <c r="W532" i="5"/>
  <c r="Q532" i="5"/>
  <c r="L532" i="5"/>
  <c r="H532" i="5"/>
  <c r="W531" i="5"/>
  <c r="Q531" i="5"/>
  <c r="L531" i="5"/>
  <c r="H531" i="5"/>
  <c r="W530" i="5"/>
  <c r="Q530" i="5"/>
  <c r="L530" i="5"/>
  <c r="H530" i="5"/>
  <c r="W529" i="5"/>
  <c r="Q529" i="5"/>
  <c r="L529" i="5"/>
  <c r="H529" i="5"/>
  <c r="V528" i="5"/>
  <c r="U528" i="5"/>
  <c r="P528" i="5"/>
  <c r="O528" i="5"/>
  <c r="N528" i="5"/>
  <c r="K528" i="5"/>
  <c r="J528" i="5"/>
  <c r="G528" i="5"/>
  <c r="F528" i="5"/>
  <c r="W527" i="5"/>
  <c r="Q527" i="5"/>
  <c r="L527" i="5"/>
  <c r="H527" i="5"/>
  <c r="W526" i="5"/>
  <c r="Q526" i="5"/>
  <c r="L526" i="5"/>
  <c r="H526" i="5"/>
  <c r="W525" i="5"/>
  <c r="Q525" i="5"/>
  <c r="L525" i="5"/>
  <c r="H525" i="5"/>
  <c r="W524" i="5"/>
  <c r="Q524" i="5"/>
  <c r="L524" i="5"/>
  <c r="H524" i="5"/>
  <c r="W523" i="5"/>
  <c r="Q523" i="5"/>
  <c r="L523" i="5"/>
  <c r="H523" i="5"/>
  <c r="V522" i="5"/>
  <c r="W522" i="5" s="1"/>
  <c r="U522" i="5"/>
  <c r="P522" i="5"/>
  <c r="O522" i="5"/>
  <c r="N522" i="5"/>
  <c r="K522" i="5"/>
  <c r="J522" i="5"/>
  <c r="G522" i="5"/>
  <c r="F522" i="5"/>
  <c r="W521" i="5"/>
  <c r="Q521" i="5"/>
  <c r="L521" i="5"/>
  <c r="H521" i="5"/>
  <c r="W520" i="5"/>
  <c r="Q520" i="5"/>
  <c r="L520" i="5"/>
  <c r="H520" i="5"/>
  <c r="W519" i="5"/>
  <c r="Q519" i="5"/>
  <c r="L519" i="5"/>
  <c r="H519" i="5"/>
  <c r="W518" i="5"/>
  <c r="Q518" i="5"/>
  <c r="L518" i="5"/>
  <c r="H518" i="5"/>
  <c r="W517" i="5"/>
  <c r="Q517" i="5"/>
  <c r="L517" i="5"/>
  <c r="H517" i="5"/>
  <c r="V516" i="5"/>
  <c r="U516" i="5"/>
  <c r="P516" i="5"/>
  <c r="O516" i="5"/>
  <c r="N516" i="5"/>
  <c r="K516" i="5"/>
  <c r="J516" i="5"/>
  <c r="G516" i="5"/>
  <c r="F516" i="5"/>
  <c r="W515" i="5"/>
  <c r="Q515" i="5"/>
  <c r="L515" i="5"/>
  <c r="H515" i="5"/>
  <c r="W514" i="5"/>
  <c r="Q514" i="5"/>
  <c r="L514" i="5"/>
  <c r="H514" i="5"/>
  <c r="W513" i="5"/>
  <c r="Q513" i="5"/>
  <c r="L513" i="5"/>
  <c r="H513" i="5"/>
  <c r="W512" i="5"/>
  <c r="Q512" i="5"/>
  <c r="L512" i="5"/>
  <c r="H512" i="5"/>
  <c r="W511" i="5"/>
  <c r="Q511" i="5"/>
  <c r="L511" i="5"/>
  <c r="H511" i="5"/>
  <c r="V510" i="5"/>
  <c r="U510" i="5"/>
  <c r="P510" i="5"/>
  <c r="O510" i="5"/>
  <c r="N510" i="5"/>
  <c r="K510" i="5"/>
  <c r="J510" i="5"/>
  <c r="G510" i="5"/>
  <c r="F510" i="5"/>
  <c r="W509" i="5"/>
  <c r="Q509" i="5"/>
  <c r="L509" i="5"/>
  <c r="H509" i="5"/>
  <c r="W508" i="5"/>
  <c r="Q508" i="5"/>
  <c r="L508" i="5"/>
  <c r="H508" i="5"/>
  <c r="W507" i="5"/>
  <c r="Q507" i="5"/>
  <c r="L507" i="5"/>
  <c r="H507" i="5"/>
  <c r="W506" i="5"/>
  <c r="Q506" i="5"/>
  <c r="L506" i="5"/>
  <c r="H506" i="5"/>
  <c r="W505" i="5"/>
  <c r="Q505" i="5"/>
  <c r="L505" i="5"/>
  <c r="H505" i="5"/>
  <c r="V504" i="5"/>
  <c r="U504" i="5"/>
  <c r="P504" i="5"/>
  <c r="O504" i="5"/>
  <c r="N504" i="5"/>
  <c r="K504" i="5"/>
  <c r="J504" i="5"/>
  <c r="G504" i="5"/>
  <c r="F504" i="5"/>
  <c r="W503" i="5"/>
  <c r="Q503" i="5"/>
  <c r="L503" i="5"/>
  <c r="H503" i="5"/>
  <c r="W502" i="5"/>
  <c r="Q502" i="5"/>
  <c r="L502" i="5"/>
  <c r="H502" i="5"/>
  <c r="W501" i="5"/>
  <c r="Q501" i="5"/>
  <c r="L501" i="5"/>
  <c r="H501" i="5"/>
  <c r="W500" i="5"/>
  <c r="Q500" i="5"/>
  <c r="L500" i="5"/>
  <c r="H500" i="5"/>
  <c r="W499" i="5"/>
  <c r="Q499" i="5"/>
  <c r="L499" i="5"/>
  <c r="H499" i="5"/>
  <c r="V498" i="5"/>
  <c r="U498" i="5"/>
  <c r="P498" i="5"/>
  <c r="O498" i="5"/>
  <c r="N498" i="5"/>
  <c r="K498" i="5"/>
  <c r="J498" i="5"/>
  <c r="G498" i="5"/>
  <c r="F498" i="5"/>
  <c r="W497" i="5"/>
  <c r="Q497" i="5"/>
  <c r="L497" i="5"/>
  <c r="H497" i="5"/>
  <c r="W496" i="5"/>
  <c r="Q496" i="5"/>
  <c r="L496" i="5"/>
  <c r="H496" i="5"/>
  <c r="W495" i="5"/>
  <c r="Q495" i="5"/>
  <c r="L495" i="5"/>
  <c r="H495" i="5"/>
  <c r="W494" i="5"/>
  <c r="Q494" i="5"/>
  <c r="L494" i="5"/>
  <c r="H494" i="5"/>
  <c r="W493" i="5"/>
  <c r="Q493" i="5"/>
  <c r="L493" i="5"/>
  <c r="H493" i="5"/>
  <c r="V492" i="5"/>
  <c r="U492" i="5"/>
  <c r="P492" i="5"/>
  <c r="O492" i="5"/>
  <c r="N492" i="5"/>
  <c r="K492" i="5"/>
  <c r="J492" i="5"/>
  <c r="G492" i="5"/>
  <c r="F492" i="5"/>
  <c r="W491" i="5"/>
  <c r="Q491" i="5"/>
  <c r="L491" i="5"/>
  <c r="H491" i="5"/>
  <c r="W490" i="5"/>
  <c r="Q490" i="5"/>
  <c r="L490" i="5"/>
  <c r="H490" i="5"/>
  <c r="W489" i="5"/>
  <c r="Q489" i="5"/>
  <c r="L489" i="5"/>
  <c r="H489" i="5"/>
  <c r="W488" i="5"/>
  <c r="Q488" i="5"/>
  <c r="L488" i="5"/>
  <c r="H488" i="5"/>
  <c r="W487" i="5"/>
  <c r="Q487" i="5"/>
  <c r="L487" i="5"/>
  <c r="H487" i="5"/>
  <c r="V486" i="5"/>
  <c r="U486" i="5"/>
  <c r="P486" i="5"/>
  <c r="O486" i="5"/>
  <c r="N486" i="5"/>
  <c r="K486" i="5"/>
  <c r="J486" i="5"/>
  <c r="G486" i="5"/>
  <c r="F486" i="5"/>
  <c r="W485" i="5"/>
  <c r="Q485" i="5"/>
  <c r="L485" i="5"/>
  <c r="H485" i="5"/>
  <c r="W484" i="5"/>
  <c r="Q484" i="5"/>
  <c r="L484" i="5"/>
  <c r="H484" i="5"/>
  <c r="W483" i="5"/>
  <c r="Q483" i="5"/>
  <c r="L483" i="5"/>
  <c r="H483" i="5"/>
  <c r="W482" i="5"/>
  <c r="Q482" i="5"/>
  <c r="L482" i="5"/>
  <c r="H482" i="5"/>
  <c r="W481" i="5"/>
  <c r="Q481" i="5"/>
  <c r="L481" i="5"/>
  <c r="H481" i="5"/>
  <c r="V480" i="5"/>
  <c r="U480" i="5"/>
  <c r="P480" i="5"/>
  <c r="O480" i="5"/>
  <c r="N480" i="5"/>
  <c r="K480" i="5"/>
  <c r="J480" i="5"/>
  <c r="G480" i="5"/>
  <c r="F480" i="5"/>
  <c r="W479" i="5"/>
  <c r="Q479" i="5"/>
  <c r="L479" i="5"/>
  <c r="H479" i="5"/>
  <c r="W478" i="5"/>
  <c r="Q478" i="5"/>
  <c r="L478" i="5"/>
  <c r="H478" i="5"/>
  <c r="W477" i="5"/>
  <c r="Q477" i="5"/>
  <c r="L477" i="5"/>
  <c r="H477" i="5"/>
  <c r="W476" i="5"/>
  <c r="Q476" i="5"/>
  <c r="L476" i="5"/>
  <c r="H476" i="5"/>
  <c r="W475" i="5"/>
  <c r="Q475" i="5"/>
  <c r="L475" i="5"/>
  <c r="H475" i="5"/>
  <c r="V474" i="5"/>
  <c r="U474" i="5"/>
  <c r="P474" i="5"/>
  <c r="O474" i="5"/>
  <c r="N474" i="5"/>
  <c r="K474" i="5"/>
  <c r="J474" i="5"/>
  <c r="G474" i="5"/>
  <c r="F474" i="5"/>
  <c r="W473" i="5"/>
  <c r="Q473" i="5"/>
  <c r="L473" i="5"/>
  <c r="H473" i="5"/>
  <c r="W472" i="5"/>
  <c r="Q472" i="5"/>
  <c r="L472" i="5"/>
  <c r="H472" i="5"/>
  <c r="W471" i="5"/>
  <c r="Q471" i="5"/>
  <c r="L471" i="5"/>
  <c r="H471" i="5"/>
  <c r="W470" i="5"/>
  <c r="Q470" i="5"/>
  <c r="L470" i="5"/>
  <c r="H470" i="5"/>
  <c r="W469" i="5"/>
  <c r="Q469" i="5"/>
  <c r="L469" i="5"/>
  <c r="H469" i="5"/>
  <c r="V468" i="5"/>
  <c r="U468" i="5"/>
  <c r="P468" i="5"/>
  <c r="O468" i="5"/>
  <c r="N468" i="5"/>
  <c r="K468" i="5"/>
  <c r="J468" i="5"/>
  <c r="G468" i="5"/>
  <c r="F468" i="5"/>
  <c r="W467" i="5"/>
  <c r="Q467" i="5"/>
  <c r="L467" i="5"/>
  <c r="H467" i="5"/>
  <c r="W466" i="5"/>
  <c r="Q466" i="5"/>
  <c r="L466" i="5"/>
  <c r="H466" i="5"/>
  <c r="W465" i="5"/>
  <c r="Q465" i="5"/>
  <c r="L465" i="5"/>
  <c r="H465" i="5"/>
  <c r="W464" i="5"/>
  <c r="Q464" i="5"/>
  <c r="L464" i="5"/>
  <c r="H464" i="5"/>
  <c r="W463" i="5"/>
  <c r="Q463" i="5"/>
  <c r="L463" i="5"/>
  <c r="H463" i="5"/>
  <c r="V462" i="5"/>
  <c r="U462" i="5"/>
  <c r="P462" i="5"/>
  <c r="O462" i="5"/>
  <c r="N462" i="5"/>
  <c r="K462" i="5"/>
  <c r="J462" i="5"/>
  <c r="G462" i="5"/>
  <c r="F462" i="5"/>
  <c r="W461" i="5"/>
  <c r="Q461" i="5"/>
  <c r="L461" i="5"/>
  <c r="H461" i="5"/>
  <c r="W460" i="5"/>
  <c r="Q460" i="5"/>
  <c r="L460" i="5"/>
  <c r="H460" i="5"/>
  <c r="W459" i="5"/>
  <c r="Q459" i="5"/>
  <c r="L459" i="5"/>
  <c r="H459" i="5"/>
  <c r="W458" i="5"/>
  <c r="Q458" i="5"/>
  <c r="L458" i="5"/>
  <c r="H458" i="5"/>
  <c r="W457" i="5"/>
  <c r="Q457" i="5"/>
  <c r="L457" i="5"/>
  <c r="H457" i="5"/>
  <c r="I457" i="5" s="1"/>
  <c r="V456" i="5"/>
  <c r="U456" i="5"/>
  <c r="W456" i="5" s="1"/>
  <c r="P456" i="5"/>
  <c r="O456" i="5"/>
  <c r="N456" i="5"/>
  <c r="K456" i="5"/>
  <c r="J456" i="5"/>
  <c r="G456" i="5"/>
  <c r="F456" i="5"/>
  <c r="W455" i="5"/>
  <c r="Q455" i="5"/>
  <c r="L455" i="5"/>
  <c r="H455" i="5"/>
  <c r="W454" i="5"/>
  <c r="Q454" i="5"/>
  <c r="L454" i="5"/>
  <c r="H454" i="5"/>
  <c r="W453" i="5"/>
  <c r="Q453" i="5"/>
  <c r="L453" i="5"/>
  <c r="H453" i="5"/>
  <c r="W452" i="5"/>
  <c r="Q452" i="5"/>
  <c r="L452" i="5"/>
  <c r="H452" i="5"/>
  <c r="W451" i="5"/>
  <c r="Q451" i="5"/>
  <c r="L451" i="5"/>
  <c r="H451" i="5"/>
  <c r="V450" i="5"/>
  <c r="U450" i="5"/>
  <c r="P450" i="5"/>
  <c r="O450" i="5"/>
  <c r="N450" i="5"/>
  <c r="K450" i="5"/>
  <c r="J450" i="5"/>
  <c r="G450" i="5"/>
  <c r="F450" i="5"/>
  <c r="W449" i="5"/>
  <c r="Q449" i="5"/>
  <c r="L449" i="5"/>
  <c r="H449" i="5"/>
  <c r="W448" i="5"/>
  <c r="Q448" i="5"/>
  <c r="L448" i="5"/>
  <c r="H448" i="5"/>
  <c r="W447" i="5"/>
  <c r="Q447" i="5"/>
  <c r="L447" i="5"/>
  <c r="H447" i="5"/>
  <c r="W446" i="5"/>
  <c r="Q446" i="5"/>
  <c r="L446" i="5"/>
  <c r="H446" i="5"/>
  <c r="W445" i="5"/>
  <c r="Q445" i="5"/>
  <c r="L445" i="5"/>
  <c r="H445" i="5"/>
  <c r="V444" i="5"/>
  <c r="U444" i="5"/>
  <c r="P444" i="5"/>
  <c r="O444" i="5"/>
  <c r="N444" i="5"/>
  <c r="K444" i="5"/>
  <c r="J444" i="5"/>
  <c r="G444" i="5"/>
  <c r="F444" i="5"/>
  <c r="W443" i="5"/>
  <c r="Q443" i="5"/>
  <c r="L443" i="5"/>
  <c r="H443" i="5"/>
  <c r="W442" i="5"/>
  <c r="Q442" i="5"/>
  <c r="L442" i="5"/>
  <c r="H442" i="5"/>
  <c r="W441" i="5"/>
  <c r="Q441" i="5"/>
  <c r="L441" i="5"/>
  <c r="H441" i="5"/>
  <c r="W440" i="5"/>
  <c r="Q440" i="5"/>
  <c r="L440" i="5"/>
  <c r="H440" i="5"/>
  <c r="W439" i="5"/>
  <c r="Q439" i="5"/>
  <c r="L439" i="5"/>
  <c r="H439" i="5"/>
  <c r="V438" i="5"/>
  <c r="U438" i="5"/>
  <c r="P438" i="5"/>
  <c r="O438" i="5"/>
  <c r="N438" i="5"/>
  <c r="K438" i="5"/>
  <c r="J438" i="5"/>
  <c r="G438" i="5"/>
  <c r="F438" i="5"/>
  <c r="W437" i="5"/>
  <c r="Q437" i="5"/>
  <c r="L437" i="5"/>
  <c r="H437" i="5"/>
  <c r="W436" i="5"/>
  <c r="Q436" i="5"/>
  <c r="L436" i="5"/>
  <c r="H436" i="5"/>
  <c r="W435" i="5"/>
  <c r="Q435" i="5"/>
  <c r="L435" i="5"/>
  <c r="H435" i="5"/>
  <c r="W434" i="5"/>
  <c r="Q434" i="5"/>
  <c r="L434" i="5"/>
  <c r="H434" i="5"/>
  <c r="W433" i="5"/>
  <c r="Q433" i="5"/>
  <c r="L433" i="5"/>
  <c r="H433" i="5"/>
  <c r="V432" i="5"/>
  <c r="U432" i="5"/>
  <c r="P432" i="5"/>
  <c r="O432" i="5"/>
  <c r="N432" i="5"/>
  <c r="K432" i="5"/>
  <c r="J432" i="5"/>
  <c r="G432" i="5"/>
  <c r="F432" i="5"/>
  <c r="W431" i="5"/>
  <c r="Q431" i="5"/>
  <c r="L431" i="5"/>
  <c r="H431" i="5"/>
  <c r="W430" i="5"/>
  <c r="Q430" i="5"/>
  <c r="L430" i="5"/>
  <c r="H430" i="5"/>
  <c r="W429" i="5"/>
  <c r="Q429" i="5"/>
  <c r="L429" i="5"/>
  <c r="H429" i="5"/>
  <c r="W428" i="5"/>
  <c r="Q428" i="5"/>
  <c r="L428" i="5"/>
  <c r="H428" i="5"/>
  <c r="W427" i="5"/>
  <c r="Q427" i="5"/>
  <c r="Q432" i="5" s="1"/>
  <c r="L427" i="5"/>
  <c r="H427" i="5"/>
  <c r="V426" i="5"/>
  <c r="U426" i="5"/>
  <c r="P426" i="5"/>
  <c r="O426" i="5"/>
  <c r="N426" i="5"/>
  <c r="K426" i="5"/>
  <c r="J426" i="5"/>
  <c r="G426" i="5"/>
  <c r="F426" i="5"/>
  <c r="W425" i="5"/>
  <c r="Q425" i="5"/>
  <c r="L425" i="5"/>
  <c r="H425" i="5"/>
  <c r="W424" i="5"/>
  <c r="Q424" i="5"/>
  <c r="L424" i="5"/>
  <c r="H424" i="5"/>
  <c r="W423" i="5"/>
  <c r="Q423" i="5"/>
  <c r="L423" i="5"/>
  <c r="H423" i="5"/>
  <c r="W422" i="5"/>
  <c r="Q422" i="5"/>
  <c r="L422" i="5"/>
  <c r="H422" i="5"/>
  <c r="W421" i="5"/>
  <c r="Q421" i="5"/>
  <c r="L421" i="5"/>
  <c r="H421" i="5"/>
  <c r="V420" i="5"/>
  <c r="U420" i="5"/>
  <c r="P420" i="5"/>
  <c r="O420" i="5"/>
  <c r="N420" i="5"/>
  <c r="K420" i="5"/>
  <c r="J420" i="5"/>
  <c r="G420" i="5"/>
  <c r="F420" i="5"/>
  <c r="W419" i="5"/>
  <c r="Q419" i="5"/>
  <c r="L419" i="5"/>
  <c r="H419" i="5"/>
  <c r="W418" i="5"/>
  <c r="Q418" i="5"/>
  <c r="L418" i="5"/>
  <c r="H418" i="5"/>
  <c r="W417" i="5"/>
  <c r="Q417" i="5"/>
  <c r="L417" i="5"/>
  <c r="H417" i="5"/>
  <c r="W416" i="5"/>
  <c r="Q416" i="5"/>
  <c r="L416" i="5"/>
  <c r="H416" i="5"/>
  <c r="W415" i="5"/>
  <c r="Q415" i="5"/>
  <c r="L415" i="5"/>
  <c r="H415" i="5"/>
  <c r="V414" i="5"/>
  <c r="U414" i="5"/>
  <c r="P414" i="5"/>
  <c r="O414" i="5"/>
  <c r="N414" i="5"/>
  <c r="K414" i="5"/>
  <c r="J414" i="5"/>
  <c r="G414" i="5"/>
  <c r="F414" i="5"/>
  <c r="W413" i="5"/>
  <c r="Q413" i="5"/>
  <c r="L413" i="5"/>
  <c r="H413" i="5"/>
  <c r="W412" i="5"/>
  <c r="Q412" i="5"/>
  <c r="L412" i="5"/>
  <c r="H412" i="5"/>
  <c r="W411" i="5"/>
  <c r="Q411" i="5"/>
  <c r="L411" i="5"/>
  <c r="H411" i="5"/>
  <c r="W410" i="5"/>
  <c r="Q410" i="5"/>
  <c r="L410" i="5"/>
  <c r="H410" i="5"/>
  <c r="W409" i="5"/>
  <c r="Q409" i="5"/>
  <c r="L409" i="5"/>
  <c r="H409" i="5"/>
  <c r="V408" i="5"/>
  <c r="U408" i="5"/>
  <c r="W408" i="5" s="1"/>
  <c r="P408" i="5"/>
  <c r="O408" i="5"/>
  <c r="N408" i="5"/>
  <c r="K408" i="5"/>
  <c r="J408" i="5"/>
  <c r="G408" i="5"/>
  <c r="F408" i="5"/>
  <c r="W407" i="5"/>
  <c r="Q407" i="5"/>
  <c r="L407" i="5"/>
  <c r="H407" i="5"/>
  <c r="W406" i="5"/>
  <c r="Q406" i="5"/>
  <c r="L406" i="5"/>
  <c r="H406" i="5"/>
  <c r="W405" i="5"/>
  <c r="Q405" i="5"/>
  <c r="L405" i="5"/>
  <c r="H405" i="5"/>
  <c r="W404" i="5"/>
  <c r="Q404" i="5"/>
  <c r="L404" i="5"/>
  <c r="H404" i="5"/>
  <c r="W403" i="5"/>
  <c r="Q403" i="5"/>
  <c r="L403" i="5"/>
  <c r="H403" i="5"/>
  <c r="V402" i="5"/>
  <c r="U402" i="5"/>
  <c r="P402" i="5"/>
  <c r="O402" i="5"/>
  <c r="N402" i="5"/>
  <c r="K402" i="5"/>
  <c r="J402" i="5"/>
  <c r="G402" i="5"/>
  <c r="F402" i="5"/>
  <c r="W401" i="5"/>
  <c r="Q401" i="5"/>
  <c r="L401" i="5"/>
  <c r="H401" i="5"/>
  <c r="W400" i="5"/>
  <c r="Q400" i="5"/>
  <c r="L400" i="5"/>
  <c r="H400" i="5"/>
  <c r="W399" i="5"/>
  <c r="Q399" i="5"/>
  <c r="L399" i="5"/>
  <c r="H399" i="5"/>
  <c r="W398" i="5"/>
  <c r="Q398" i="5"/>
  <c r="L398" i="5"/>
  <c r="H398" i="5"/>
  <c r="W397" i="5"/>
  <c r="Q397" i="5"/>
  <c r="L397" i="5"/>
  <c r="H397" i="5"/>
  <c r="V396" i="5"/>
  <c r="U396" i="5"/>
  <c r="P396" i="5"/>
  <c r="O396" i="5"/>
  <c r="N396" i="5"/>
  <c r="K396" i="5"/>
  <c r="J396" i="5"/>
  <c r="G396" i="5"/>
  <c r="F396" i="5"/>
  <c r="W395" i="5"/>
  <c r="Q395" i="5"/>
  <c r="L395" i="5"/>
  <c r="H395" i="5"/>
  <c r="W394" i="5"/>
  <c r="Q394" i="5"/>
  <c r="L394" i="5"/>
  <c r="H394" i="5"/>
  <c r="W393" i="5"/>
  <c r="Q393" i="5"/>
  <c r="L393" i="5"/>
  <c r="H393" i="5"/>
  <c r="W392" i="5"/>
  <c r="Q392" i="5"/>
  <c r="L392" i="5"/>
  <c r="H392" i="5"/>
  <c r="W391" i="5"/>
  <c r="Q391" i="5"/>
  <c r="L391" i="5"/>
  <c r="H391" i="5"/>
  <c r="H396" i="5" s="1"/>
  <c r="V390" i="5"/>
  <c r="U390" i="5"/>
  <c r="P390" i="5"/>
  <c r="O390" i="5"/>
  <c r="N390" i="5"/>
  <c r="K390" i="5"/>
  <c r="J390" i="5"/>
  <c r="G390" i="5"/>
  <c r="F390" i="5"/>
  <c r="W389" i="5"/>
  <c r="Q389" i="5"/>
  <c r="L389" i="5"/>
  <c r="H389" i="5"/>
  <c r="W388" i="5"/>
  <c r="Q388" i="5"/>
  <c r="L388" i="5"/>
  <c r="H388" i="5"/>
  <c r="W387" i="5"/>
  <c r="Q387" i="5"/>
  <c r="L387" i="5"/>
  <c r="H387" i="5"/>
  <c r="W386" i="5"/>
  <c r="Q386" i="5"/>
  <c r="L386" i="5"/>
  <c r="H386" i="5"/>
  <c r="W385" i="5"/>
  <c r="Q385" i="5"/>
  <c r="L385" i="5"/>
  <c r="H385" i="5"/>
  <c r="V384" i="5"/>
  <c r="U384" i="5"/>
  <c r="P384" i="5"/>
  <c r="O384" i="5"/>
  <c r="N384" i="5"/>
  <c r="K384" i="5"/>
  <c r="J384" i="5"/>
  <c r="G384" i="5"/>
  <c r="F384" i="5"/>
  <c r="W383" i="5"/>
  <c r="Q383" i="5"/>
  <c r="L383" i="5"/>
  <c r="H383" i="5"/>
  <c r="W382" i="5"/>
  <c r="Q382" i="5"/>
  <c r="L382" i="5"/>
  <c r="H382" i="5"/>
  <c r="W381" i="5"/>
  <c r="Q381" i="5"/>
  <c r="L381" i="5"/>
  <c r="H381" i="5"/>
  <c r="W380" i="5"/>
  <c r="Q380" i="5"/>
  <c r="L380" i="5"/>
  <c r="H380" i="5"/>
  <c r="W379" i="5"/>
  <c r="Q379" i="5"/>
  <c r="Q384" i="5" s="1"/>
  <c r="L379" i="5"/>
  <c r="H379" i="5"/>
  <c r="V378" i="5"/>
  <c r="U378" i="5"/>
  <c r="P378" i="5"/>
  <c r="O378" i="5"/>
  <c r="N378" i="5"/>
  <c r="K378" i="5"/>
  <c r="J378" i="5"/>
  <c r="G378" i="5"/>
  <c r="F378" i="5"/>
  <c r="W377" i="5"/>
  <c r="Q377" i="5"/>
  <c r="L377" i="5"/>
  <c r="H377" i="5"/>
  <c r="W376" i="5"/>
  <c r="Q376" i="5"/>
  <c r="L376" i="5"/>
  <c r="H376" i="5"/>
  <c r="W375" i="5"/>
  <c r="Q375" i="5"/>
  <c r="L375" i="5"/>
  <c r="H375" i="5"/>
  <c r="W374" i="5"/>
  <c r="Q374" i="5"/>
  <c r="L374" i="5"/>
  <c r="H374" i="5"/>
  <c r="W373" i="5"/>
  <c r="Q373" i="5"/>
  <c r="L373" i="5"/>
  <c r="H373" i="5"/>
  <c r="V372" i="5"/>
  <c r="U372" i="5"/>
  <c r="P372" i="5"/>
  <c r="O372" i="5"/>
  <c r="N372" i="5"/>
  <c r="K372" i="5"/>
  <c r="J372" i="5"/>
  <c r="G372" i="5"/>
  <c r="F372" i="5"/>
  <c r="W371" i="5"/>
  <c r="Q371" i="5"/>
  <c r="L371" i="5"/>
  <c r="H371" i="5"/>
  <c r="W370" i="5"/>
  <c r="Q370" i="5"/>
  <c r="L370" i="5"/>
  <c r="H370" i="5"/>
  <c r="W369" i="5"/>
  <c r="Q369" i="5"/>
  <c r="L369" i="5"/>
  <c r="H369" i="5"/>
  <c r="W368" i="5"/>
  <c r="Q368" i="5"/>
  <c r="L368" i="5"/>
  <c r="H368" i="5"/>
  <c r="W367" i="5"/>
  <c r="Q367" i="5"/>
  <c r="L367" i="5"/>
  <c r="H367" i="5"/>
  <c r="V366" i="5"/>
  <c r="U366" i="5"/>
  <c r="P366" i="5"/>
  <c r="O366" i="5"/>
  <c r="N366" i="5"/>
  <c r="K366" i="5"/>
  <c r="J366" i="5"/>
  <c r="G366" i="5"/>
  <c r="F366" i="5"/>
  <c r="W365" i="5"/>
  <c r="Q365" i="5"/>
  <c r="L365" i="5"/>
  <c r="H365" i="5"/>
  <c r="W364" i="5"/>
  <c r="Q364" i="5"/>
  <c r="L364" i="5"/>
  <c r="H364" i="5"/>
  <c r="W363" i="5"/>
  <c r="Q363" i="5"/>
  <c r="L363" i="5"/>
  <c r="H363" i="5"/>
  <c r="W362" i="5"/>
  <c r="Q362" i="5"/>
  <c r="L362" i="5"/>
  <c r="H362" i="5"/>
  <c r="W361" i="5"/>
  <c r="Q361" i="5"/>
  <c r="L361" i="5"/>
  <c r="L366" i="5" s="1"/>
  <c r="H361" i="5"/>
  <c r="V360" i="5"/>
  <c r="U360" i="5"/>
  <c r="P360" i="5"/>
  <c r="O360" i="5"/>
  <c r="N360" i="5"/>
  <c r="K360" i="5"/>
  <c r="J360" i="5"/>
  <c r="G360" i="5"/>
  <c r="F360" i="5"/>
  <c r="W359" i="5"/>
  <c r="Q359" i="5"/>
  <c r="L359" i="5"/>
  <c r="H359" i="5"/>
  <c r="W358" i="5"/>
  <c r="Q358" i="5"/>
  <c r="L358" i="5"/>
  <c r="H358" i="5"/>
  <c r="W357" i="5"/>
  <c r="Q357" i="5"/>
  <c r="L357" i="5"/>
  <c r="H357" i="5"/>
  <c r="W356" i="5"/>
  <c r="Q356" i="5"/>
  <c r="L356" i="5"/>
  <c r="H356" i="5"/>
  <c r="W355" i="5"/>
  <c r="Q355" i="5"/>
  <c r="L355" i="5"/>
  <c r="H355" i="5"/>
  <c r="V354" i="5"/>
  <c r="U354" i="5"/>
  <c r="P354" i="5"/>
  <c r="O354" i="5"/>
  <c r="N354" i="5"/>
  <c r="K354" i="5"/>
  <c r="J354" i="5"/>
  <c r="G354" i="5"/>
  <c r="F354" i="5"/>
  <c r="W353" i="5"/>
  <c r="Q353" i="5"/>
  <c r="L353" i="5"/>
  <c r="H353" i="5"/>
  <c r="W352" i="5"/>
  <c r="Q352" i="5"/>
  <c r="L352" i="5"/>
  <c r="H352" i="5"/>
  <c r="W351" i="5"/>
  <c r="Q351" i="5"/>
  <c r="L351" i="5"/>
  <c r="H351" i="5"/>
  <c r="W350" i="5"/>
  <c r="Q350" i="5"/>
  <c r="L350" i="5"/>
  <c r="H350" i="5"/>
  <c r="W349" i="5"/>
  <c r="Q349" i="5"/>
  <c r="L349" i="5"/>
  <c r="H349" i="5"/>
  <c r="V348" i="5"/>
  <c r="U348" i="5"/>
  <c r="P348" i="5"/>
  <c r="O348" i="5"/>
  <c r="N348" i="5"/>
  <c r="K348" i="5"/>
  <c r="J348" i="5"/>
  <c r="G348" i="5"/>
  <c r="F348" i="5"/>
  <c r="W347" i="5"/>
  <c r="Q347" i="5"/>
  <c r="L347" i="5"/>
  <c r="H347" i="5"/>
  <c r="I347" i="5" s="1"/>
  <c r="W346" i="5"/>
  <c r="Q346" i="5"/>
  <c r="L346" i="5"/>
  <c r="H346" i="5"/>
  <c r="I346" i="5" s="1"/>
  <c r="W345" i="5"/>
  <c r="Q345" i="5"/>
  <c r="L345" i="5"/>
  <c r="H345" i="5"/>
  <c r="I345" i="5" s="1"/>
  <c r="W344" i="5"/>
  <c r="Q344" i="5"/>
  <c r="L344" i="5"/>
  <c r="H344" i="5"/>
  <c r="I344" i="5" s="1"/>
  <c r="W343" i="5"/>
  <c r="Q343" i="5"/>
  <c r="L343" i="5"/>
  <c r="H343" i="5"/>
  <c r="H348" i="5" s="1"/>
  <c r="V342" i="5"/>
  <c r="U342" i="5"/>
  <c r="P342" i="5"/>
  <c r="O342" i="5"/>
  <c r="N342" i="5"/>
  <c r="K342" i="5"/>
  <c r="J342" i="5"/>
  <c r="G342" i="5"/>
  <c r="F342" i="5"/>
  <c r="W341" i="5"/>
  <c r="Q341" i="5"/>
  <c r="L341" i="5"/>
  <c r="H341" i="5"/>
  <c r="W340" i="5"/>
  <c r="Q340" i="5"/>
  <c r="L340" i="5"/>
  <c r="H340" i="5"/>
  <c r="W339" i="5"/>
  <c r="Q339" i="5"/>
  <c r="L339" i="5"/>
  <c r="H339" i="5"/>
  <c r="W338" i="5"/>
  <c r="Q338" i="5"/>
  <c r="L338" i="5"/>
  <c r="H338" i="5"/>
  <c r="W337" i="5"/>
  <c r="Q337" i="5"/>
  <c r="L337" i="5"/>
  <c r="H337" i="5"/>
  <c r="V336" i="5"/>
  <c r="U336" i="5"/>
  <c r="P336" i="5"/>
  <c r="O336" i="5"/>
  <c r="N336" i="5"/>
  <c r="K336" i="5"/>
  <c r="J336" i="5"/>
  <c r="G336" i="5"/>
  <c r="F336" i="5"/>
  <c r="W335" i="5"/>
  <c r="Q335" i="5"/>
  <c r="L335" i="5"/>
  <c r="H335" i="5"/>
  <c r="W334" i="5"/>
  <c r="Q334" i="5"/>
  <c r="L334" i="5"/>
  <c r="H334" i="5"/>
  <c r="W333" i="5"/>
  <c r="Q333" i="5"/>
  <c r="L333" i="5"/>
  <c r="H333" i="5"/>
  <c r="W332" i="5"/>
  <c r="Q332" i="5"/>
  <c r="L332" i="5"/>
  <c r="H332" i="5"/>
  <c r="W331" i="5"/>
  <c r="Q331" i="5"/>
  <c r="L331" i="5"/>
  <c r="H331" i="5"/>
  <c r="H336" i="5" s="1"/>
  <c r="V330" i="5"/>
  <c r="W330" i="5" s="1"/>
  <c r="U330" i="5"/>
  <c r="P330" i="5"/>
  <c r="O330" i="5"/>
  <c r="N330" i="5"/>
  <c r="K330" i="5"/>
  <c r="J330" i="5"/>
  <c r="G330" i="5"/>
  <c r="F330" i="5"/>
  <c r="W329" i="5"/>
  <c r="Q329" i="5"/>
  <c r="L329" i="5"/>
  <c r="H329" i="5"/>
  <c r="W328" i="5"/>
  <c r="Q328" i="5"/>
  <c r="L328" i="5"/>
  <c r="H328" i="5"/>
  <c r="W327" i="5"/>
  <c r="Q327" i="5"/>
  <c r="L327" i="5"/>
  <c r="H327" i="5"/>
  <c r="W326" i="5"/>
  <c r="Q326" i="5"/>
  <c r="L326" i="5"/>
  <c r="H326" i="5"/>
  <c r="W325" i="5"/>
  <c r="Q325" i="5"/>
  <c r="L325" i="5"/>
  <c r="H325" i="5"/>
  <c r="V324" i="5"/>
  <c r="U324" i="5"/>
  <c r="P324" i="5"/>
  <c r="O324" i="5"/>
  <c r="N324" i="5"/>
  <c r="K324" i="5"/>
  <c r="J324" i="5"/>
  <c r="G324" i="5"/>
  <c r="F324" i="5"/>
  <c r="W323" i="5"/>
  <c r="Q323" i="5"/>
  <c r="L323" i="5"/>
  <c r="H323" i="5"/>
  <c r="W322" i="5"/>
  <c r="Q322" i="5"/>
  <c r="L322" i="5"/>
  <c r="H322" i="5"/>
  <c r="W321" i="5"/>
  <c r="Q321" i="5"/>
  <c r="L321" i="5"/>
  <c r="H321" i="5"/>
  <c r="W320" i="5"/>
  <c r="Q320" i="5"/>
  <c r="L320" i="5"/>
  <c r="H320" i="5"/>
  <c r="W319" i="5"/>
  <c r="Q319" i="5"/>
  <c r="L319" i="5"/>
  <c r="H319" i="5"/>
  <c r="V318" i="5"/>
  <c r="U318" i="5"/>
  <c r="P318" i="5"/>
  <c r="O318" i="5"/>
  <c r="N318" i="5"/>
  <c r="K318" i="5"/>
  <c r="J318" i="5"/>
  <c r="G318" i="5"/>
  <c r="F318" i="5"/>
  <c r="W317" i="5"/>
  <c r="Q317" i="5"/>
  <c r="L317" i="5"/>
  <c r="H317" i="5"/>
  <c r="W316" i="5"/>
  <c r="Q316" i="5"/>
  <c r="L316" i="5"/>
  <c r="H316" i="5"/>
  <c r="W315" i="5"/>
  <c r="Q315" i="5"/>
  <c r="L315" i="5"/>
  <c r="H315" i="5"/>
  <c r="W314" i="5"/>
  <c r="Q314" i="5"/>
  <c r="L314" i="5"/>
  <c r="H314" i="5"/>
  <c r="W313" i="5"/>
  <c r="Q313" i="5"/>
  <c r="L313" i="5"/>
  <c r="H313" i="5"/>
  <c r="V312" i="5"/>
  <c r="U312" i="5"/>
  <c r="P312" i="5"/>
  <c r="O312" i="5"/>
  <c r="N312" i="5"/>
  <c r="K312" i="5"/>
  <c r="J312" i="5"/>
  <c r="G312" i="5"/>
  <c r="F312" i="5"/>
  <c r="W311" i="5"/>
  <c r="Q311" i="5"/>
  <c r="L311" i="5"/>
  <c r="H311" i="5"/>
  <c r="W310" i="5"/>
  <c r="Q310" i="5"/>
  <c r="L310" i="5"/>
  <c r="H310" i="5"/>
  <c r="W309" i="5"/>
  <c r="Q309" i="5"/>
  <c r="L309" i="5"/>
  <c r="H309" i="5"/>
  <c r="W308" i="5"/>
  <c r="Q308" i="5"/>
  <c r="L308" i="5"/>
  <c r="H308" i="5"/>
  <c r="W307" i="5"/>
  <c r="Q307" i="5"/>
  <c r="L307" i="5"/>
  <c r="H307" i="5"/>
  <c r="V306" i="5"/>
  <c r="U306" i="5"/>
  <c r="P306" i="5"/>
  <c r="O306" i="5"/>
  <c r="N306" i="5"/>
  <c r="K306" i="5"/>
  <c r="J306" i="5"/>
  <c r="G306" i="5"/>
  <c r="F306" i="5"/>
  <c r="W305" i="5"/>
  <c r="Q305" i="5"/>
  <c r="L305" i="5"/>
  <c r="H305" i="5"/>
  <c r="W304" i="5"/>
  <c r="Q304" i="5"/>
  <c r="L304" i="5"/>
  <c r="H304" i="5"/>
  <c r="W303" i="5"/>
  <c r="Q303" i="5"/>
  <c r="L303" i="5"/>
  <c r="H303" i="5"/>
  <c r="W302" i="5"/>
  <c r="Q302" i="5"/>
  <c r="L302" i="5"/>
  <c r="H302" i="5"/>
  <c r="W301" i="5"/>
  <c r="Q301" i="5"/>
  <c r="L301" i="5"/>
  <c r="H301" i="5"/>
  <c r="V300" i="5"/>
  <c r="U300" i="5"/>
  <c r="P300" i="5"/>
  <c r="O300" i="5"/>
  <c r="N300" i="5"/>
  <c r="K300" i="5"/>
  <c r="J300" i="5"/>
  <c r="G300" i="5"/>
  <c r="F300" i="5"/>
  <c r="W299" i="5"/>
  <c r="Q299" i="5"/>
  <c r="L299" i="5"/>
  <c r="H299" i="5"/>
  <c r="W298" i="5"/>
  <c r="Q298" i="5"/>
  <c r="L298" i="5"/>
  <c r="H298" i="5"/>
  <c r="W297" i="5"/>
  <c r="Q297" i="5"/>
  <c r="L297" i="5"/>
  <c r="H297" i="5"/>
  <c r="W296" i="5"/>
  <c r="Q296" i="5"/>
  <c r="L296" i="5"/>
  <c r="H296" i="5"/>
  <c r="W295" i="5"/>
  <c r="Q295" i="5"/>
  <c r="L295" i="5"/>
  <c r="H295" i="5"/>
  <c r="H300" i="5" s="1"/>
  <c r="V294" i="5"/>
  <c r="U294" i="5"/>
  <c r="P294" i="5"/>
  <c r="O294" i="5"/>
  <c r="N294" i="5"/>
  <c r="K294" i="5"/>
  <c r="J294" i="5"/>
  <c r="G294" i="5"/>
  <c r="F294" i="5"/>
  <c r="W293" i="5"/>
  <c r="Q293" i="5"/>
  <c r="L293" i="5"/>
  <c r="H293" i="5"/>
  <c r="W292" i="5"/>
  <c r="Q292" i="5"/>
  <c r="L292" i="5"/>
  <c r="H292" i="5"/>
  <c r="W291" i="5"/>
  <c r="Q291" i="5"/>
  <c r="L291" i="5"/>
  <c r="H291" i="5"/>
  <c r="W290" i="5"/>
  <c r="Q290" i="5"/>
  <c r="L290" i="5"/>
  <c r="H290" i="5"/>
  <c r="W289" i="5"/>
  <c r="Q289" i="5"/>
  <c r="L289" i="5"/>
  <c r="H289" i="5"/>
  <c r="V288" i="5"/>
  <c r="U288" i="5"/>
  <c r="P288" i="5"/>
  <c r="O288" i="5"/>
  <c r="N288" i="5"/>
  <c r="K288" i="5"/>
  <c r="J288" i="5"/>
  <c r="G288" i="5"/>
  <c r="F288" i="5"/>
  <c r="W287" i="5"/>
  <c r="Q287" i="5"/>
  <c r="L287" i="5"/>
  <c r="H287" i="5"/>
  <c r="W286" i="5"/>
  <c r="Q286" i="5"/>
  <c r="L286" i="5"/>
  <c r="H286" i="5"/>
  <c r="W285" i="5"/>
  <c r="Q285" i="5"/>
  <c r="L285" i="5"/>
  <c r="H285" i="5"/>
  <c r="W284" i="5"/>
  <c r="Q284" i="5"/>
  <c r="L284" i="5"/>
  <c r="H284" i="5"/>
  <c r="W283" i="5"/>
  <c r="Q283" i="5"/>
  <c r="L283" i="5"/>
  <c r="H283" i="5"/>
  <c r="V282" i="5"/>
  <c r="W282" i="5" s="1"/>
  <c r="U282" i="5"/>
  <c r="P282" i="5"/>
  <c r="O282" i="5"/>
  <c r="N282" i="5"/>
  <c r="K282" i="5"/>
  <c r="J282" i="5"/>
  <c r="G282" i="5"/>
  <c r="F282" i="5"/>
  <c r="W281" i="5"/>
  <c r="Q281" i="5"/>
  <c r="L281" i="5"/>
  <c r="H281" i="5"/>
  <c r="W280" i="5"/>
  <c r="Q280" i="5"/>
  <c r="L280" i="5"/>
  <c r="H280" i="5"/>
  <c r="W279" i="5"/>
  <c r="Q279" i="5"/>
  <c r="L279" i="5"/>
  <c r="H279" i="5"/>
  <c r="W278" i="5"/>
  <c r="Q278" i="5"/>
  <c r="L278" i="5"/>
  <c r="H278" i="5"/>
  <c r="W277" i="5"/>
  <c r="Q277" i="5"/>
  <c r="L277" i="5"/>
  <c r="H277" i="5"/>
  <c r="V276" i="5"/>
  <c r="U276" i="5"/>
  <c r="P276" i="5"/>
  <c r="O276" i="5"/>
  <c r="N276" i="5"/>
  <c r="K276" i="5"/>
  <c r="J276" i="5"/>
  <c r="G276" i="5"/>
  <c r="F276" i="5"/>
  <c r="W275" i="5"/>
  <c r="Q275" i="5"/>
  <c r="L275" i="5"/>
  <c r="H275" i="5"/>
  <c r="W274" i="5"/>
  <c r="Q274" i="5"/>
  <c r="L274" i="5"/>
  <c r="H274" i="5"/>
  <c r="W273" i="5"/>
  <c r="Q273" i="5"/>
  <c r="L273" i="5"/>
  <c r="H273" i="5"/>
  <c r="W272" i="5"/>
  <c r="Q272" i="5"/>
  <c r="L272" i="5"/>
  <c r="H272" i="5"/>
  <c r="W271" i="5"/>
  <c r="Q271" i="5"/>
  <c r="L271" i="5"/>
  <c r="H271" i="5"/>
  <c r="V270" i="5"/>
  <c r="U270" i="5"/>
  <c r="P270" i="5"/>
  <c r="O270" i="5"/>
  <c r="N270" i="5"/>
  <c r="K270" i="5"/>
  <c r="J270" i="5"/>
  <c r="G270" i="5"/>
  <c r="F270" i="5"/>
  <c r="W269" i="5"/>
  <c r="Q269" i="5"/>
  <c r="L269" i="5"/>
  <c r="H269" i="5"/>
  <c r="W268" i="5"/>
  <c r="Q268" i="5"/>
  <c r="L268" i="5"/>
  <c r="H268" i="5"/>
  <c r="W267" i="5"/>
  <c r="Q267" i="5"/>
  <c r="L267" i="5"/>
  <c r="H267" i="5"/>
  <c r="W266" i="5"/>
  <c r="Q266" i="5"/>
  <c r="L266" i="5"/>
  <c r="H266" i="5"/>
  <c r="W265" i="5"/>
  <c r="Q265" i="5"/>
  <c r="L265" i="5"/>
  <c r="H265" i="5"/>
  <c r="V264" i="5"/>
  <c r="U264" i="5"/>
  <c r="P264" i="5"/>
  <c r="O264" i="5"/>
  <c r="N264" i="5"/>
  <c r="K264" i="5"/>
  <c r="J264" i="5"/>
  <c r="G264" i="5"/>
  <c r="F264" i="5"/>
  <c r="W263" i="5"/>
  <c r="Q263" i="5"/>
  <c r="L263" i="5"/>
  <c r="H263" i="5"/>
  <c r="W262" i="5"/>
  <c r="Q262" i="5"/>
  <c r="L262" i="5"/>
  <c r="H262" i="5"/>
  <c r="W261" i="5"/>
  <c r="Q261" i="5"/>
  <c r="L261" i="5"/>
  <c r="H261" i="5"/>
  <c r="W260" i="5"/>
  <c r="Q260" i="5"/>
  <c r="L260" i="5"/>
  <c r="H260" i="5"/>
  <c r="W259" i="5"/>
  <c r="Q259" i="5"/>
  <c r="L259" i="5"/>
  <c r="H259" i="5"/>
  <c r="V258" i="5"/>
  <c r="U258" i="5"/>
  <c r="P258" i="5"/>
  <c r="O258" i="5"/>
  <c r="N258" i="5"/>
  <c r="K258" i="5"/>
  <c r="J258" i="5"/>
  <c r="G258" i="5"/>
  <c r="F258" i="5"/>
  <c r="W257" i="5"/>
  <c r="Q257" i="5"/>
  <c r="L257" i="5"/>
  <c r="H257" i="5"/>
  <c r="W256" i="5"/>
  <c r="Q256" i="5"/>
  <c r="L256" i="5"/>
  <c r="H256" i="5"/>
  <c r="W255" i="5"/>
  <c r="Q255" i="5"/>
  <c r="L255" i="5"/>
  <c r="H255" i="5"/>
  <c r="W254" i="5"/>
  <c r="Q254" i="5"/>
  <c r="L254" i="5"/>
  <c r="H254" i="5"/>
  <c r="W253" i="5"/>
  <c r="Q253" i="5"/>
  <c r="L253" i="5"/>
  <c r="H253" i="5"/>
  <c r="V252" i="5"/>
  <c r="U252" i="5"/>
  <c r="P252" i="5"/>
  <c r="O252" i="5"/>
  <c r="N252" i="5"/>
  <c r="K252" i="5"/>
  <c r="J252" i="5"/>
  <c r="G252" i="5"/>
  <c r="F252" i="5"/>
  <c r="W251" i="5"/>
  <c r="Q251" i="5"/>
  <c r="L251" i="5"/>
  <c r="H251" i="5"/>
  <c r="W250" i="5"/>
  <c r="Q250" i="5"/>
  <c r="L250" i="5"/>
  <c r="H250" i="5"/>
  <c r="W249" i="5"/>
  <c r="Q249" i="5"/>
  <c r="L249" i="5"/>
  <c r="H249" i="5"/>
  <c r="W248" i="5"/>
  <c r="Q248" i="5"/>
  <c r="L248" i="5"/>
  <c r="H248" i="5"/>
  <c r="W247" i="5"/>
  <c r="Q247" i="5"/>
  <c r="L247" i="5"/>
  <c r="H247" i="5"/>
  <c r="H252" i="5" s="1"/>
  <c r="V246" i="5"/>
  <c r="U246" i="5"/>
  <c r="P246" i="5"/>
  <c r="O246" i="5"/>
  <c r="N246" i="5"/>
  <c r="K246" i="5"/>
  <c r="J246" i="5"/>
  <c r="G246" i="5"/>
  <c r="F246" i="5"/>
  <c r="W245" i="5"/>
  <c r="Q245" i="5"/>
  <c r="R245" i="5" s="1"/>
  <c r="L245" i="5"/>
  <c r="H245" i="5"/>
  <c r="W244" i="5"/>
  <c r="Q244" i="5"/>
  <c r="L244" i="5"/>
  <c r="H244" i="5"/>
  <c r="W243" i="5"/>
  <c r="Q243" i="5"/>
  <c r="R243" i="5" s="1"/>
  <c r="L243" i="5"/>
  <c r="H243" i="5"/>
  <c r="W242" i="5"/>
  <c r="Q242" i="5"/>
  <c r="L242" i="5"/>
  <c r="H242" i="5"/>
  <c r="W241" i="5"/>
  <c r="Q241" i="5"/>
  <c r="L241" i="5"/>
  <c r="H241" i="5"/>
  <c r="V240" i="5"/>
  <c r="W240" i="5" s="1"/>
  <c r="U240" i="5"/>
  <c r="P240" i="5"/>
  <c r="O240" i="5"/>
  <c r="N240" i="5"/>
  <c r="K240" i="5"/>
  <c r="J240" i="5"/>
  <c r="G240" i="5"/>
  <c r="F240" i="5"/>
  <c r="W239" i="5"/>
  <c r="Q239" i="5"/>
  <c r="L239" i="5"/>
  <c r="H239" i="5"/>
  <c r="W238" i="5"/>
  <c r="Q238" i="5"/>
  <c r="L238" i="5"/>
  <c r="H238" i="5"/>
  <c r="W237" i="5"/>
  <c r="Q237" i="5"/>
  <c r="L237" i="5"/>
  <c r="H237" i="5"/>
  <c r="W236" i="5"/>
  <c r="Q236" i="5"/>
  <c r="L236" i="5"/>
  <c r="H236" i="5"/>
  <c r="W235" i="5"/>
  <c r="Q235" i="5"/>
  <c r="L235" i="5"/>
  <c r="H235" i="5"/>
  <c r="V234" i="5"/>
  <c r="U234" i="5"/>
  <c r="P234" i="5"/>
  <c r="O234" i="5"/>
  <c r="N234" i="5"/>
  <c r="K234" i="5"/>
  <c r="J234" i="5"/>
  <c r="G234" i="5"/>
  <c r="F234" i="5"/>
  <c r="W233" i="5"/>
  <c r="Q233" i="5"/>
  <c r="L233" i="5"/>
  <c r="H233" i="5"/>
  <c r="W232" i="5"/>
  <c r="Q232" i="5"/>
  <c r="L232" i="5"/>
  <c r="H232" i="5"/>
  <c r="W231" i="5"/>
  <c r="Q231" i="5"/>
  <c r="L231" i="5"/>
  <c r="H231" i="5"/>
  <c r="W230" i="5"/>
  <c r="Q230" i="5"/>
  <c r="L230" i="5"/>
  <c r="H230" i="5"/>
  <c r="W229" i="5"/>
  <c r="Q229" i="5"/>
  <c r="L229" i="5"/>
  <c r="H229" i="5"/>
  <c r="V228" i="5"/>
  <c r="U228" i="5"/>
  <c r="P228" i="5"/>
  <c r="O228" i="5"/>
  <c r="N228" i="5"/>
  <c r="K228" i="5"/>
  <c r="J228" i="5"/>
  <c r="G228" i="5"/>
  <c r="F228" i="5"/>
  <c r="W227" i="5"/>
  <c r="Q227" i="5"/>
  <c r="L227" i="5"/>
  <c r="H227" i="5"/>
  <c r="W226" i="5"/>
  <c r="Q226" i="5"/>
  <c r="L226" i="5"/>
  <c r="H226" i="5"/>
  <c r="W225" i="5"/>
  <c r="Q225" i="5"/>
  <c r="L225" i="5"/>
  <c r="H225" i="5"/>
  <c r="W224" i="5"/>
  <c r="Q224" i="5"/>
  <c r="L224" i="5"/>
  <c r="H224" i="5"/>
  <c r="W223" i="5"/>
  <c r="Q223" i="5"/>
  <c r="L223" i="5"/>
  <c r="H223" i="5"/>
  <c r="V222" i="5"/>
  <c r="U222" i="5"/>
  <c r="P222" i="5"/>
  <c r="O222" i="5"/>
  <c r="N222" i="5"/>
  <c r="K222" i="5"/>
  <c r="J222" i="5"/>
  <c r="G222" i="5"/>
  <c r="F222" i="5"/>
  <c r="W221" i="5"/>
  <c r="Q221" i="5"/>
  <c r="L221" i="5"/>
  <c r="H221" i="5"/>
  <c r="W220" i="5"/>
  <c r="Q220" i="5"/>
  <c r="L220" i="5"/>
  <c r="H220" i="5"/>
  <c r="W219" i="5"/>
  <c r="Q219" i="5"/>
  <c r="L219" i="5"/>
  <c r="H219" i="5"/>
  <c r="W218" i="5"/>
  <c r="Q218" i="5"/>
  <c r="L218" i="5"/>
  <c r="H218" i="5"/>
  <c r="W217" i="5"/>
  <c r="Q217" i="5"/>
  <c r="L217" i="5"/>
  <c r="H217" i="5"/>
  <c r="V216" i="5"/>
  <c r="U216" i="5"/>
  <c r="P216" i="5"/>
  <c r="O216" i="5"/>
  <c r="N216" i="5"/>
  <c r="K216" i="5"/>
  <c r="J216" i="5"/>
  <c r="G216" i="5"/>
  <c r="F216" i="5"/>
  <c r="W215" i="5"/>
  <c r="Q215" i="5"/>
  <c r="L215" i="5"/>
  <c r="H215" i="5"/>
  <c r="W214" i="5"/>
  <c r="Q214" i="5"/>
  <c r="L214" i="5"/>
  <c r="H214" i="5"/>
  <c r="W213" i="5"/>
  <c r="Q213" i="5"/>
  <c r="L213" i="5"/>
  <c r="H213" i="5"/>
  <c r="W212" i="5"/>
  <c r="Q212" i="5"/>
  <c r="L212" i="5"/>
  <c r="H212" i="5"/>
  <c r="W211" i="5"/>
  <c r="Q211" i="5"/>
  <c r="L211" i="5"/>
  <c r="H211" i="5"/>
  <c r="V210" i="5"/>
  <c r="U210" i="5"/>
  <c r="P210" i="5"/>
  <c r="O210" i="5"/>
  <c r="N210" i="5"/>
  <c r="K210" i="5"/>
  <c r="J210" i="5"/>
  <c r="G210" i="5"/>
  <c r="F210" i="5"/>
  <c r="W209" i="5"/>
  <c r="Q209" i="5"/>
  <c r="L209" i="5"/>
  <c r="H209" i="5"/>
  <c r="W208" i="5"/>
  <c r="Q208" i="5"/>
  <c r="L208" i="5"/>
  <c r="H208" i="5"/>
  <c r="W207" i="5"/>
  <c r="Q207" i="5"/>
  <c r="L207" i="5"/>
  <c r="H207" i="5"/>
  <c r="W206" i="5"/>
  <c r="Q206" i="5"/>
  <c r="L206" i="5"/>
  <c r="H206" i="5"/>
  <c r="W205" i="5"/>
  <c r="Q205" i="5"/>
  <c r="L205" i="5"/>
  <c r="H205" i="5"/>
  <c r="V204" i="5"/>
  <c r="U204" i="5"/>
  <c r="P204" i="5"/>
  <c r="O204" i="5"/>
  <c r="N204" i="5"/>
  <c r="K204" i="5"/>
  <c r="J204" i="5"/>
  <c r="G204" i="5"/>
  <c r="F204" i="5"/>
  <c r="W203" i="5"/>
  <c r="Q203" i="5"/>
  <c r="L203" i="5"/>
  <c r="H203" i="5"/>
  <c r="W202" i="5"/>
  <c r="Q202" i="5"/>
  <c r="L202" i="5"/>
  <c r="H202" i="5"/>
  <c r="W201" i="5"/>
  <c r="Q201" i="5"/>
  <c r="L201" i="5"/>
  <c r="H201" i="5"/>
  <c r="W200" i="5"/>
  <c r="Q200" i="5"/>
  <c r="L200" i="5"/>
  <c r="H200" i="5"/>
  <c r="W199" i="5"/>
  <c r="Q199" i="5"/>
  <c r="L199" i="5"/>
  <c r="H199" i="5"/>
  <c r="V198" i="5"/>
  <c r="U198" i="5"/>
  <c r="P198" i="5"/>
  <c r="O198" i="5"/>
  <c r="N198" i="5"/>
  <c r="K198" i="5"/>
  <c r="J198" i="5"/>
  <c r="G198" i="5"/>
  <c r="F198" i="5"/>
  <c r="W197" i="5"/>
  <c r="Q197" i="5"/>
  <c r="L197" i="5"/>
  <c r="H197" i="5"/>
  <c r="W196" i="5"/>
  <c r="Q196" i="5"/>
  <c r="L196" i="5"/>
  <c r="H196" i="5"/>
  <c r="W195" i="5"/>
  <c r="Q195" i="5"/>
  <c r="L195" i="5"/>
  <c r="H195" i="5"/>
  <c r="W194" i="5"/>
  <c r="Q194" i="5"/>
  <c r="L194" i="5"/>
  <c r="H194" i="5"/>
  <c r="W193" i="5"/>
  <c r="Q193" i="5"/>
  <c r="Q198" i="5" s="1"/>
  <c r="L193" i="5"/>
  <c r="H193" i="5"/>
  <c r="V192" i="5"/>
  <c r="W192" i="5" s="1"/>
  <c r="U192" i="5"/>
  <c r="P192" i="5"/>
  <c r="O192" i="5"/>
  <c r="N192" i="5"/>
  <c r="K192" i="5"/>
  <c r="J192" i="5"/>
  <c r="G192" i="5"/>
  <c r="F192" i="5"/>
  <c r="W191" i="5"/>
  <c r="Q191" i="5"/>
  <c r="L191" i="5"/>
  <c r="H191" i="5"/>
  <c r="W190" i="5"/>
  <c r="Q190" i="5"/>
  <c r="L190" i="5"/>
  <c r="H190" i="5"/>
  <c r="W189" i="5"/>
  <c r="Q189" i="5"/>
  <c r="L189" i="5"/>
  <c r="H189" i="5"/>
  <c r="W188" i="5"/>
  <c r="Q188" i="5"/>
  <c r="L188" i="5"/>
  <c r="H188" i="5"/>
  <c r="W187" i="5"/>
  <c r="Q187" i="5"/>
  <c r="L187" i="5"/>
  <c r="H187" i="5"/>
  <c r="V186" i="5"/>
  <c r="U186" i="5"/>
  <c r="P186" i="5"/>
  <c r="O186" i="5"/>
  <c r="N186" i="5"/>
  <c r="K186" i="5"/>
  <c r="J186" i="5"/>
  <c r="G186" i="5"/>
  <c r="F186" i="5"/>
  <c r="W185" i="5"/>
  <c r="Q185" i="5"/>
  <c r="L185" i="5"/>
  <c r="H185" i="5"/>
  <c r="W184" i="5"/>
  <c r="Q184" i="5"/>
  <c r="L184" i="5"/>
  <c r="H184" i="5"/>
  <c r="W183" i="5"/>
  <c r="Q183" i="5"/>
  <c r="L183" i="5"/>
  <c r="H183" i="5"/>
  <c r="W182" i="5"/>
  <c r="Q182" i="5"/>
  <c r="L182" i="5"/>
  <c r="H182" i="5"/>
  <c r="W181" i="5"/>
  <c r="Q181" i="5"/>
  <c r="L181" i="5"/>
  <c r="H181" i="5"/>
  <c r="V180" i="5"/>
  <c r="U180" i="5"/>
  <c r="P180" i="5"/>
  <c r="O180" i="5"/>
  <c r="N180" i="5"/>
  <c r="K180" i="5"/>
  <c r="J180" i="5"/>
  <c r="G180" i="5"/>
  <c r="F180" i="5"/>
  <c r="W179" i="5"/>
  <c r="Q179" i="5"/>
  <c r="L179" i="5"/>
  <c r="H179" i="5"/>
  <c r="W178" i="5"/>
  <c r="Q178" i="5"/>
  <c r="L178" i="5"/>
  <c r="H178" i="5"/>
  <c r="W177" i="5"/>
  <c r="Q177" i="5"/>
  <c r="L177" i="5"/>
  <c r="H177" i="5"/>
  <c r="W176" i="5"/>
  <c r="Q176" i="5"/>
  <c r="L176" i="5"/>
  <c r="H176" i="5"/>
  <c r="W175" i="5"/>
  <c r="Q175" i="5"/>
  <c r="L175" i="5"/>
  <c r="H175" i="5"/>
  <c r="V174" i="5"/>
  <c r="U174" i="5"/>
  <c r="P174" i="5"/>
  <c r="O174" i="5"/>
  <c r="N174" i="5"/>
  <c r="K174" i="5"/>
  <c r="J174" i="5"/>
  <c r="G174" i="5"/>
  <c r="F174" i="5"/>
  <c r="W173" i="5"/>
  <c r="Q173" i="5"/>
  <c r="L173" i="5"/>
  <c r="H173" i="5"/>
  <c r="W172" i="5"/>
  <c r="Q172" i="5"/>
  <c r="L172" i="5"/>
  <c r="H172" i="5"/>
  <c r="W171" i="5"/>
  <c r="Q171" i="5"/>
  <c r="L171" i="5"/>
  <c r="H171" i="5"/>
  <c r="W170" i="5"/>
  <c r="Q170" i="5"/>
  <c r="L170" i="5"/>
  <c r="H170" i="5"/>
  <c r="W169" i="5"/>
  <c r="Q169" i="5"/>
  <c r="L169" i="5"/>
  <c r="H169" i="5"/>
  <c r="V168" i="5"/>
  <c r="U168" i="5"/>
  <c r="P168" i="5"/>
  <c r="O168" i="5"/>
  <c r="N168" i="5"/>
  <c r="K168" i="5"/>
  <c r="J168" i="5"/>
  <c r="G168" i="5"/>
  <c r="F168" i="5"/>
  <c r="W167" i="5"/>
  <c r="Q167" i="5"/>
  <c r="L167" i="5"/>
  <c r="H167" i="5"/>
  <c r="W166" i="5"/>
  <c r="Q166" i="5"/>
  <c r="L166" i="5"/>
  <c r="H166" i="5"/>
  <c r="W165" i="5"/>
  <c r="Q165" i="5"/>
  <c r="L165" i="5"/>
  <c r="H165" i="5"/>
  <c r="W164" i="5"/>
  <c r="Q164" i="5"/>
  <c r="L164" i="5"/>
  <c r="H164" i="5"/>
  <c r="W163" i="5"/>
  <c r="Q163" i="5"/>
  <c r="L163" i="5"/>
  <c r="H163" i="5"/>
  <c r="V162" i="5"/>
  <c r="U162" i="5"/>
  <c r="P162" i="5"/>
  <c r="O162" i="5"/>
  <c r="N162" i="5"/>
  <c r="K162" i="5"/>
  <c r="J162" i="5"/>
  <c r="G162" i="5"/>
  <c r="F162" i="5"/>
  <c r="W161" i="5"/>
  <c r="Q161" i="5"/>
  <c r="L161" i="5"/>
  <c r="H161" i="5"/>
  <c r="W160" i="5"/>
  <c r="Q160" i="5"/>
  <c r="L160" i="5"/>
  <c r="H160" i="5"/>
  <c r="W159" i="5"/>
  <c r="Q159" i="5"/>
  <c r="L159" i="5"/>
  <c r="H159" i="5"/>
  <c r="W158" i="5"/>
  <c r="Q158" i="5"/>
  <c r="L158" i="5"/>
  <c r="H158" i="5"/>
  <c r="W157" i="5"/>
  <c r="Q157" i="5"/>
  <c r="L157" i="5"/>
  <c r="H157" i="5"/>
  <c r="V156" i="5"/>
  <c r="U156" i="5"/>
  <c r="P156" i="5"/>
  <c r="O156" i="5"/>
  <c r="N156" i="5"/>
  <c r="K156" i="5"/>
  <c r="J156" i="5"/>
  <c r="G156" i="5"/>
  <c r="F156" i="5"/>
  <c r="W155" i="5"/>
  <c r="Q155" i="5"/>
  <c r="L155" i="5"/>
  <c r="H155" i="5"/>
  <c r="W154" i="5"/>
  <c r="Q154" i="5"/>
  <c r="L154" i="5"/>
  <c r="H154" i="5"/>
  <c r="W153" i="5"/>
  <c r="Q153" i="5"/>
  <c r="L153" i="5"/>
  <c r="H153" i="5"/>
  <c r="W152" i="5"/>
  <c r="Q152" i="5"/>
  <c r="L152" i="5"/>
  <c r="H152" i="5"/>
  <c r="W151" i="5"/>
  <c r="Q151" i="5"/>
  <c r="L151" i="5"/>
  <c r="H151" i="5"/>
  <c r="V150" i="5"/>
  <c r="U150" i="5"/>
  <c r="P150" i="5"/>
  <c r="O150" i="5"/>
  <c r="N150" i="5"/>
  <c r="K150" i="5"/>
  <c r="J150" i="5"/>
  <c r="G150" i="5"/>
  <c r="F150" i="5"/>
  <c r="W149" i="5"/>
  <c r="Q149" i="5"/>
  <c r="L149" i="5"/>
  <c r="H149" i="5"/>
  <c r="W148" i="5"/>
  <c r="Q148" i="5"/>
  <c r="L148" i="5"/>
  <c r="H148" i="5"/>
  <c r="W147" i="5"/>
  <c r="Q147" i="5"/>
  <c r="L147" i="5"/>
  <c r="H147" i="5"/>
  <c r="W146" i="5"/>
  <c r="Q146" i="5"/>
  <c r="L146" i="5"/>
  <c r="H146" i="5"/>
  <c r="W145" i="5"/>
  <c r="Q145" i="5"/>
  <c r="Q150" i="5" s="1"/>
  <c r="L145" i="5"/>
  <c r="H145" i="5"/>
  <c r="V144" i="5"/>
  <c r="W144" i="5" s="1"/>
  <c r="U144" i="5"/>
  <c r="P144" i="5"/>
  <c r="O144" i="5"/>
  <c r="N144" i="5"/>
  <c r="K144" i="5"/>
  <c r="J144" i="5"/>
  <c r="G144" i="5"/>
  <c r="F144" i="5"/>
  <c r="W143" i="5"/>
  <c r="Q143" i="5"/>
  <c r="L143" i="5"/>
  <c r="H143" i="5"/>
  <c r="W142" i="5"/>
  <c r="Q142" i="5"/>
  <c r="L142" i="5"/>
  <c r="H142" i="5"/>
  <c r="W141" i="5"/>
  <c r="Q141" i="5"/>
  <c r="L141" i="5"/>
  <c r="H141" i="5"/>
  <c r="W140" i="5"/>
  <c r="Q140" i="5"/>
  <c r="L140" i="5"/>
  <c r="H140" i="5"/>
  <c r="W139" i="5"/>
  <c r="Q139" i="5"/>
  <c r="L139" i="5"/>
  <c r="H139" i="5"/>
  <c r="V138" i="5"/>
  <c r="U138" i="5"/>
  <c r="P138" i="5"/>
  <c r="O138" i="5"/>
  <c r="N138" i="5"/>
  <c r="K138" i="5"/>
  <c r="J138" i="5"/>
  <c r="G138" i="5"/>
  <c r="F138" i="5"/>
  <c r="W137" i="5"/>
  <c r="Q137" i="5"/>
  <c r="L137" i="5"/>
  <c r="H137" i="5"/>
  <c r="W136" i="5"/>
  <c r="Q136" i="5"/>
  <c r="L136" i="5"/>
  <c r="H136" i="5"/>
  <c r="W135" i="5"/>
  <c r="Q135" i="5"/>
  <c r="L135" i="5"/>
  <c r="H135" i="5"/>
  <c r="W134" i="5"/>
  <c r="Q134" i="5"/>
  <c r="L134" i="5"/>
  <c r="H134" i="5"/>
  <c r="W133" i="5"/>
  <c r="Q133" i="5"/>
  <c r="L133" i="5"/>
  <c r="H133" i="5"/>
  <c r="V132" i="5"/>
  <c r="U132" i="5"/>
  <c r="P132" i="5"/>
  <c r="O132" i="5"/>
  <c r="N132" i="5"/>
  <c r="K132" i="5"/>
  <c r="J132" i="5"/>
  <c r="G132" i="5"/>
  <c r="F132" i="5"/>
  <c r="W131" i="5"/>
  <c r="Q131" i="5"/>
  <c r="L131" i="5"/>
  <c r="H131" i="5"/>
  <c r="W130" i="5"/>
  <c r="Q130" i="5"/>
  <c r="L130" i="5"/>
  <c r="H130" i="5"/>
  <c r="W129" i="5"/>
  <c r="Q129" i="5"/>
  <c r="L129" i="5"/>
  <c r="H129" i="5"/>
  <c r="W128" i="5"/>
  <c r="Q128" i="5"/>
  <c r="L128" i="5"/>
  <c r="H128" i="5"/>
  <c r="W127" i="5"/>
  <c r="Q127" i="5"/>
  <c r="L127" i="5"/>
  <c r="H127" i="5"/>
  <c r="V126" i="5"/>
  <c r="U126" i="5"/>
  <c r="P126" i="5"/>
  <c r="O126" i="5"/>
  <c r="N126" i="5"/>
  <c r="K126" i="5"/>
  <c r="J126" i="5"/>
  <c r="G126" i="5"/>
  <c r="F126" i="5"/>
  <c r="W125" i="5"/>
  <c r="Q125" i="5"/>
  <c r="L125" i="5"/>
  <c r="H125" i="5"/>
  <c r="W124" i="5"/>
  <c r="Q124" i="5"/>
  <c r="L124" i="5"/>
  <c r="H124" i="5"/>
  <c r="W123" i="5"/>
  <c r="Q123" i="5"/>
  <c r="L123" i="5"/>
  <c r="H123" i="5"/>
  <c r="W122" i="5"/>
  <c r="Q122" i="5"/>
  <c r="L122" i="5"/>
  <c r="H122" i="5"/>
  <c r="W121" i="5"/>
  <c r="Q121" i="5"/>
  <c r="L121" i="5"/>
  <c r="H121" i="5"/>
  <c r="V120" i="5"/>
  <c r="U120" i="5"/>
  <c r="P120" i="5"/>
  <c r="O120" i="5"/>
  <c r="N120" i="5"/>
  <c r="K120" i="5"/>
  <c r="J120" i="5"/>
  <c r="G120" i="5"/>
  <c r="F120" i="5"/>
  <c r="W119" i="5"/>
  <c r="Q119" i="5"/>
  <c r="L119" i="5"/>
  <c r="H119" i="5"/>
  <c r="W118" i="5"/>
  <c r="Q118" i="5"/>
  <c r="L118" i="5"/>
  <c r="H118" i="5"/>
  <c r="W117" i="5"/>
  <c r="Q117" i="5"/>
  <c r="L117" i="5"/>
  <c r="H117" i="5"/>
  <c r="W116" i="5"/>
  <c r="Q116" i="5"/>
  <c r="L116" i="5"/>
  <c r="H116" i="5"/>
  <c r="W115" i="5"/>
  <c r="Q115" i="5"/>
  <c r="L115" i="5"/>
  <c r="H115" i="5"/>
  <c r="V114" i="5"/>
  <c r="U114" i="5"/>
  <c r="P114" i="5"/>
  <c r="O114" i="5"/>
  <c r="N114" i="5"/>
  <c r="K114" i="5"/>
  <c r="J114" i="5"/>
  <c r="G114" i="5"/>
  <c r="F114" i="5"/>
  <c r="W113" i="5"/>
  <c r="Q113" i="5"/>
  <c r="L113" i="5"/>
  <c r="H113" i="5"/>
  <c r="W112" i="5"/>
  <c r="Q112" i="5"/>
  <c r="L112" i="5"/>
  <c r="H112" i="5"/>
  <c r="W111" i="5"/>
  <c r="Q111" i="5"/>
  <c r="L111" i="5"/>
  <c r="H111" i="5"/>
  <c r="W110" i="5"/>
  <c r="Q110" i="5"/>
  <c r="L110" i="5"/>
  <c r="H110" i="5"/>
  <c r="W109" i="5"/>
  <c r="Q109" i="5"/>
  <c r="L109" i="5"/>
  <c r="H109" i="5"/>
  <c r="V108" i="5"/>
  <c r="U108" i="5"/>
  <c r="P108" i="5"/>
  <c r="O108" i="5"/>
  <c r="N108" i="5"/>
  <c r="K108" i="5"/>
  <c r="J108" i="5"/>
  <c r="G108" i="5"/>
  <c r="F108" i="5"/>
  <c r="W107" i="5"/>
  <c r="Q107" i="5"/>
  <c r="L107" i="5"/>
  <c r="H107" i="5"/>
  <c r="W106" i="5"/>
  <c r="Q106" i="5"/>
  <c r="L106" i="5"/>
  <c r="H106" i="5"/>
  <c r="W105" i="5"/>
  <c r="Q105" i="5"/>
  <c r="L105" i="5"/>
  <c r="H105" i="5"/>
  <c r="W104" i="5"/>
  <c r="Q104" i="5"/>
  <c r="L104" i="5"/>
  <c r="H104" i="5"/>
  <c r="W103" i="5"/>
  <c r="Q103" i="5"/>
  <c r="L103" i="5"/>
  <c r="H103" i="5"/>
  <c r="A103" i="5"/>
  <c r="A109" i="5" s="1"/>
  <c r="A115" i="5" s="1"/>
  <c r="A121" i="5" s="1"/>
  <c r="A127" i="5" s="1"/>
  <c r="A133" i="5" s="1"/>
  <c r="A139" i="5" s="1"/>
  <c r="A145" i="5" s="1"/>
  <c r="A151" i="5" s="1"/>
  <c r="A157" i="5" s="1"/>
  <c r="A163" i="5" s="1"/>
  <c r="A169" i="5" s="1"/>
  <c r="A175" i="5" s="1"/>
  <c r="A181" i="5" s="1"/>
  <c r="A187" i="5" s="1"/>
  <c r="A193" i="5" s="1"/>
  <c r="A199" i="5" s="1"/>
  <c r="A205" i="5" s="1"/>
  <c r="A211" i="5" s="1"/>
  <c r="A217" i="5" s="1"/>
  <c r="A223" i="5" s="1"/>
  <c r="A229" i="5" s="1"/>
  <c r="A235" i="5" s="1"/>
  <c r="A241" i="5" s="1"/>
  <c r="A247" i="5" s="1"/>
  <c r="A253" i="5" s="1"/>
  <c r="A259" i="5" s="1"/>
  <c r="A265" i="5" s="1"/>
  <c r="A271" i="5" s="1"/>
  <c r="A277" i="5" s="1"/>
  <c r="A283" i="5" s="1"/>
  <c r="A289" i="5" s="1"/>
  <c r="A295" i="5" s="1"/>
  <c r="A301" i="5" s="1"/>
  <c r="A307" i="5" s="1"/>
  <c r="A313" i="5" s="1"/>
  <c r="A319" i="5" s="1"/>
  <c r="A325" i="5" s="1"/>
  <c r="A331" i="5" s="1"/>
  <c r="A337" i="5" s="1"/>
  <c r="A343" i="5" s="1"/>
  <c r="A349" i="5" s="1"/>
  <c r="A355" i="5" s="1"/>
  <c r="A361" i="5" s="1"/>
  <c r="A367" i="5" s="1"/>
  <c r="A373" i="5" s="1"/>
  <c r="A379" i="5" s="1"/>
  <c r="A385" i="5" s="1"/>
  <c r="A391" i="5" s="1"/>
  <c r="A397" i="5" s="1"/>
  <c r="A403" i="5" s="1"/>
  <c r="A409" i="5" s="1"/>
  <c r="A415" i="5" s="1"/>
  <c r="A421" i="5" s="1"/>
  <c r="A427" i="5" s="1"/>
  <c r="A433" i="5" s="1"/>
  <c r="A439" i="5" s="1"/>
  <c r="A445" i="5" s="1"/>
  <c r="A451" i="5" s="1"/>
  <c r="A457" i="5" s="1"/>
  <c r="A463" i="5" s="1"/>
  <c r="A469" i="5" s="1"/>
  <c r="A475" i="5" s="1"/>
  <c r="A481" i="5" s="1"/>
  <c r="A487" i="5" s="1"/>
  <c r="A493" i="5" s="1"/>
  <c r="A499" i="5" s="1"/>
  <c r="A505" i="5" s="1"/>
  <c r="A511" i="5" s="1"/>
  <c r="A517" i="5" s="1"/>
  <c r="A523" i="5" s="1"/>
  <c r="A529" i="5" s="1"/>
  <c r="A535" i="5" s="1"/>
  <c r="A541" i="5" s="1"/>
  <c r="A547" i="5" s="1"/>
  <c r="A553" i="5" s="1"/>
  <c r="A559" i="5" s="1"/>
  <c r="A565" i="5" s="1"/>
  <c r="A571" i="5" s="1"/>
  <c r="A577" i="5" s="1"/>
  <c r="A583" i="5" s="1"/>
  <c r="A589" i="5" s="1"/>
  <c r="A595" i="5" s="1"/>
  <c r="A601" i="5" s="1"/>
  <c r="A607" i="5" s="1"/>
  <c r="A613" i="5" s="1"/>
  <c r="A619" i="5" s="1"/>
  <c r="A625" i="5" s="1"/>
  <c r="A631" i="5" s="1"/>
  <c r="A637" i="5" s="1"/>
  <c r="A643" i="5" s="1"/>
  <c r="A649" i="5" s="1"/>
  <c r="A655" i="5" s="1"/>
  <c r="A661" i="5" s="1"/>
  <c r="R163" i="4"/>
  <c r="H6" i="4"/>
  <c r="O672" i="5" l="1"/>
  <c r="H210" i="5"/>
  <c r="R242" i="5"/>
  <c r="L270" i="5"/>
  <c r="H444" i="5"/>
  <c r="G672" i="5"/>
  <c r="P672" i="5"/>
  <c r="U672" i="5"/>
  <c r="Q114" i="5"/>
  <c r="L144" i="5"/>
  <c r="Q162" i="5"/>
  <c r="H174" i="5"/>
  <c r="L192" i="5"/>
  <c r="M189" i="5" s="1"/>
  <c r="H222" i="5"/>
  <c r="I217" i="5" s="1"/>
  <c r="H162" i="5"/>
  <c r="F672" i="5"/>
  <c r="V672" i="5"/>
  <c r="H168" i="5"/>
  <c r="H216" i="5"/>
  <c r="L234" i="5"/>
  <c r="W150" i="5"/>
  <c r="W198" i="5"/>
  <c r="W384" i="5"/>
  <c r="W432" i="5"/>
  <c r="Q204" i="5"/>
  <c r="R244" i="5"/>
  <c r="Q108" i="5"/>
  <c r="Q252" i="5"/>
  <c r="Q396" i="5"/>
  <c r="R391" i="5" s="1"/>
  <c r="L186" i="5"/>
  <c r="M182" i="5" s="1"/>
  <c r="L378" i="5"/>
  <c r="M377" i="5" s="1"/>
  <c r="L426" i="5"/>
  <c r="M421" i="5" s="1"/>
  <c r="L570" i="5"/>
  <c r="M567" i="5" s="1"/>
  <c r="L180" i="5"/>
  <c r="L228" i="5"/>
  <c r="H540" i="5"/>
  <c r="I535" i="5" s="1"/>
  <c r="H588" i="5"/>
  <c r="I583" i="5" s="1"/>
  <c r="H636" i="5"/>
  <c r="I631" i="5" s="1"/>
  <c r="H666" i="5"/>
  <c r="I663" i="5" s="1"/>
  <c r="H264" i="5"/>
  <c r="I260" i="5" s="1"/>
  <c r="H312" i="5"/>
  <c r="H360" i="5"/>
  <c r="H408" i="5"/>
  <c r="H600" i="5"/>
  <c r="H648" i="5"/>
  <c r="I644" i="5" s="1"/>
  <c r="W276" i="5"/>
  <c r="W324" i="5"/>
  <c r="L462" i="5"/>
  <c r="M461" i="5" s="1"/>
  <c r="W468" i="5"/>
  <c r="W516" i="5"/>
  <c r="W612" i="5"/>
  <c r="W660" i="5"/>
  <c r="L282" i="5"/>
  <c r="M278" i="5" s="1"/>
  <c r="Q444" i="5"/>
  <c r="R442" i="5" s="1"/>
  <c r="H456" i="5"/>
  <c r="I455" i="5" s="1"/>
  <c r="Q120" i="5"/>
  <c r="S115" i="5" s="1"/>
  <c r="L150" i="5"/>
  <c r="M147" i="5" s="1"/>
  <c r="Q168" i="5"/>
  <c r="H180" i="5"/>
  <c r="I176" i="5" s="1"/>
  <c r="L198" i="5"/>
  <c r="M193" i="5" s="1"/>
  <c r="Q216" i="5"/>
  <c r="R214" i="5" s="1"/>
  <c r="H228" i="5"/>
  <c r="I226" i="5" s="1"/>
  <c r="L264" i="5"/>
  <c r="M262" i="5" s="1"/>
  <c r="Q282" i="5"/>
  <c r="R280" i="5" s="1"/>
  <c r="H294" i="5"/>
  <c r="H342" i="5"/>
  <c r="Q378" i="5"/>
  <c r="H390" i="5"/>
  <c r="L408" i="5"/>
  <c r="M403" i="5" s="1"/>
  <c r="Q426" i="5"/>
  <c r="S421" i="5" s="1"/>
  <c r="H438" i="5"/>
  <c r="I434" i="5" s="1"/>
  <c r="H486" i="5"/>
  <c r="I482" i="5" s="1"/>
  <c r="H534" i="5"/>
  <c r="I529" i="5" s="1"/>
  <c r="L552" i="5"/>
  <c r="Q570" i="5"/>
  <c r="H630" i="5"/>
  <c r="I628" i="5" s="1"/>
  <c r="H258" i="5"/>
  <c r="I256" i="5" s="1"/>
  <c r="L276" i="5"/>
  <c r="M272" i="5" s="1"/>
  <c r="H306" i="5"/>
  <c r="I302" i="5" s="1"/>
  <c r="H354" i="5"/>
  <c r="I350" i="5" s="1"/>
  <c r="W360" i="5"/>
  <c r="L372" i="5"/>
  <c r="Q390" i="5"/>
  <c r="H402" i="5"/>
  <c r="I398" i="5" s="1"/>
  <c r="L420" i="5"/>
  <c r="M419" i="5" s="1"/>
  <c r="Q438" i="5"/>
  <c r="R437" i="5" s="1"/>
  <c r="H450" i="5"/>
  <c r="I449" i="5" s="1"/>
  <c r="L468" i="5"/>
  <c r="R465" i="5" s="1"/>
  <c r="W474" i="5"/>
  <c r="H498" i="5"/>
  <c r="Q534" i="5"/>
  <c r="H546" i="5"/>
  <c r="Q210" i="5"/>
  <c r="R209" i="5" s="1"/>
  <c r="L240" i="5"/>
  <c r="M237" i="5" s="1"/>
  <c r="W668" i="5"/>
  <c r="W669" i="5"/>
  <c r="W670" i="5"/>
  <c r="W671" i="5"/>
  <c r="K672" i="5"/>
  <c r="D73" i="6"/>
  <c r="D94" i="6"/>
  <c r="E94" i="6" s="1"/>
  <c r="F94" i="6" s="1"/>
  <c r="H492" i="5"/>
  <c r="I489" i="5" s="1"/>
  <c r="W108" i="5"/>
  <c r="W126" i="5"/>
  <c r="W174" i="5"/>
  <c r="W222" i="5"/>
  <c r="W258" i="5"/>
  <c r="W306" i="5"/>
  <c r="W498" i="5"/>
  <c r="W594" i="5"/>
  <c r="W642" i="5"/>
  <c r="H504" i="5"/>
  <c r="I502" i="5" s="1"/>
  <c r="Q540" i="5"/>
  <c r="H552" i="5"/>
  <c r="L360" i="5"/>
  <c r="M357" i="5" s="1"/>
  <c r="H420" i="5"/>
  <c r="L438" i="5"/>
  <c r="M437" i="5" s="1"/>
  <c r="Q456" i="5"/>
  <c r="R453" i="5" s="1"/>
  <c r="H516" i="5"/>
  <c r="I514" i="5" s="1"/>
  <c r="L534" i="5"/>
  <c r="M531" i="5" s="1"/>
  <c r="Q552" i="5"/>
  <c r="H564" i="5"/>
  <c r="H612" i="5"/>
  <c r="I609" i="5" s="1"/>
  <c r="H660" i="5"/>
  <c r="I656" i="5" s="1"/>
  <c r="W552" i="5"/>
  <c r="L564" i="5"/>
  <c r="M561" i="5" s="1"/>
  <c r="H594" i="5"/>
  <c r="H582" i="5"/>
  <c r="I577" i="5" s="1"/>
  <c r="H108" i="5"/>
  <c r="I105" i="5" s="1"/>
  <c r="Q144" i="5"/>
  <c r="H156" i="5"/>
  <c r="I153" i="5" s="1"/>
  <c r="L174" i="5"/>
  <c r="M172" i="5" s="1"/>
  <c r="Q192" i="5"/>
  <c r="S187" i="5" s="1"/>
  <c r="H204" i="5"/>
  <c r="I200" i="5" s="1"/>
  <c r="L222" i="5"/>
  <c r="M219" i="5" s="1"/>
  <c r="Q240" i="5"/>
  <c r="S235" i="5" s="1"/>
  <c r="L258" i="5"/>
  <c r="M256" i="5" s="1"/>
  <c r="Q276" i="5"/>
  <c r="L456" i="5"/>
  <c r="M455" i="5" s="1"/>
  <c r="J672" i="5"/>
  <c r="H150" i="5"/>
  <c r="I148" i="5" s="1"/>
  <c r="L168" i="5"/>
  <c r="M164" i="5" s="1"/>
  <c r="Q186" i="5"/>
  <c r="R185" i="5" s="1"/>
  <c r="H198" i="5"/>
  <c r="I194" i="5" s="1"/>
  <c r="L216" i="5"/>
  <c r="M213" i="5" s="1"/>
  <c r="Q234" i="5"/>
  <c r="R232" i="5" s="1"/>
  <c r="H246" i="5"/>
  <c r="I242" i="5" s="1"/>
  <c r="L252" i="5"/>
  <c r="M250" i="5" s="1"/>
  <c r="Q270" i="5"/>
  <c r="R266" i="5" s="1"/>
  <c r="H282" i="5"/>
  <c r="I280" i="5" s="1"/>
  <c r="H330" i="5"/>
  <c r="I325" i="5" s="1"/>
  <c r="Q366" i="5"/>
  <c r="R365" i="5" s="1"/>
  <c r="H378" i="5"/>
  <c r="I375" i="5" s="1"/>
  <c r="L396" i="5"/>
  <c r="Q414" i="5"/>
  <c r="H426" i="5"/>
  <c r="I425" i="5" s="1"/>
  <c r="L444" i="5"/>
  <c r="M440" i="5" s="1"/>
  <c r="Q462" i="5"/>
  <c r="S457" i="5" s="1"/>
  <c r="H522" i="5"/>
  <c r="I517" i="5" s="1"/>
  <c r="L540" i="5"/>
  <c r="M537" i="5" s="1"/>
  <c r="Q558" i="5"/>
  <c r="H618" i="5"/>
  <c r="W654" i="5"/>
  <c r="L114" i="5"/>
  <c r="M109" i="5" s="1"/>
  <c r="W120" i="5"/>
  <c r="Q132" i="5"/>
  <c r="R128" i="5" s="1"/>
  <c r="H144" i="5"/>
  <c r="I140" i="5" s="1"/>
  <c r="L162" i="5"/>
  <c r="M160" i="5" s="1"/>
  <c r="W168" i="5"/>
  <c r="Q180" i="5"/>
  <c r="H192" i="5"/>
  <c r="I189" i="5" s="1"/>
  <c r="L210" i="5"/>
  <c r="M209" i="5" s="1"/>
  <c r="W216" i="5"/>
  <c r="Q228" i="5"/>
  <c r="R224" i="5" s="1"/>
  <c r="H240" i="5"/>
  <c r="I238" i="5" s="1"/>
  <c r="W252" i="5"/>
  <c r="Q264" i="5"/>
  <c r="H276" i="5"/>
  <c r="W300" i="5"/>
  <c r="H324" i="5"/>
  <c r="W348" i="5"/>
  <c r="Q360" i="5"/>
  <c r="R358" i="5" s="1"/>
  <c r="H372" i="5"/>
  <c r="I371" i="5" s="1"/>
  <c r="L390" i="5"/>
  <c r="M389" i="5" s="1"/>
  <c r="Q408" i="5"/>
  <c r="W492" i="5"/>
  <c r="W588" i="5"/>
  <c r="W636" i="5"/>
  <c r="H642" i="5"/>
  <c r="I639" i="5" s="1"/>
  <c r="Q372" i="5"/>
  <c r="R371" i="5" s="1"/>
  <c r="H384" i="5"/>
  <c r="I383" i="5" s="1"/>
  <c r="L402" i="5"/>
  <c r="M401" i="5" s="1"/>
  <c r="Q420" i="5"/>
  <c r="H432" i="5"/>
  <c r="L450" i="5"/>
  <c r="M449" i="5" s="1"/>
  <c r="Q468" i="5"/>
  <c r="H480" i="5"/>
  <c r="I476" i="5" s="1"/>
  <c r="H528" i="5"/>
  <c r="I524" i="5" s="1"/>
  <c r="L546" i="5"/>
  <c r="M543" i="5" s="1"/>
  <c r="Q564" i="5"/>
  <c r="R561" i="5" s="1"/>
  <c r="H624" i="5"/>
  <c r="L108" i="5"/>
  <c r="M105" i="5" s="1"/>
  <c r="Q126" i="5"/>
  <c r="S121" i="5" s="1"/>
  <c r="Q174" i="5"/>
  <c r="H186" i="5"/>
  <c r="I183" i="5" s="1"/>
  <c r="L204" i="5"/>
  <c r="M203" i="5" s="1"/>
  <c r="Q222" i="5"/>
  <c r="R218" i="5" s="1"/>
  <c r="H234" i="5"/>
  <c r="I232" i="5" s="1"/>
  <c r="Q258" i="5"/>
  <c r="S253" i="5" s="1"/>
  <c r="H270" i="5"/>
  <c r="I268" i="5" s="1"/>
  <c r="H318" i="5"/>
  <c r="I316" i="5" s="1"/>
  <c r="H366" i="5"/>
  <c r="I363" i="5" s="1"/>
  <c r="L384" i="5"/>
  <c r="M383" i="5" s="1"/>
  <c r="Q402" i="5"/>
  <c r="R397" i="5" s="1"/>
  <c r="H414" i="5"/>
  <c r="I411" i="5" s="1"/>
  <c r="L432" i="5"/>
  <c r="M427" i="5" s="1"/>
  <c r="Q450" i="5"/>
  <c r="R445" i="5" s="1"/>
  <c r="H462" i="5"/>
  <c r="I458" i="5" s="1"/>
  <c r="H510" i="5"/>
  <c r="I505" i="5" s="1"/>
  <c r="Q546" i="5"/>
  <c r="H558" i="5"/>
  <c r="I556" i="5" s="1"/>
  <c r="H606" i="5"/>
  <c r="I605" i="5" s="1"/>
  <c r="H654" i="5"/>
  <c r="L414" i="5"/>
  <c r="M413" i="5" s="1"/>
  <c r="L246" i="5"/>
  <c r="M244" i="5" s="1"/>
  <c r="W366" i="5"/>
  <c r="W390" i="5"/>
  <c r="W414" i="5"/>
  <c r="W438" i="5"/>
  <c r="W462" i="5"/>
  <c r="S463" i="5"/>
  <c r="W534" i="5"/>
  <c r="W558" i="5"/>
  <c r="H10" i="4"/>
  <c r="H25" i="4"/>
  <c r="W132" i="5"/>
  <c r="W156" i="5"/>
  <c r="W180" i="5"/>
  <c r="W204" i="5"/>
  <c r="W228" i="5"/>
  <c r="W264" i="5"/>
  <c r="W288" i="5"/>
  <c r="W312" i="5"/>
  <c r="W336" i="5"/>
  <c r="W480" i="5"/>
  <c r="W504" i="5"/>
  <c r="W528" i="5"/>
  <c r="W576" i="5"/>
  <c r="W600" i="5"/>
  <c r="W624" i="5"/>
  <c r="W648" i="5"/>
  <c r="W114" i="5"/>
  <c r="W138" i="5"/>
  <c r="W162" i="5"/>
  <c r="W186" i="5"/>
  <c r="W210" i="5"/>
  <c r="W234" i="5"/>
  <c r="Q246" i="5"/>
  <c r="S241" i="5" s="1"/>
  <c r="S246" i="5" s="1"/>
  <c r="W246" i="5"/>
  <c r="W270" i="5"/>
  <c r="W294" i="5"/>
  <c r="W318" i="5"/>
  <c r="W342" i="5"/>
  <c r="W372" i="5"/>
  <c r="W396" i="5"/>
  <c r="W420" i="5"/>
  <c r="W444" i="5"/>
  <c r="W486" i="5"/>
  <c r="W510" i="5"/>
  <c r="W540" i="5"/>
  <c r="W564" i="5"/>
  <c r="W582" i="5"/>
  <c r="W606" i="5"/>
  <c r="W630" i="5"/>
  <c r="S259" i="5"/>
  <c r="S264" i="5" s="1"/>
  <c r="W354" i="5"/>
  <c r="W378" i="5"/>
  <c r="W402" i="5"/>
  <c r="W426" i="5"/>
  <c r="W450" i="5"/>
  <c r="W546" i="5"/>
  <c r="D89" i="6"/>
  <c r="D67" i="6"/>
  <c r="R111" i="5"/>
  <c r="R109" i="5"/>
  <c r="S109" i="5"/>
  <c r="R122" i="5"/>
  <c r="R124" i="5"/>
  <c r="R110" i="5"/>
  <c r="R112" i="5"/>
  <c r="I107" i="5"/>
  <c r="I103" i="5"/>
  <c r="R107" i="5"/>
  <c r="R105" i="5"/>
  <c r="R103" i="5"/>
  <c r="S103" i="5"/>
  <c r="M111" i="5"/>
  <c r="I104" i="5"/>
  <c r="R104" i="5"/>
  <c r="I106" i="5"/>
  <c r="R106" i="5"/>
  <c r="L138" i="5"/>
  <c r="M133" i="5" s="1"/>
  <c r="M142" i="5"/>
  <c r="M140" i="5"/>
  <c r="R148" i="5"/>
  <c r="R146" i="5"/>
  <c r="S145" i="5"/>
  <c r="I160" i="5"/>
  <c r="I158" i="5"/>
  <c r="R160" i="5"/>
  <c r="R158" i="5"/>
  <c r="S157" i="5"/>
  <c r="I172" i="5"/>
  <c r="I170" i="5"/>
  <c r="R172" i="5"/>
  <c r="R170" i="5"/>
  <c r="S169" i="5"/>
  <c r="M178" i="5"/>
  <c r="M176" i="5"/>
  <c r="R182" i="5"/>
  <c r="S181" i="5"/>
  <c r="M188" i="5"/>
  <c r="I196" i="5"/>
  <c r="R196" i="5"/>
  <c r="R194" i="5"/>
  <c r="S193" i="5"/>
  <c r="I208" i="5"/>
  <c r="I206" i="5"/>
  <c r="R220" i="5"/>
  <c r="M226" i="5"/>
  <c r="M224" i="5"/>
  <c r="I244" i="5"/>
  <c r="R256" i="5"/>
  <c r="R254" i="5"/>
  <c r="H114" i="5"/>
  <c r="I110" i="5" s="1"/>
  <c r="R113" i="5"/>
  <c r="L120" i="5"/>
  <c r="M117" i="5" s="1"/>
  <c r="R125" i="5"/>
  <c r="L126" i="5"/>
  <c r="M123" i="5" s="1"/>
  <c r="L132" i="5"/>
  <c r="M131" i="5" s="1"/>
  <c r="M141" i="5"/>
  <c r="M143" i="5"/>
  <c r="R147" i="5"/>
  <c r="R149" i="5"/>
  <c r="I159" i="5"/>
  <c r="R159" i="5"/>
  <c r="I161" i="5"/>
  <c r="R161" i="5"/>
  <c r="I171" i="5"/>
  <c r="R171" i="5"/>
  <c r="I173" i="5"/>
  <c r="R173" i="5"/>
  <c r="M177" i="5"/>
  <c r="M179" i="5"/>
  <c r="R183" i="5"/>
  <c r="R195" i="5"/>
  <c r="I197" i="5"/>
  <c r="R197" i="5"/>
  <c r="I207" i="5"/>
  <c r="I209" i="5"/>
  <c r="M225" i="5"/>
  <c r="M227" i="5"/>
  <c r="R231" i="5"/>
  <c r="M251" i="5"/>
  <c r="R255" i="5"/>
  <c r="R262" i="5"/>
  <c r="R260" i="5"/>
  <c r="H120" i="5"/>
  <c r="I117" i="5" s="1"/>
  <c r="H126" i="5"/>
  <c r="I123" i="5" s="1"/>
  <c r="H132" i="5"/>
  <c r="H138" i="5"/>
  <c r="Q138" i="5"/>
  <c r="R142" i="5"/>
  <c r="R140" i="5"/>
  <c r="S139" i="5"/>
  <c r="I152" i="5"/>
  <c r="I166" i="5"/>
  <c r="I164" i="5"/>
  <c r="R166" i="5"/>
  <c r="R164" i="5"/>
  <c r="S163" i="5"/>
  <c r="M170" i="5"/>
  <c r="I178" i="5"/>
  <c r="R178" i="5"/>
  <c r="R176" i="5"/>
  <c r="S175" i="5"/>
  <c r="I188" i="5"/>
  <c r="R202" i="5"/>
  <c r="R200" i="5"/>
  <c r="S199" i="5"/>
  <c r="M206" i="5"/>
  <c r="I214" i="5"/>
  <c r="I212" i="5"/>
  <c r="M220" i="5"/>
  <c r="M218" i="5"/>
  <c r="M232" i="5"/>
  <c r="M230" i="5"/>
  <c r="I236" i="5"/>
  <c r="I250" i="5"/>
  <c r="I248" i="5"/>
  <c r="R250" i="5"/>
  <c r="R248" i="5"/>
  <c r="S247" i="5"/>
  <c r="I262" i="5"/>
  <c r="M268" i="5"/>
  <c r="M266" i="5"/>
  <c r="I274" i="5"/>
  <c r="I272" i="5"/>
  <c r="R274" i="5"/>
  <c r="R272" i="5"/>
  <c r="S271" i="5"/>
  <c r="R121" i="5"/>
  <c r="R123" i="5"/>
  <c r="I129" i="5"/>
  <c r="R141" i="5"/>
  <c r="R143" i="5"/>
  <c r="I155" i="5"/>
  <c r="I165" i="5"/>
  <c r="R165" i="5"/>
  <c r="I167" i="5"/>
  <c r="R167" i="5"/>
  <c r="M173" i="5"/>
  <c r="R177" i="5"/>
  <c r="R179" i="5"/>
  <c r="I191" i="5"/>
  <c r="R201" i="5"/>
  <c r="R203" i="5"/>
  <c r="M207" i="5"/>
  <c r="I213" i="5"/>
  <c r="I215" i="5"/>
  <c r="M231" i="5"/>
  <c r="M233" i="5"/>
  <c r="R237" i="5"/>
  <c r="R239" i="5"/>
  <c r="I249" i="5"/>
  <c r="R249" i="5"/>
  <c r="I251" i="5"/>
  <c r="R251" i="5"/>
  <c r="R261" i="5"/>
  <c r="I263" i="5"/>
  <c r="R263" i="5"/>
  <c r="M267" i="5"/>
  <c r="M269" i="5"/>
  <c r="I273" i="5"/>
  <c r="R273" i="5"/>
  <c r="I275" i="5"/>
  <c r="R275" i="5"/>
  <c r="H288" i="5"/>
  <c r="I285" i="5" s="1"/>
  <c r="Q288" i="5"/>
  <c r="R283" i="5" s="1"/>
  <c r="I292" i="5"/>
  <c r="I290" i="5"/>
  <c r="I304" i="5"/>
  <c r="I340" i="5"/>
  <c r="I338" i="5"/>
  <c r="M355" i="5"/>
  <c r="I365" i="5"/>
  <c r="S361" i="5"/>
  <c r="M371" i="5"/>
  <c r="M369" i="5"/>
  <c r="M367" i="5"/>
  <c r="I377" i="5"/>
  <c r="R377" i="5"/>
  <c r="R375" i="5"/>
  <c r="R373" i="5"/>
  <c r="S373" i="5"/>
  <c r="I389" i="5"/>
  <c r="I387" i="5"/>
  <c r="I385" i="5"/>
  <c r="R389" i="5"/>
  <c r="R387" i="5"/>
  <c r="R385" i="5"/>
  <c r="S385" i="5"/>
  <c r="M395" i="5"/>
  <c r="M393" i="5"/>
  <c r="M391" i="5"/>
  <c r="I401" i="5"/>
  <c r="I399" i="5"/>
  <c r="I397" i="5"/>
  <c r="I413" i="5"/>
  <c r="I409" i="5"/>
  <c r="R413" i="5"/>
  <c r="R411" i="5"/>
  <c r="R409" i="5"/>
  <c r="S409" i="5"/>
  <c r="I423" i="5"/>
  <c r="I421" i="5"/>
  <c r="I437" i="5"/>
  <c r="I435" i="5"/>
  <c r="I433" i="5"/>
  <c r="I447" i="5"/>
  <c r="I445" i="5"/>
  <c r="R449" i="5"/>
  <c r="R447" i="5"/>
  <c r="M453" i="5"/>
  <c r="M451" i="5"/>
  <c r="R467" i="5"/>
  <c r="I139" i="5"/>
  <c r="M139" i="5"/>
  <c r="R139" i="5"/>
  <c r="M145" i="5"/>
  <c r="R145" i="5"/>
  <c r="H668" i="5"/>
  <c r="L668" i="5"/>
  <c r="Q668" i="5"/>
  <c r="H670" i="5"/>
  <c r="L670" i="5"/>
  <c r="Q670" i="5"/>
  <c r="N667" i="5"/>
  <c r="N672" i="5" s="1"/>
  <c r="D6" i="7" s="1"/>
  <c r="I157" i="5"/>
  <c r="R157" i="5"/>
  <c r="I163" i="5"/>
  <c r="R163" i="5"/>
  <c r="I169" i="5"/>
  <c r="M169" i="5"/>
  <c r="R169" i="5"/>
  <c r="M175" i="5"/>
  <c r="R175" i="5"/>
  <c r="R181" i="5"/>
  <c r="I187" i="5"/>
  <c r="R193" i="5"/>
  <c r="R199" i="5"/>
  <c r="I205" i="5"/>
  <c r="M205" i="5"/>
  <c r="I211" i="5"/>
  <c r="M217" i="5"/>
  <c r="R217" i="5"/>
  <c r="M223" i="5"/>
  <c r="M229" i="5"/>
  <c r="I241" i="5"/>
  <c r="R241" i="5"/>
  <c r="I247" i="5"/>
  <c r="M247" i="5"/>
  <c r="R247" i="5"/>
  <c r="R253" i="5"/>
  <c r="R259" i="5"/>
  <c r="M265" i="5"/>
  <c r="I271" i="5"/>
  <c r="R271" i="5"/>
  <c r="R277" i="5"/>
  <c r="I291" i="5"/>
  <c r="I293" i="5"/>
  <c r="I303" i="5"/>
  <c r="I305" i="5"/>
  <c r="I315" i="5"/>
  <c r="I317" i="5"/>
  <c r="I339" i="5"/>
  <c r="I341" i="5"/>
  <c r="I352" i="5"/>
  <c r="I353" i="5"/>
  <c r="M358" i="5"/>
  <c r="M359" i="5"/>
  <c r="I364" i="5"/>
  <c r="M368" i="5"/>
  <c r="M370" i="5"/>
  <c r="R374" i="5"/>
  <c r="R376" i="5"/>
  <c r="I386" i="5"/>
  <c r="R386" i="5"/>
  <c r="I388" i="5"/>
  <c r="R388" i="5"/>
  <c r="M392" i="5"/>
  <c r="M394" i="5"/>
  <c r="I400" i="5"/>
  <c r="R410" i="5"/>
  <c r="R412" i="5"/>
  <c r="I422" i="5"/>
  <c r="I424" i="5"/>
  <c r="I436" i="5"/>
  <c r="I446" i="5"/>
  <c r="R446" i="5"/>
  <c r="I448" i="5"/>
  <c r="R448" i="5"/>
  <c r="M452" i="5"/>
  <c r="M454" i="5"/>
  <c r="L288" i="5"/>
  <c r="M283" i="5" s="1"/>
  <c r="I298" i="5"/>
  <c r="I296" i="5"/>
  <c r="I310" i="5"/>
  <c r="I308" i="5"/>
  <c r="I322" i="5"/>
  <c r="I320" i="5"/>
  <c r="I334" i="5"/>
  <c r="I332" i="5"/>
  <c r="I357" i="5"/>
  <c r="I355" i="5"/>
  <c r="M365" i="5"/>
  <c r="M363" i="5"/>
  <c r="M361" i="5"/>
  <c r="M375" i="5"/>
  <c r="R383" i="5"/>
  <c r="R381" i="5"/>
  <c r="R379" i="5"/>
  <c r="S379" i="5"/>
  <c r="I395" i="5"/>
  <c r="I393" i="5"/>
  <c r="I391" i="5"/>
  <c r="I407" i="5"/>
  <c r="I405" i="5"/>
  <c r="I403" i="5"/>
  <c r="R407" i="5"/>
  <c r="R405" i="5"/>
  <c r="R403" i="5"/>
  <c r="S403" i="5"/>
  <c r="I419" i="5"/>
  <c r="I417" i="5"/>
  <c r="I415" i="5"/>
  <c r="R419" i="5"/>
  <c r="R417" i="5"/>
  <c r="R415" i="5"/>
  <c r="S415" i="5"/>
  <c r="M423" i="5"/>
  <c r="I431" i="5"/>
  <c r="I429" i="5"/>
  <c r="I427" i="5"/>
  <c r="R431" i="5"/>
  <c r="R429" i="5"/>
  <c r="R427" i="5"/>
  <c r="S427" i="5"/>
  <c r="M433" i="5"/>
  <c r="I443" i="5"/>
  <c r="I441" i="5"/>
  <c r="I439" i="5"/>
  <c r="M447" i="5"/>
  <c r="M445" i="5"/>
  <c r="I451" i="5"/>
  <c r="S468" i="5"/>
  <c r="T463" i="5"/>
  <c r="T468" i="5" s="1"/>
  <c r="X468" i="5" s="1"/>
  <c r="H667" i="5"/>
  <c r="L667" i="5"/>
  <c r="Q667" i="5"/>
  <c r="H669" i="5"/>
  <c r="L669" i="5"/>
  <c r="Q669" i="5"/>
  <c r="H671" i="5"/>
  <c r="L671" i="5"/>
  <c r="Q671" i="5"/>
  <c r="L156" i="5"/>
  <c r="Q156" i="5"/>
  <c r="R151" i="5" s="1"/>
  <c r="I297" i="5"/>
  <c r="I299" i="5"/>
  <c r="I309" i="5"/>
  <c r="I311" i="5"/>
  <c r="I321" i="5"/>
  <c r="I323" i="5"/>
  <c r="I333" i="5"/>
  <c r="I335" i="5"/>
  <c r="I356" i="5"/>
  <c r="I358" i="5"/>
  <c r="I359" i="5"/>
  <c r="M362" i="5"/>
  <c r="M364" i="5"/>
  <c r="I370" i="5"/>
  <c r="M376" i="5"/>
  <c r="R380" i="5"/>
  <c r="R382" i="5"/>
  <c r="I392" i="5"/>
  <c r="I394" i="5"/>
  <c r="I404" i="5"/>
  <c r="R404" i="5"/>
  <c r="I406" i="5"/>
  <c r="R406" i="5"/>
  <c r="I416" i="5"/>
  <c r="R416" i="5"/>
  <c r="I418" i="5"/>
  <c r="R418" i="5"/>
  <c r="I428" i="5"/>
  <c r="R428" i="5"/>
  <c r="I430" i="5"/>
  <c r="R430" i="5"/>
  <c r="I440" i="5"/>
  <c r="I442" i="5"/>
  <c r="M446" i="5"/>
  <c r="M448" i="5"/>
  <c r="I452" i="5"/>
  <c r="I454" i="5"/>
  <c r="H474" i="5"/>
  <c r="I469" i="5" s="1"/>
  <c r="Q474" i="5"/>
  <c r="R469" i="5" s="1"/>
  <c r="I484" i="5"/>
  <c r="I496" i="5"/>
  <c r="I494" i="5"/>
  <c r="I508" i="5"/>
  <c r="I506" i="5"/>
  <c r="R531" i="5"/>
  <c r="R529" i="5"/>
  <c r="S529" i="5"/>
  <c r="I543" i="5"/>
  <c r="I541" i="5"/>
  <c r="R545" i="5"/>
  <c r="R543" i="5"/>
  <c r="R541" i="5"/>
  <c r="S541" i="5"/>
  <c r="M551" i="5"/>
  <c r="M549" i="5"/>
  <c r="M547" i="5"/>
  <c r="R557" i="5"/>
  <c r="R555" i="5"/>
  <c r="R553" i="5"/>
  <c r="S553" i="5"/>
  <c r="M559" i="5"/>
  <c r="R567" i="5"/>
  <c r="R565" i="5"/>
  <c r="S565" i="5"/>
  <c r="L294" i="5"/>
  <c r="Q294" i="5"/>
  <c r="L300" i="5"/>
  <c r="Q300" i="5"/>
  <c r="R295" i="5" s="1"/>
  <c r="L306" i="5"/>
  <c r="Q306" i="5"/>
  <c r="L312" i="5"/>
  <c r="Q312" i="5"/>
  <c r="R307" i="5" s="1"/>
  <c r="L318" i="5"/>
  <c r="Q318" i="5"/>
  <c r="L324" i="5"/>
  <c r="Q324" i="5"/>
  <c r="R319" i="5" s="1"/>
  <c r="L330" i="5"/>
  <c r="Q330" i="5"/>
  <c r="L336" i="5"/>
  <c r="Q336" i="5"/>
  <c r="R331" i="5" s="1"/>
  <c r="L342" i="5"/>
  <c r="Q342" i="5"/>
  <c r="L348" i="5"/>
  <c r="M344" i="5" s="1"/>
  <c r="Q348" i="5"/>
  <c r="S343" i="5" s="1"/>
  <c r="L354" i="5"/>
  <c r="M349" i="5" s="1"/>
  <c r="Q354" i="5"/>
  <c r="S349" i="5" s="1"/>
  <c r="H468" i="5"/>
  <c r="I495" i="5"/>
  <c r="I497" i="5"/>
  <c r="I507" i="5"/>
  <c r="I509" i="5"/>
  <c r="I521" i="5"/>
  <c r="I530" i="5"/>
  <c r="R530" i="5"/>
  <c r="I531" i="5"/>
  <c r="I532" i="5"/>
  <c r="R532" i="5"/>
  <c r="I533" i="5"/>
  <c r="R533" i="5"/>
  <c r="I542" i="5"/>
  <c r="R542" i="5"/>
  <c r="I544" i="5"/>
  <c r="R544" i="5"/>
  <c r="I545" i="5"/>
  <c r="M548" i="5"/>
  <c r="M550" i="5"/>
  <c r="R554" i="5"/>
  <c r="R556" i="5"/>
  <c r="R566" i="5"/>
  <c r="R568" i="5"/>
  <c r="L474" i="5"/>
  <c r="M469" i="5" s="1"/>
  <c r="I490" i="5"/>
  <c r="I512" i="5"/>
  <c r="I539" i="5"/>
  <c r="I537" i="5"/>
  <c r="R539" i="5"/>
  <c r="R537" i="5"/>
  <c r="R535" i="5"/>
  <c r="S535" i="5"/>
  <c r="I551" i="5"/>
  <c r="I549" i="5"/>
  <c r="I547" i="5"/>
  <c r="R551" i="5"/>
  <c r="R549" i="5"/>
  <c r="R547" i="5"/>
  <c r="S547" i="5"/>
  <c r="M557" i="5"/>
  <c r="M555" i="5"/>
  <c r="M553" i="5"/>
  <c r="I563" i="5"/>
  <c r="I561" i="5"/>
  <c r="I559" i="5"/>
  <c r="R563" i="5"/>
  <c r="M565" i="5"/>
  <c r="I289" i="5"/>
  <c r="I295" i="5"/>
  <c r="I307" i="5"/>
  <c r="I313" i="5"/>
  <c r="I319" i="5"/>
  <c r="I331" i="5"/>
  <c r="I337" i="5"/>
  <c r="I343" i="5"/>
  <c r="I349" i="5"/>
  <c r="I491" i="5"/>
  <c r="I503" i="5"/>
  <c r="I513" i="5"/>
  <c r="I515" i="5"/>
  <c r="I536" i="5"/>
  <c r="R536" i="5"/>
  <c r="I538" i="5"/>
  <c r="R538" i="5"/>
  <c r="M545" i="5"/>
  <c r="I548" i="5"/>
  <c r="R548" i="5"/>
  <c r="I550" i="5"/>
  <c r="R550" i="5"/>
  <c r="M554" i="5"/>
  <c r="M556" i="5"/>
  <c r="I560" i="5"/>
  <c r="I562" i="5"/>
  <c r="M568" i="5"/>
  <c r="H576" i="5"/>
  <c r="I575" i="5" s="1"/>
  <c r="Q576" i="5"/>
  <c r="R571" i="5" s="1"/>
  <c r="I578" i="5"/>
  <c r="I592" i="5"/>
  <c r="I590" i="5"/>
  <c r="I616" i="5"/>
  <c r="I614" i="5"/>
  <c r="I626" i="5"/>
  <c r="I652" i="5"/>
  <c r="I650" i="5"/>
  <c r="L480" i="5"/>
  <c r="Q480" i="5"/>
  <c r="L486" i="5"/>
  <c r="Q486" i="5"/>
  <c r="R481" i="5" s="1"/>
  <c r="L492" i="5"/>
  <c r="Q492" i="5"/>
  <c r="L498" i="5"/>
  <c r="Q498" i="5"/>
  <c r="R493" i="5" s="1"/>
  <c r="L504" i="5"/>
  <c r="Q504" i="5"/>
  <c r="L510" i="5"/>
  <c r="Q510" i="5"/>
  <c r="R505" i="5" s="1"/>
  <c r="L516" i="5"/>
  <c r="Q516" i="5"/>
  <c r="L522" i="5"/>
  <c r="M518" i="5" s="1"/>
  <c r="Q522" i="5"/>
  <c r="S517" i="5" s="1"/>
  <c r="L528" i="5"/>
  <c r="M523" i="5" s="1"/>
  <c r="Q528" i="5"/>
  <c r="S523" i="5" s="1"/>
  <c r="H570" i="5"/>
  <c r="M569" i="5"/>
  <c r="I573" i="5"/>
  <c r="I581" i="5"/>
  <c r="I591" i="5"/>
  <c r="I593" i="5"/>
  <c r="I615" i="5"/>
  <c r="I617" i="5"/>
  <c r="I627" i="5"/>
  <c r="I629" i="5"/>
  <c r="I651" i="5"/>
  <c r="I653" i="5"/>
  <c r="I662" i="5"/>
  <c r="I664" i="5"/>
  <c r="L576" i="5"/>
  <c r="M573" i="5" s="1"/>
  <c r="I586" i="5"/>
  <c r="I598" i="5"/>
  <c r="I596" i="5"/>
  <c r="I610" i="5"/>
  <c r="I622" i="5"/>
  <c r="I620" i="5"/>
  <c r="I634" i="5"/>
  <c r="I632" i="5"/>
  <c r="I658" i="5"/>
  <c r="I493" i="5"/>
  <c r="I499" i="5"/>
  <c r="I511" i="5"/>
  <c r="R569" i="5"/>
  <c r="I585" i="5"/>
  <c r="I597" i="5"/>
  <c r="I599" i="5"/>
  <c r="I611" i="5"/>
  <c r="I621" i="5"/>
  <c r="I623" i="5"/>
  <c r="I635" i="5"/>
  <c r="I657" i="5"/>
  <c r="I659" i="5"/>
  <c r="L582" i="5"/>
  <c r="M577" i="5" s="1"/>
  <c r="Q582" i="5"/>
  <c r="L588" i="5"/>
  <c r="M583" i="5" s="1"/>
  <c r="Q588" i="5"/>
  <c r="L594" i="5"/>
  <c r="M589" i="5" s="1"/>
  <c r="Q594" i="5"/>
  <c r="L600" i="5"/>
  <c r="M595" i="5" s="1"/>
  <c r="Q600" i="5"/>
  <c r="L606" i="5"/>
  <c r="M601" i="5" s="1"/>
  <c r="Q606" i="5"/>
  <c r="L612" i="5"/>
  <c r="M607" i="5" s="1"/>
  <c r="Q612" i="5"/>
  <c r="L618" i="5"/>
  <c r="M613" i="5" s="1"/>
  <c r="Q618" i="5"/>
  <c r="L624" i="5"/>
  <c r="M619" i="5" s="1"/>
  <c r="Q624" i="5"/>
  <c r="L630" i="5"/>
  <c r="M625" i="5" s="1"/>
  <c r="Q630" i="5"/>
  <c r="L636" i="5"/>
  <c r="M631" i="5" s="1"/>
  <c r="Q636" i="5"/>
  <c r="L642" i="5"/>
  <c r="M637" i="5" s="1"/>
  <c r="Q642" i="5"/>
  <c r="L648" i="5"/>
  <c r="M643" i="5" s="1"/>
  <c r="Q648" i="5"/>
  <c r="L654" i="5"/>
  <c r="M649" i="5" s="1"/>
  <c r="Q654" i="5"/>
  <c r="L660" i="5"/>
  <c r="M655" i="5" s="1"/>
  <c r="Q660" i="5"/>
  <c r="L666" i="5"/>
  <c r="M662" i="5" s="1"/>
  <c r="Q666" i="5"/>
  <c r="S661" i="5" s="1"/>
  <c r="W667" i="5"/>
  <c r="I589" i="5"/>
  <c r="I595" i="5"/>
  <c r="I607" i="5"/>
  <c r="I613" i="5"/>
  <c r="I619" i="5"/>
  <c r="I625" i="5"/>
  <c r="I643" i="5"/>
  <c r="I649" i="5"/>
  <c r="I655" i="5"/>
  <c r="I661" i="5"/>
  <c r="W672" i="5" l="1"/>
  <c r="D10" i="7" s="1"/>
  <c r="M201" i="5"/>
  <c r="M274" i="5"/>
  <c r="I601" i="5"/>
  <c r="I633" i="5"/>
  <c r="I646" i="5"/>
  <c r="I584" i="5"/>
  <c r="I579" i="5"/>
  <c r="I580" i="5"/>
  <c r="I501" i="5"/>
  <c r="I478" i="5"/>
  <c r="M563" i="5"/>
  <c r="R392" i="5"/>
  <c r="I277" i="5"/>
  <c r="I229" i="5"/>
  <c r="I231" i="5"/>
  <c r="R451" i="5"/>
  <c r="M275" i="5"/>
  <c r="M271" i="5"/>
  <c r="I199" i="5"/>
  <c r="R425" i="5"/>
  <c r="I218" i="5"/>
  <c r="I602" i="5"/>
  <c r="I527" i="5"/>
  <c r="I485" i="5"/>
  <c r="M425" i="5"/>
  <c r="M409" i="5"/>
  <c r="R393" i="5"/>
  <c r="R458" i="5"/>
  <c r="M430" i="5"/>
  <c r="I351" i="5"/>
  <c r="M405" i="5"/>
  <c r="M273" i="5"/>
  <c r="I221" i="5"/>
  <c r="I195" i="5"/>
  <c r="R119" i="5"/>
  <c r="M236" i="5"/>
  <c r="I220" i="5"/>
  <c r="M190" i="5"/>
  <c r="I223" i="5"/>
  <c r="I487" i="5"/>
  <c r="I603" i="5"/>
  <c r="I604" i="5"/>
  <c r="R562" i="5"/>
  <c r="I525" i="5"/>
  <c r="S559" i="5"/>
  <c r="I500" i="5"/>
  <c r="M562" i="5"/>
  <c r="I483" i="5"/>
  <c r="M400" i="5"/>
  <c r="R281" i="5"/>
  <c r="R395" i="5"/>
  <c r="R364" i="5"/>
  <c r="I193" i="5"/>
  <c r="I261" i="5"/>
  <c r="M185" i="5"/>
  <c r="M161" i="5"/>
  <c r="R117" i="5"/>
  <c r="M184" i="5"/>
  <c r="I219" i="5"/>
  <c r="M191" i="5"/>
  <c r="M238" i="5"/>
  <c r="R118" i="5"/>
  <c r="I202" i="5"/>
  <c r="I647" i="5"/>
  <c r="I481" i="5"/>
  <c r="R559" i="5"/>
  <c r="M560" i="5"/>
  <c r="M398" i="5"/>
  <c r="R279" i="5"/>
  <c r="R235" i="5"/>
  <c r="M187" i="5"/>
  <c r="I227" i="5"/>
  <c r="M159" i="5"/>
  <c r="R115" i="5"/>
  <c r="R236" i="5"/>
  <c r="M167" i="5"/>
  <c r="I230" i="5"/>
  <c r="R116" i="5"/>
  <c r="I645" i="5"/>
  <c r="I587" i="5"/>
  <c r="I475" i="5"/>
  <c r="R560" i="5"/>
  <c r="I488" i="5"/>
  <c r="M539" i="5"/>
  <c r="R394" i="5"/>
  <c r="R368" i="5"/>
  <c r="R441" i="5"/>
  <c r="M418" i="5"/>
  <c r="R362" i="5"/>
  <c r="I278" i="5"/>
  <c r="I259" i="5"/>
  <c r="M235" i="5"/>
  <c r="M163" i="5"/>
  <c r="M467" i="5"/>
  <c r="R435" i="5"/>
  <c r="M280" i="5"/>
  <c r="R238" i="5"/>
  <c r="I233" i="5"/>
  <c r="M165" i="5"/>
  <c r="S355" i="5"/>
  <c r="R370" i="5"/>
  <c r="S439" i="5"/>
  <c r="S391" i="5"/>
  <c r="S396" i="5" s="1"/>
  <c r="R459" i="5"/>
  <c r="S433" i="5"/>
  <c r="T433" i="5" s="1"/>
  <c r="T438" i="5" s="1"/>
  <c r="X438" i="5" s="1"/>
  <c r="R421" i="5"/>
  <c r="R225" i="5"/>
  <c r="R188" i="5"/>
  <c r="R454" i="5"/>
  <c r="R440" i="5"/>
  <c r="R356" i="5"/>
  <c r="S451" i="5"/>
  <c r="T451" i="5" s="1"/>
  <c r="T456" i="5" s="1"/>
  <c r="X456" i="5" s="1"/>
  <c r="R439" i="5"/>
  <c r="R460" i="5"/>
  <c r="R436" i="5"/>
  <c r="R265" i="5"/>
  <c r="R461" i="5"/>
  <c r="R433" i="5"/>
  <c r="R423" i="5"/>
  <c r="R452" i="5"/>
  <c r="R434" i="5"/>
  <c r="R455" i="5"/>
  <c r="S367" i="5"/>
  <c r="R355" i="5"/>
  <c r="R400" i="5"/>
  <c r="R399" i="5"/>
  <c r="R129" i="5"/>
  <c r="R359" i="5"/>
  <c r="R367" i="5"/>
  <c r="R357" i="5"/>
  <c r="R424" i="5"/>
  <c r="R401" i="5"/>
  <c r="S127" i="5"/>
  <c r="R369" i="5"/>
  <c r="R398" i="5"/>
  <c r="R226" i="5"/>
  <c r="R268" i="5"/>
  <c r="R443" i="5"/>
  <c r="R422" i="5"/>
  <c r="R223" i="5"/>
  <c r="R457" i="5"/>
  <c r="M566" i="5"/>
  <c r="M533" i="5"/>
  <c r="M412" i="5"/>
  <c r="M411" i="5"/>
  <c r="M428" i="5"/>
  <c r="M212" i="5"/>
  <c r="M532" i="5"/>
  <c r="M410" i="5"/>
  <c r="M374" i="5"/>
  <c r="M397" i="5"/>
  <c r="M259" i="5"/>
  <c r="M241" i="5"/>
  <c r="M429" i="5"/>
  <c r="M221" i="5"/>
  <c r="M197" i="5"/>
  <c r="M171" i="5"/>
  <c r="M113" i="5"/>
  <c r="M194" i="5"/>
  <c r="M263" i="5"/>
  <c r="M214" i="5"/>
  <c r="M112" i="5"/>
  <c r="R466" i="5"/>
  <c r="M530" i="5"/>
  <c r="M538" i="5"/>
  <c r="M460" i="5"/>
  <c r="M424" i="5"/>
  <c r="M399" i="5"/>
  <c r="M373" i="5"/>
  <c r="M466" i="5"/>
  <c r="M356" i="5"/>
  <c r="M199" i="5"/>
  <c r="M181" i="5"/>
  <c r="M463" i="5"/>
  <c r="M431" i="5"/>
  <c r="M245" i="5"/>
  <c r="M195" i="5"/>
  <c r="M196" i="5"/>
  <c r="M110" i="5"/>
  <c r="R464" i="5"/>
  <c r="M536" i="5"/>
  <c r="M458" i="5"/>
  <c r="M422" i="5"/>
  <c r="M457" i="5"/>
  <c r="M385" i="5"/>
  <c r="M464" i="5"/>
  <c r="R463" i="5"/>
  <c r="M146" i="5"/>
  <c r="M529" i="5"/>
  <c r="M535" i="5"/>
  <c r="M388" i="5"/>
  <c r="M459" i="5"/>
  <c r="M387" i="5"/>
  <c r="M253" i="5"/>
  <c r="M157" i="5"/>
  <c r="M465" i="5"/>
  <c r="M257" i="5"/>
  <c r="M208" i="5"/>
  <c r="M148" i="5"/>
  <c r="M249" i="5"/>
  <c r="M215" i="5"/>
  <c r="M248" i="5"/>
  <c r="M200" i="5"/>
  <c r="M386" i="5"/>
  <c r="M211" i="5"/>
  <c r="M255" i="5"/>
  <c r="M183" i="5"/>
  <c r="M202" i="5"/>
  <c r="M166" i="5"/>
  <c r="I523" i="5"/>
  <c r="I608" i="5"/>
  <c r="I665" i="5"/>
  <c r="I526" i="5"/>
  <c r="I301" i="5"/>
  <c r="I368" i="5"/>
  <c r="I453" i="5"/>
  <c r="I367" i="5"/>
  <c r="I376" i="5"/>
  <c r="I362" i="5"/>
  <c r="I235" i="5"/>
  <c r="I314" i="5"/>
  <c r="I143" i="5"/>
  <c r="I224" i="5"/>
  <c r="I190" i="5"/>
  <c r="I154" i="5"/>
  <c r="I361" i="5"/>
  <c r="I225" i="5"/>
  <c r="I203" i="5"/>
  <c r="I243" i="5"/>
  <c r="I369" i="5"/>
  <c r="I175" i="5"/>
  <c r="I380" i="5"/>
  <c r="I281" i="5"/>
  <c r="I412" i="5"/>
  <c r="I374" i="5"/>
  <c r="I327" i="5"/>
  <c r="I279" i="5"/>
  <c r="I151" i="5"/>
  <c r="I239" i="5"/>
  <c r="I179" i="5"/>
  <c r="I141" i="5"/>
  <c r="I410" i="5"/>
  <c r="I237" i="5"/>
  <c r="I177" i="5"/>
  <c r="I245" i="5"/>
  <c r="I142" i="5"/>
  <c r="I479" i="5"/>
  <c r="I554" i="5"/>
  <c r="I473" i="5"/>
  <c r="M436" i="5"/>
  <c r="M435" i="5"/>
  <c r="M416" i="5"/>
  <c r="R211" i="5"/>
  <c r="I145" i="5"/>
  <c r="M439" i="5"/>
  <c r="M407" i="5"/>
  <c r="R361" i="5"/>
  <c r="R215" i="5"/>
  <c r="M149" i="5"/>
  <c r="R127" i="5"/>
  <c r="M242" i="5"/>
  <c r="S211" i="5"/>
  <c r="S216" i="5" s="1"/>
  <c r="R190" i="5"/>
  <c r="M261" i="5"/>
  <c r="M243" i="5"/>
  <c r="R221" i="5"/>
  <c r="R207" i="5"/>
  <c r="R278" i="5"/>
  <c r="M260" i="5"/>
  <c r="S205" i="5"/>
  <c r="S210" i="5" s="1"/>
  <c r="R184" i="5"/>
  <c r="R130" i="5"/>
  <c r="I477" i="5"/>
  <c r="M434" i="5"/>
  <c r="M382" i="5"/>
  <c r="I181" i="5"/>
  <c r="S445" i="5"/>
  <c r="M441" i="5"/>
  <c r="S397" i="5"/>
  <c r="T397" i="5" s="1"/>
  <c r="T402" i="5" s="1"/>
  <c r="X402" i="5" s="1"/>
  <c r="I373" i="5"/>
  <c r="R363" i="5"/>
  <c r="I201" i="5"/>
  <c r="M254" i="5"/>
  <c r="S223" i="5"/>
  <c r="S228" i="5" s="1"/>
  <c r="R212" i="5"/>
  <c r="M158" i="5"/>
  <c r="R257" i="5"/>
  <c r="M239" i="5"/>
  <c r="R131" i="5"/>
  <c r="S277" i="5"/>
  <c r="S217" i="5"/>
  <c r="R206" i="5"/>
  <c r="I182" i="5"/>
  <c r="I553" i="5"/>
  <c r="M380" i="5"/>
  <c r="M277" i="5"/>
  <c r="M443" i="5"/>
  <c r="M379" i="5"/>
  <c r="I326" i="5"/>
  <c r="R227" i="5"/>
  <c r="R213" i="5"/>
  <c r="I257" i="5"/>
  <c r="R219" i="5"/>
  <c r="R208" i="5"/>
  <c r="I184" i="5"/>
  <c r="I555" i="5"/>
  <c r="M442" i="5"/>
  <c r="R205" i="5"/>
  <c r="M381" i="5"/>
  <c r="I185" i="5"/>
  <c r="I149" i="5"/>
  <c r="I557" i="5"/>
  <c r="R187" i="5"/>
  <c r="M415" i="5"/>
  <c r="R191" i="5"/>
  <c r="I255" i="5"/>
  <c r="I146" i="5"/>
  <c r="M279" i="5"/>
  <c r="M406" i="5"/>
  <c r="M281" i="5"/>
  <c r="M417" i="5"/>
  <c r="R269" i="5"/>
  <c r="I147" i="5"/>
  <c r="S265" i="5"/>
  <c r="I254" i="5"/>
  <c r="M404" i="5"/>
  <c r="I253" i="5"/>
  <c r="R189" i="5"/>
  <c r="R267" i="5"/>
  <c r="M125" i="5"/>
  <c r="R573" i="5"/>
  <c r="I328" i="5"/>
  <c r="I267" i="5"/>
  <c r="I638" i="5"/>
  <c r="I382" i="5"/>
  <c r="R233" i="5"/>
  <c r="M107" i="5"/>
  <c r="I520" i="5"/>
  <c r="I640" i="5"/>
  <c r="I329" i="5"/>
  <c r="I269" i="5"/>
  <c r="I637" i="5"/>
  <c r="I641" i="5"/>
  <c r="M542" i="5"/>
  <c r="I519" i="5"/>
  <c r="R473" i="5"/>
  <c r="I379" i="5"/>
  <c r="I459" i="5"/>
  <c r="S229" i="5"/>
  <c r="M104" i="5"/>
  <c r="M106" i="5"/>
  <c r="I518" i="5"/>
  <c r="I381" i="5"/>
  <c r="I460" i="5"/>
  <c r="I265" i="5"/>
  <c r="R229" i="5"/>
  <c r="I461" i="5"/>
  <c r="I266" i="5"/>
  <c r="R230" i="5"/>
  <c r="M544" i="5"/>
  <c r="M541" i="5"/>
  <c r="M103" i="5"/>
  <c r="M137" i="5"/>
  <c r="R575" i="5"/>
  <c r="I471" i="5"/>
  <c r="R287" i="5"/>
  <c r="T259" i="5"/>
  <c r="T264" i="5" s="1"/>
  <c r="X264" i="5" s="1"/>
  <c r="T241" i="5"/>
  <c r="T246" i="5" s="1"/>
  <c r="X246" i="5" s="1"/>
  <c r="R285" i="5"/>
  <c r="I287" i="5"/>
  <c r="M473" i="5"/>
  <c r="R471" i="5"/>
  <c r="M119" i="5"/>
  <c r="M135" i="5"/>
  <c r="M471" i="5"/>
  <c r="S666" i="5"/>
  <c r="T661" i="5"/>
  <c r="T666" i="5" s="1"/>
  <c r="X666" i="5" s="1"/>
  <c r="R658" i="5"/>
  <c r="R656" i="5"/>
  <c r="S655" i="5"/>
  <c r="R652" i="5"/>
  <c r="R650" i="5"/>
  <c r="S649" i="5"/>
  <c r="R646" i="5"/>
  <c r="R644" i="5"/>
  <c r="S643" i="5"/>
  <c r="R640" i="5"/>
  <c r="R638" i="5"/>
  <c r="S637" i="5"/>
  <c r="R634" i="5"/>
  <c r="R632" i="5"/>
  <c r="S631" i="5"/>
  <c r="R628" i="5"/>
  <c r="R626" i="5"/>
  <c r="S625" i="5"/>
  <c r="R622" i="5"/>
  <c r="R620" i="5"/>
  <c r="S619" i="5"/>
  <c r="R616" i="5"/>
  <c r="R614" i="5"/>
  <c r="S613" i="5"/>
  <c r="R610" i="5"/>
  <c r="R608" i="5"/>
  <c r="S607" i="5"/>
  <c r="R604" i="5"/>
  <c r="R602" i="5"/>
  <c r="S601" i="5"/>
  <c r="R598" i="5"/>
  <c r="R596" i="5"/>
  <c r="S595" i="5"/>
  <c r="R592" i="5"/>
  <c r="R590" i="5"/>
  <c r="S589" i="5"/>
  <c r="R586" i="5"/>
  <c r="R584" i="5"/>
  <c r="S583" i="5"/>
  <c r="R580" i="5"/>
  <c r="R578" i="5"/>
  <c r="S577" i="5"/>
  <c r="M574" i="5"/>
  <c r="M572" i="5"/>
  <c r="I569" i="5"/>
  <c r="I567" i="5"/>
  <c r="I565" i="5"/>
  <c r="M514" i="5"/>
  <c r="M512" i="5"/>
  <c r="M508" i="5"/>
  <c r="M506" i="5"/>
  <c r="M502" i="5"/>
  <c r="M500" i="5"/>
  <c r="M496" i="5"/>
  <c r="M494" i="5"/>
  <c r="M490" i="5"/>
  <c r="M488" i="5"/>
  <c r="M484" i="5"/>
  <c r="M482" i="5"/>
  <c r="M478" i="5"/>
  <c r="M476" i="5"/>
  <c r="I574" i="5"/>
  <c r="I572" i="5"/>
  <c r="S540" i="5"/>
  <c r="T535" i="5"/>
  <c r="T540" i="5" s="1"/>
  <c r="X540" i="5" s="1"/>
  <c r="I467" i="5"/>
  <c r="I465" i="5"/>
  <c r="I463" i="5"/>
  <c r="M340" i="5"/>
  <c r="M338" i="5"/>
  <c r="M334" i="5"/>
  <c r="M332" i="5"/>
  <c r="M328" i="5"/>
  <c r="M326" i="5"/>
  <c r="M322" i="5"/>
  <c r="M320" i="5"/>
  <c r="M316" i="5"/>
  <c r="M314" i="5"/>
  <c r="M310" i="5"/>
  <c r="M308" i="5"/>
  <c r="M304" i="5"/>
  <c r="M302" i="5"/>
  <c r="M298" i="5"/>
  <c r="M296" i="5"/>
  <c r="M292" i="5"/>
  <c r="M290" i="5"/>
  <c r="S534" i="5"/>
  <c r="T529" i="5"/>
  <c r="T534" i="5" s="1"/>
  <c r="X534" i="5" s="1"/>
  <c r="I472" i="5"/>
  <c r="I470" i="5"/>
  <c r="M154" i="5"/>
  <c r="M152" i="5"/>
  <c r="L672" i="5"/>
  <c r="M671" i="5" s="1"/>
  <c r="M286" i="5"/>
  <c r="M284" i="5"/>
  <c r="S450" i="5"/>
  <c r="T445" i="5"/>
  <c r="T450" i="5" s="1"/>
  <c r="X450" i="5" s="1"/>
  <c r="S426" i="5"/>
  <c r="T421" i="5"/>
  <c r="T426" i="5" s="1"/>
  <c r="X426" i="5" s="1"/>
  <c r="S414" i="5"/>
  <c r="T409" i="5"/>
  <c r="T414" i="5" s="1"/>
  <c r="X414" i="5" s="1"/>
  <c r="S402" i="5"/>
  <c r="S390" i="5"/>
  <c r="T385" i="5"/>
  <c r="T390" i="5" s="1"/>
  <c r="X390" i="5" s="1"/>
  <c r="S378" i="5"/>
  <c r="T373" i="5"/>
  <c r="T378" i="5" s="1"/>
  <c r="X378" i="5" s="1"/>
  <c r="S366" i="5"/>
  <c r="T361" i="5"/>
  <c r="T366" i="5" s="1"/>
  <c r="X366" i="5" s="1"/>
  <c r="I286" i="5"/>
  <c r="I284" i="5"/>
  <c r="S252" i="5"/>
  <c r="T247" i="5"/>
  <c r="T252" i="5" s="1"/>
  <c r="X252" i="5" s="1"/>
  <c r="T223" i="5"/>
  <c r="T228" i="5" s="1"/>
  <c r="X228" i="5" s="1"/>
  <c r="S204" i="5"/>
  <c r="T199" i="5"/>
  <c r="T204" i="5" s="1"/>
  <c r="X204" i="5" s="1"/>
  <c r="S180" i="5"/>
  <c r="T175" i="5"/>
  <c r="T180" i="5" s="1"/>
  <c r="X180" i="5" s="1"/>
  <c r="S144" i="5"/>
  <c r="T139" i="5"/>
  <c r="T144" i="5" s="1"/>
  <c r="X144" i="5" s="1"/>
  <c r="R136" i="5"/>
  <c r="R134" i="5"/>
  <c r="S133" i="5"/>
  <c r="I136" i="5"/>
  <c r="I134" i="5"/>
  <c r="I128" i="5"/>
  <c r="I130" i="5"/>
  <c r="I122" i="5"/>
  <c r="I124" i="5"/>
  <c r="I116" i="5"/>
  <c r="I118" i="5"/>
  <c r="M128" i="5"/>
  <c r="M130" i="5"/>
  <c r="M116" i="5"/>
  <c r="M118" i="5"/>
  <c r="S282" i="5"/>
  <c r="T277" i="5"/>
  <c r="T282" i="5" s="1"/>
  <c r="X282" i="5" s="1"/>
  <c r="S270" i="5"/>
  <c r="T265" i="5"/>
  <c r="T270" i="5" s="1"/>
  <c r="X270" i="5" s="1"/>
  <c r="S234" i="5"/>
  <c r="T229" i="5"/>
  <c r="T234" i="5" s="1"/>
  <c r="X234" i="5" s="1"/>
  <c r="S186" i="5"/>
  <c r="T181" i="5"/>
  <c r="T186" i="5" s="1"/>
  <c r="X186" i="5" s="1"/>
  <c r="S162" i="5"/>
  <c r="T157" i="5"/>
  <c r="T162" i="5" s="1"/>
  <c r="X162" i="5" s="1"/>
  <c r="S120" i="5"/>
  <c r="T115" i="5"/>
  <c r="T120" i="5" s="1"/>
  <c r="X120" i="5" s="1"/>
  <c r="S114" i="5"/>
  <c r="T109" i="5"/>
  <c r="T114" i="5" s="1"/>
  <c r="X114" i="5" s="1"/>
  <c r="M665" i="5"/>
  <c r="M663" i="5"/>
  <c r="M661" i="5"/>
  <c r="M653" i="5"/>
  <c r="M641" i="5"/>
  <c r="M629" i="5"/>
  <c r="M617" i="5"/>
  <c r="M605" i="5"/>
  <c r="M593" i="5"/>
  <c r="M581" i="5"/>
  <c r="M659" i="5"/>
  <c r="M647" i="5"/>
  <c r="M635" i="5"/>
  <c r="M623" i="5"/>
  <c r="M611" i="5"/>
  <c r="M599" i="5"/>
  <c r="M587" i="5"/>
  <c r="M575" i="5"/>
  <c r="M521" i="5"/>
  <c r="M519" i="5"/>
  <c r="M517" i="5"/>
  <c r="M509" i="5"/>
  <c r="M505" i="5"/>
  <c r="M497" i="5"/>
  <c r="M493" i="5"/>
  <c r="M485" i="5"/>
  <c r="M481" i="5"/>
  <c r="I568" i="5"/>
  <c r="I566" i="5"/>
  <c r="M526" i="5"/>
  <c r="M524" i="5"/>
  <c r="R521" i="5"/>
  <c r="R520" i="5"/>
  <c r="R519" i="5"/>
  <c r="R518" i="5"/>
  <c r="R517" i="5"/>
  <c r="M513" i="5"/>
  <c r="R509" i="5"/>
  <c r="R507" i="5"/>
  <c r="M501" i="5"/>
  <c r="R497" i="5"/>
  <c r="R495" i="5"/>
  <c r="M489" i="5"/>
  <c r="R485" i="5"/>
  <c r="R483" i="5"/>
  <c r="M477" i="5"/>
  <c r="I464" i="5"/>
  <c r="M352" i="5"/>
  <c r="M350" i="5"/>
  <c r="R347" i="5"/>
  <c r="R345" i="5"/>
  <c r="R343" i="5"/>
  <c r="M339" i="5"/>
  <c r="R335" i="5"/>
  <c r="R333" i="5"/>
  <c r="M327" i="5"/>
  <c r="R323" i="5"/>
  <c r="R321" i="5"/>
  <c r="M315" i="5"/>
  <c r="R311" i="5"/>
  <c r="R309" i="5"/>
  <c r="M303" i="5"/>
  <c r="R299" i="5"/>
  <c r="R297" i="5"/>
  <c r="M291" i="5"/>
  <c r="M347" i="5"/>
  <c r="M345" i="5"/>
  <c r="M343" i="5"/>
  <c r="M335" i="5"/>
  <c r="M331" i="5"/>
  <c r="M323" i="5"/>
  <c r="M319" i="5"/>
  <c r="M311" i="5"/>
  <c r="M307" i="5"/>
  <c r="M299" i="5"/>
  <c r="M295" i="5"/>
  <c r="M287" i="5"/>
  <c r="R155" i="5"/>
  <c r="R153" i="5"/>
  <c r="M153" i="5"/>
  <c r="R137" i="5"/>
  <c r="R135" i="5"/>
  <c r="I131" i="5"/>
  <c r="M127" i="5"/>
  <c r="I119" i="5"/>
  <c r="M115" i="5"/>
  <c r="I113" i="5"/>
  <c r="I112" i="5"/>
  <c r="M658" i="5"/>
  <c r="M656" i="5"/>
  <c r="M652" i="5"/>
  <c r="M650" i="5"/>
  <c r="M646" i="5"/>
  <c r="M644" i="5"/>
  <c r="M640" i="5"/>
  <c r="M638" i="5"/>
  <c r="M634" i="5"/>
  <c r="M632" i="5"/>
  <c r="M628" i="5"/>
  <c r="M626" i="5"/>
  <c r="M622" i="5"/>
  <c r="M620" i="5"/>
  <c r="M616" i="5"/>
  <c r="M614" i="5"/>
  <c r="M610" i="5"/>
  <c r="M608" i="5"/>
  <c r="M604" i="5"/>
  <c r="M602" i="5"/>
  <c r="M598" i="5"/>
  <c r="M596" i="5"/>
  <c r="M592" i="5"/>
  <c r="M590" i="5"/>
  <c r="M586" i="5"/>
  <c r="M584" i="5"/>
  <c r="M580" i="5"/>
  <c r="M578" i="5"/>
  <c r="S528" i="5"/>
  <c r="T523" i="5"/>
  <c r="T528" i="5" s="1"/>
  <c r="X528" i="5" s="1"/>
  <c r="S522" i="5"/>
  <c r="T517" i="5"/>
  <c r="T522" i="5" s="1"/>
  <c r="X522" i="5" s="1"/>
  <c r="R514" i="5"/>
  <c r="R512" i="5"/>
  <c r="S511" i="5"/>
  <c r="R508" i="5"/>
  <c r="R506" i="5"/>
  <c r="S505" i="5"/>
  <c r="R502" i="5"/>
  <c r="R500" i="5"/>
  <c r="S499" i="5"/>
  <c r="R496" i="5"/>
  <c r="R494" i="5"/>
  <c r="S493" i="5"/>
  <c r="R490" i="5"/>
  <c r="R488" i="5"/>
  <c r="S487" i="5"/>
  <c r="R484" i="5"/>
  <c r="R482" i="5"/>
  <c r="S481" i="5"/>
  <c r="R478" i="5"/>
  <c r="R476" i="5"/>
  <c r="S475" i="5"/>
  <c r="R574" i="5"/>
  <c r="S571" i="5"/>
  <c r="R572" i="5"/>
  <c r="S564" i="5"/>
  <c r="T559" i="5"/>
  <c r="T564" i="5" s="1"/>
  <c r="X564" i="5" s="1"/>
  <c r="S552" i="5"/>
  <c r="T547" i="5"/>
  <c r="T552" i="5" s="1"/>
  <c r="X552" i="5" s="1"/>
  <c r="M472" i="5"/>
  <c r="M470" i="5"/>
  <c r="S354" i="5"/>
  <c r="T349" i="5"/>
  <c r="T354" i="5" s="1"/>
  <c r="X354" i="5" s="1"/>
  <c r="S348" i="5"/>
  <c r="T343" i="5"/>
  <c r="T348" i="5" s="1"/>
  <c r="X348" i="5" s="1"/>
  <c r="R340" i="5"/>
  <c r="R338" i="5"/>
  <c r="S337" i="5"/>
  <c r="R334" i="5"/>
  <c r="R332" i="5"/>
  <c r="S331" i="5"/>
  <c r="R328" i="5"/>
  <c r="R326" i="5"/>
  <c r="S325" i="5"/>
  <c r="R322" i="5"/>
  <c r="R320" i="5"/>
  <c r="S319" i="5"/>
  <c r="R316" i="5"/>
  <c r="R314" i="5"/>
  <c r="S313" i="5"/>
  <c r="R310" i="5"/>
  <c r="R308" i="5"/>
  <c r="S307" i="5"/>
  <c r="R304" i="5"/>
  <c r="R302" i="5"/>
  <c r="S301" i="5"/>
  <c r="R298" i="5"/>
  <c r="R296" i="5"/>
  <c r="S295" i="5"/>
  <c r="R292" i="5"/>
  <c r="R290" i="5"/>
  <c r="S289" i="5"/>
  <c r="S570" i="5"/>
  <c r="T565" i="5"/>
  <c r="T570" i="5" s="1"/>
  <c r="X570" i="5" s="1"/>
  <c r="S558" i="5"/>
  <c r="T553" i="5"/>
  <c r="T558" i="5" s="1"/>
  <c r="X558" i="5" s="1"/>
  <c r="S546" i="5"/>
  <c r="T541" i="5"/>
  <c r="T546" i="5" s="1"/>
  <c r="X546" i="5" s="1"/>
  <c r="R472" i="5"/>
  <c r="R470" i="5"/>
  <c r="S469" i="5"/>
  <c r="R154" i="5"/>
  <c r="R152" i="5"/>
  <c r="S151" i="5"/>
  <c r="Q672" i="5"/>
  <c r="R668" i="5" s="1"/>
  <c r="H672" i="5"/>
  <c r="I669" i="5" s="1"/>
  <c r="S444" i="5"/>
  <c r="T439" i="5"/>
  <c r="T444" i="5" s="1"/>
  <c r="X444" i="5" s="1"/>
  <c r="S432" i="5"/>
  <c r="T427" i="5"/>
  <c r="T432" i="5" s="1"/>
  <c r="X432" i="5" s="1"/>
  <c r="S420" i="5"/>
  <c r="T415" i="5"/>
  <c r="T420" i="5" s="1"/>
  <c r="X420" i="5" s="1"/>
  <c r="S408" i="5"/>
  <c r="T403" i="5"/>
  <c r="T408" i="5" s="1"/>
  <c r="X408" i="5" s="1"/>
  <c r="S384" i="5"/>
  <c r="T379" i="5"/>
  <c r="T384" i="5" s="1"/>
  <c r="X384" i="5" s="1"/>
  <c r="S372" i="5"/>
  <c r="T367" i="5"/>
  <c r="T372" i="5" s="1"/>
  <c r="X372" i="5" s="1"/>
  <c r="S360" i="5"/>
  <c r="T355" i="5"/>
  <c r="T360" i="5" s="1"/>
  <c r="X360" i="5" s="1"/>
  <c r="S462" i="5"/>
  <c r="T457" i="5"/>
  <c r="T462" i="5" s="1"/>
  <c r="X462" i="5" s="1"/>
  <c r="R286" i="5"/>
  <c r="R284" i="5"/>
  <c r="S283" i="5"/>
  <c r="S276" i="5"/>
  <c r="T271" i="5"/>
  <c r="T276" i="5" s="1"/>
  <c r="X276" i="5" s="1"/>
  <c r="S240" i="5"/>
  <c r="T235" i="5"/>
  <c r="T240" i="5" s="1"/>
  <c r="X240" i="5" s="1"/>
  <c r="S192" i="5"/>
  <c r="T187" i="5"/>
  <c r="T192" i="5" s="1"/>
  <c r="X192" i="5" s="1"/>
  <c r="S168" i="5"/>
  <c r="T163" i="5"/>
  <c r="T168" i="5" s="1"/>
  <c r="X168" i="5" s="1"/>
  <c r="M122" i="5"/>
  <c r="M124" i="5"/>
  <c r="I111" i="5"/>
  <c r="I109" i="5"/>
  <c r="S258" i="5"/>
  <c r="T253" i="5"/>
  <c r="T258" i="5" s="1"/>
  <c r="X258" i="5" s="1"/>
  <c r="S222" i="5"/>
  <c r="T217" i="5"/>
  <c r="T222" i="5" s="1"/>
  <c r="X222" i="5" s="1"/>
  <c r="S198" i="5"/>
  <c r="T193" i="5"/>
  <c r="T198" i="5" s="1"/>
  <c r="X198" i="5" s="1"/>
  <c r="S174" i="5"/>
  <c r="T169" i="5"/>
  <c r="T174" i="5" s="1"/>
  <c r="X174" i="5" s="1"/>
  <c r="S150" i="5"/>
  <c r="T145" i="5"/>
  <c r="T150" i="5" s="1"/>
  <c r="X150" i="5" s="1"/>
  <c r="M136" i="5"/>
  <c r="M134" i="5"/>
  <c r="S132" i="5"/>
  <c r="T127" i="5"/>
  <c r="T132" i="5" s="1"/>
  <c r="X132" i="5" s="1"/>
  <c r="S108" i="5"/>
  <c r="T103" i="5"/>
  <c r="T108" i="5" s="1"/>
  <c r="X108" i="5" s="1"/>
  <c r="S126" i="5"/>
  <c r="T121" i="5"/>
  <c r="T126" i="5" s="1"/>
  <c r="X126" i="5" s="1"/>
  <c r="M664" i="5"/>
  <c r="R659" i="5"/>
  <c r="R657" i="5"/>
  <c r="R655" i="5"/>
  <c r="M651" i="5"/>
  <c r="R647" i="5"/>
  <c r="R645" i="5"/>
  <c r="R643" i="5"/>
  <c r="M639" i="5"/>
  <c r="R635" i="5"/>
  <c r="R633" i="5"/>
  <c r="R631" i="5"/>
  <c r="M627" i="5"/>
  <c r="R623" i="5"/>
  <c r="R621" i="5"/>
  <c r="R619" i="5"/>
  <c r="M615" i="5"/>
  <c r="R611" i="5"/>
  <c r="R609" i="5"/>
  <c r="R607" i="5"/>
  <c r="M603" i="5"/>
  <c r="R599" i="5"/>
  <c r="R597" i="5"/>
  <c r="R595" i="5"/>
  <c r="M591" i="5"/>
  <c r="R587" i="5"/>
  <c r="R585" i="5"/>
  <c r="R583" i="5"/>
  <c r="M579" i="5"/>
  <c r="M571" i="5"/>
  <c r="R665" i="5"/>
  <c r="R664" i="5"/>
  <c r="R663" i="5"/>
  <c r="R662" i="5"/>
  <c r="R661" i="5"/>
  <c r="M657" i="5"/>
  <c r="R653" i="5"/>
  <c r="R651" i="5"/>
  <c r="R649" i="5"/>
  <c r="M645" i="5"/>
  <c r="R641" i="5"/>
  <c r="R639" i="5"/>
  <c r="R637" i="5"/>
  <c r="M633" i="5"/>
  <c r="R629" i="5"/>
  <c r="R627" i="5"/>
  <c r="R625" i="5"/>
  <c r="M621" i="5"/>
  <c r="R617" i="5"/>
  <c r="R615" i="5"/>
  <c r="R613" i="5"/>
  <c r="M609" i="5"/>
  <c r="R605" i="5"/>
  <c r="R603" i="5"/>
  <c r="R601" i="5"/>
  <c r="M597" i="5"/>
  <c r="R593" i="5"/>
  <c r="R591" i="5"/>
  <c r="R589" i="5"/>
  <c r="M585" i="5"/>
  <c r="R581" i="5"/>
  <c r="R579" i="5"/>
  <c r="R577" i="5"/>
  <c r="I571" i="5"/>
  <c r="R527" i="5"/>
  <c r="R526" i="5"/>
  <c r="R525" i="5"/>
  <c r="R524" i="5"/>
  <c r="R523" i="5"/>
  <c r="M520" i="5"/>
  <c r="R515" i="5"/>
  <c r="R513" i="5"/>
  <c r="R511" i="5"/>
  <c r="M507" i="5"/>
  <c r="R503" i="5"/>
  <c r="R501" i="5"/>
  <c r="R499" i="5"/>
  <c r="M495" i="5"/>
  <c r="R491" i="5"/>
  <c r="R489" i="5"/>
  <c r="R487" i="5"/>
  <c r="M483" i="5"/>
  <c r="R479" i="5"/>
  <c r="R477" i="5"/>
  <c r="R475" i="5"/>
  <c r="M527" i="5"/>
  <c r="M525" i="5"/>
  <c r="M515" i="5"/>
  <c r="M511" i="5"/>
  <c r="M503" i="5"/>
  <c r="M499" i="5"/>
  <c r="M491" i="5"/>
  <c r="M487" i="5"/>
  <c r="M479" i="5"/>
  <c r="M475" i="5"/>
  <c r="I466" i="5"/>
  <c r="M353" i="5"/>
  <c r="M351" i="5"/>
  <c r="R346" i="5"/>
  <c r="R344" i="5"/>
  <c r="M341" i="5"/>
  <c r="M337" i="5"/>
  <c r="M329" i="5"/>
  <c r="M325" i="5"/>
  <c r="M317" i="5"/>
  <c r="M313" i="5"/>
  <c r="M305" i="5"/>
  <c r="M301" i="5"/>
  <c r="M293" i="5"/>
  <c r="M289" i="5"/>
  <c r="R353" i="5"/>
  <c r="R352" i="5"/>
  <c r="R351" i="5"/>
  <c r="R350" i="5"/>
  <c r="R349" i="5"/>
  <c r="M346" i="5"/>
  <c r="R341" i="5"/>
  <c r="R339" i="5"/>
  <c r="R337" i="5"/>
  <c r="M333" i="5"/>
  <c r="R329" i="5"/>
  <c r="R327" i="5"/>
  <c r="R325" i="5"/>
  <c r="M321" i="5"/>
  <c r="R317" i="5"/>
  <c r="R315" i="5"/>
  <c r="R313" i="5"/>
  <c r="M309" i="5"/>
  <c r="R305" i="5"/>
  <c r="R303" i="5"/>
  <c r="R301" i="5"/>
  <c r="M297" i="5"/>
  <c r="R293" i="5"/>
  <c r="R291" i="5"/>
  <c r="R289" i="5"/>
  <c r="M285" i="5"/>
  <c r="I283" i="5"/>
  <c r="R133" i="5"/>
  <c r="I133" i="5"/>
  <c r="I127" i="5"/>
  <c r="I121" i="5"/>
  <c r="I115" i="5"/>
  <c r="M155" i="5"/>
  <c r="M151" i="5"/>
  <c r="I137" i="5"/>
  <c r="I135" i="5"/>
  <c r="M129" i="5"/>
  <c r="I125" i="5"/>
  <c r="M121" i="5"/>
  <c r="T391" i="5" l="1"/>
  <c r="T396" i="5" s="1"/>
  <c r="X396" i="5" s="1"/>
  <c r="S456" i="5"/>
  <c r="S438" i="5"/>
  <c r="T211" i="5"/>
  <c r="T216" i="5" s="1"/>
  <c r="X216" i="5" s="1"/>
  <c r="T205" i="5"/>
  <c r="T210" i="5" s="1"/>
  <c r="X210" i="5" s="1"/>
  <c r="M669" i="5"/>
  <c r="M670" i="5"/>
  <c r="I671" i="5"/>
  <c r="M667" i="5"/>
  <c r="R669" i="5"/>
  <c r="D7" i="7"/>
  <c r="R671" i="5"/>
  <c r="R667" i="5"/>
  <c r="M668" i="5"/>
  <c r="I668" i="5"/>
  <c r="S156" i="5"/>
  <c r="T151" i="5"/>
  <c r="T156" i="5" s="1"/>
  <c r="X156" i="5" s="1"/>
  <c r="S294" i="5"/>
  <c r="T289" i="5"/>
  <c r="T294" i="5" s="1"/>
  <c r="X294" i="5" s="1"/>
  <c r="S306" i="5"/>
  <c r="T301" i="5"/>
  <c r="T306" i="5" s="1"/>
  <c r="X306" i="5" s="1"/>
  <c r="S318" i="5"/>
  <c r="T313" i="5"/>
  <c r="T318" i="5" s="1"/>
  <c r="X318" i="5" s="1"/>
  <c r="S330" i="5"/>
  <c r="T325" i="5"/>
  <c r="T330" i="5" s="1"/>
  <c r="X330" i="5" s="1"/>
  <c r="S342" i="5"/>
  <c r="T337" i="5"/>
  <c r="T342" i="5" s="1"/>
  <c r="X342" i="5" s="1"/>
  <c r="S576" i="5"/>
  <c r="T571" i="5"/>
  <c r="T576" i="5" s="1"/>
  <c r="X576" i="5" s="1"/>
  <c r="S480" i="5"/>
  <c r="T475" i="5"/>
  <c r="T480" i="5" s="1"/>
  <c r="X480" i="5" s="1"/>
  <c r="S492" i="5"/>
  <c r="T487" i="5"/>
  <c r="T492" i="5" s="1"/>
  <c r="X492" i="5" s="1"/>
  <c r="S504" i="5"/>
  <c r="T499" i="5"/>
  <c r="T504" i="5" s="1"/>
  <c r="X504" i="5" s="1"/>
  <c r="S516" i="5"/>
  <c r="T511" i="5"/>
  <c r="T516" i="5" s="1"/>
  <c r="X516" i="5" s="1"/>
  <c r="S138" i="5"/>
  <c r="T133" i="5"/>
  <c r="T138" i="5" s="1"/>
  <c r="X138" i="5" s="1"/>
  <c r="S588" i="5"/>
  <c r="T583" i="5"/>
  <c r="T588" i="5" s="1"/>
  <c r="X588" i="5" s="1"/>
  <c r="S600" i="5"/>
  <c r="T595" i="5"/>
  <c r="T600" i="5" s="1"/>
  <c r="X600" i="5" s="1"/>
  <c r="S612" i="5"/>
  <c r="T607" i="5"/>
  <c r="T612" i="5" s="1"/>
  <c r="X612" i="5" s="1"/>
  <c r="S624" i="5"/>
  <c r="T619" i="5"/>
  <c r="T624" i="5" s="1"/>
  <c r="X624" i="5" s="1"/>
  <c r="S636" i="5"/>
  <c r="T631" i="5"/>
  <c r="T636" i="5" s="1"/>
  <c r="X636" i="5" s="1"/>
  <c r="S648" i="5"/>
  <c r="T643" i="5"/>
  <c r="T648" i="5" s="1"/>
  <c r="X648" i="5" s="1"/>
  <c r="S660" i="5"/>
  <c r="T655" i="5"/>
  <c r="T660" i="5" s="1"/>
  <c r="X660" i="5" s="1"/>
  <c r="I667" i="5"/>
  <c r="I670" i="5"/>
  <c r="S288" i="5"/>
  <c r="T283" i="5"/>
  <c r="T288" i="5" s="1"/>
  <c r="X288" i="5" s="1"/>
  <c r="S474" i="5"/>
  <c r="T469" i="5"/>
  <c r="T474" i="5" s="1"/>
  <c r="X474" i="5" s="1"/>
  <c r="S300" i="5"/>
  <c r="T295" i="5"/>
  <c r="T300" i="5" s="1"/>
  <c r="X300" i="5" s="1"/>
  <c r="S312" i="5"/>
  <c r="T307" i="5"/>
  <c r="T312" i="5" s="1"/>
  <c r="X312" i="5" s="1"/>
  <c r="S324" i="5"/>
  <c r="T319" i="5"/>
  <c r="T324" i="5" s="1"/>
  <c r="X324" i="5" s="1"/>
  <c r="S336" i="5"/>
  <c r="T331" i="5"/>
  <c r="T336" i="5" s="1"/>
  <c r="X336" i="5" s="1"/>
  <c r="S486" i="5"/>
  <c r="T481" i="5"/>
  <c r="T486" i="5" s="1"/>
  <c r="X486" i="5" s="1"/>
  <c r="S498" i="5"/>
  <c r="T493" i="5"/>
  <c r="T498" i="5" s="1"/>
  <c r="X498" i="5" s="1"/>
  <c r="S510" i="5"/>
  <c r="T505" i="5"/>
  <c r="T510" i="5" s="1"/>
  <c r="X510" i="5" s="1"/>
  <c r="S582" i="5"/>
  <c r="T577" i="5"/>
  <c r="T582" i="5" s="1"/>
  <c r="X582" i="5" s="1"/>
  <c r="S594" i="5"/>
  <c r="T589" i="5"/>
  <c r="T594" i="5" s="1"/>
  <c r="X594" i="5" s="1"/>
  <c r="S606" i="5"/>
  <c r="T601" i="5"/>
  <c r="T606" i="5" s="1"/>
  <c r="X606" i="5" s="1"/>
  <c r="S618" i="5"/>
  <c r="T613" i="5"/>
  <c r="T618" i="5" s="1"/>
  <c r="X618" i="5" s="1"/>
  <c r="S630" i="5"/>
  <c r="T625" i="5"/>
  <c r="T630" i="5" s="1"/>
  <c r="X630" i="5" s="1"/>
  <c r="S642" i="5"/>
  <c r="T637" i="5"/>
  <c r="T642" i="5" s="1"/>
  <c r="X642" i="5" s="1"/>
  <c r="S654" i="5"/>
  <c r="T649" i="5"/>
  <c r="T654" i="5" s="1"/>
  <c r="X654" i="5" s="1"/>
  <c r="R670" i="5"/>
  <c r="S667" i="5" l="1"/>
  <c r="S672" i="5" s="1"/>
  <c r="T667" i="5" l="1"/>
  <c r="T672" i="5" s="1"/>
  <c r="X672" i="5" s="1"/>
  <c r="D8" i="7"/>
  <c r="D11" i="7" l="1"/>
  <c r="D9" i="7"/>
  <c r="D79" i="6"/>
  <c r="D88" i="6"/>
  <c r="C105" i="6" l="1"/>
  <c r="D61" i="6"/>
  <c r="D43" i="6" s="1"/>
  <c r="D50" i="6" s="1"/>
  <c r="D51" i="6" s="1"/>
  <c r="C107" i="6" l="1"/>
  <c r="C106" i="6"/>
  <c r="C108" i="6" s="1"/>
</calcChain>
</file>

<file path=xl/sharedStrings.xml><?xml version="1.0" encoding="utf-8"?>
<sst xmlns="http://schemas.openxmlformats.org/spreadsheetml/2006/main" count="6466" uniqueCount="1494">
  <si>
    <t>General Information</t>
  </si>
  <si>
    <t>Name of the DISCOM</t>
  </si>
  <si>
    <t>TPNODL</t>
  </si>
  <si>
    <t xml:space="preserve">i) Year of Establishment </t>
  </si>
  <si>
    <t>1st April 2021</t>
  </si>
  <si>
    <t xml:space="preserve">ii) Government/Public/Private </t>
  </si>
  <si>
    <t>Public Private Partnership</t>
  </si>
  <si>
    <t>DISCOM's Contact details &amp; Address</t>
  </si>
  <si>
    <t>i</t>
  </si>
  <si>
    <t>City/Town/Village</t>
  </si>
  <si>
    <t>TP NORTHERN ODISHA DISTRIBUTION LIMITED</t>
  </si>
  <si>
    <t>ii</t>
  </si>
  <si>
    <t>District</t>
  </si>
  <si>
    <t>Balasore</t>
  </si>
  <si>
    <t>iii</t>
  </si>
  <si>
    <t>State</t>
  </si>
  <si>
    <t>ODISHA</t>
  </si>
  <si>
    <t>Pin</t>
  </si>
  <si>
    <t>iv</t>
  </si>
  <si>
    <t>Telephone</t>
  </si>
  <si>
    <t>06782-244865</t>
  </si>
  <si>
    <t>Fax</t>
  </si>
  <si>
    <t>06782-244259</t>
  </si>
  <si>
    <t>Registered Office</t>
  </si>
  <si>
    <t>Company's Chief Executive Name</t>
  </si>
  <si>
    <t>Mr. Bhaskar Sarkar</t>
  </si>
  <si>
    <t>Designation</t>
  </si>
  <si>
    <t>Chief Executive Officer</t>
  </si>
  <si>
    <t>Address</t>
  </si>
  <si>
    <t>Januganj</t>
  </si>
  <si>
    <t>P.O.</t>
  </si>
  <si>
    <t>v</t>
  </si>
  <si>
    <t>vi</t>
  </si>
  <si>
    <t>vii</t>
  </si>
  <si>
    <t>Nodal Officer Details*</t>
  </si>
  <si>
    <t>Nodal Officer Name (Designated at DISCOM's)</t>
  </si>
  <si>
    <t>Mr. Dushyant Kumar Tyagi</t>
  </si>
  <si>
    <t>Chief-Commercial Services &amp; CSR</t>
  </si>
  <si>
    <t>Odisha</t>
  </si>
  <si>
    <t>NA</t>
  </si>
  <si>
    <t>Energy Manager Details*</t>
  </si>
  <si>
    <t xml:space="preserve">Name  </t>
  </si>
  <si>
    <t>Mr. Manish Kriplani</t>
  </si>
  <si>
    <t>HOD (Energy Audit)</t>
  </si>
  <si>
    <t>Whether EA or EM</t>
  </si>
  <si>
    <t>EA/EM Registration No.</t>
  </si>
  <si>
    <t>Mobile</t>
  </si>
  <si>
    <t>E-mail ID</t>
  </si>
  <si>
    <t>manish.kriplani@tpnodl.com</t>
  </si>
  <si>
    <t>Period of Information</t>
  </si>
  <si>
    <t>Year of (FY) information including Date and Month (Start &amp; End)</t>
  </si>
  <si>
    <t>1st April 2022 - 31st Mar 2023</t>
  </si>
  <si>
    <t>Performance Summary of Electricity Distribution Companies</t>
  </si>
  <si>
    <t>Period of Information 
Year of (FY) information including Date and Month (Start &amp; End)</t>
  </si>
  <si>
    <t>Technical Details</t>
  </si>
  <si>
    <t>(a)</t>
  </si>
  <si>
    <t>Energy Input Details</t>
  </si>
  <si>
    <t>(i)</t>
  </si>
  <si>
    <t>Input Energy Purchase 
(From Generation Source)</t>
  </si>
  <si>
    <t>Million kwh</t>
  </si>
  <si>
    <t>(ii)</t>
  </si>
  <si>
    <t>Net input energy (at DISCOM Periphery after adjusting the transmission losses and energy traded)</t>
  </si>
  <si>
    <t>(iii)</t>
  </si>
  <si>
    <t>Total Energy billed (is the Net energy billed, adjusted for energy traded))</t>
  </si>
  <si>
    <t>(b)</t>
  </si>
  <si>
    <t>Transmission and Distribution (T&amp;D) loss Details</t>
  </si>
  <si>
    <t>%</t>
  </si>
  <si>
    <t>Collection Efficiency</t>
  </si>
  <si>
    <t xml:space="preserve">(c) </t>
  </si>
  <si>
    <t>Aggregate Technical &amp; Commercial Loss</t>
  </si>
  <si>
    <t>I/We undertake that the information supplied in this Document and Pro-forma is accurate to the best of my knowledge and if any of the information supplied is found to be incorrect and such information result into loss to the Central Government or State Government or any of the authority under them or any other person affected, I/we undertake to indemnify such loss.</t>
  </si>
  <si>
    <t>Authorised Signatory and Seal</t>
  </si>
  <si>
    <t>Signature:-</t>
  </si>
  <si>
    <t xml:space="preserve">Name of AEA*: </t>
  </si>
  <si>
    <t>Name of Authorised Signatory</t>
  </si>
  <si>
    <t>Registration Number:</t>
  </si>
  <si>
    <t>Name of the DISCOM:</t>
  </si>
  <si>
    <t>Full Address:-</t>
  </si>
  <si>
    <t>Seal</t>
  </si>
  <si>
    <t>Form-Details of Input Infrastructure</t>
  </si>
  <si>
    <t>Parameters</t>
  </si>
  <si>
    <t>Total</t>
  </si>
  <si>
    <t>Covered during in audit</t>
  </si>
  <si>
    <t>Verified by Auditor in Sample Check</t>
  </si>
  <si>
    <t>Remarks (Source of data)</t>
  </si>
  <si>
    <t>Number of circles</t>
  </si>
  <si>
    <t>TPNODL Data Base</t>
  </si>
  <si>
    <t>Number of divisions</t>
  </si>
  <si>
    <t>Number of sub-divisions</t>
  </si>
  <si>
    <t xml:space="preserve">Number of 33/11kV Sub-Stations </t>
  </si>
  <si>
    <t>Total Number of feeders</t>
  </si>
  <si>
    <t>Total Number of DTs</t>
  </si>
  <si>
    <t>Number of consumers</t>
  </si>
  <si>
    <t>66kV and above</t>
  </si>
  <si>
    <t>33kV</t>
  </si>
  <si>
    <t>11kV</t>
  </si>
  <si>
    <t>LT</t>
  </si>
  <si>
    <t>a. i.</t>
  </si>
  <si>
    <t>Number of conventional metered consumers</t>
  </si>
  <si>
    <t>Number of consumers with 'smart' meters</t>
  </si>
  <si>
    <t>-</t>
  </si>
  <si>
    <t>Number of consumers with 'smart prepaid' meters</t>
  </si>
  <si>
    <t>Number of consumers with 'AMR' meters</t>
  </si>
  <si>
    <t>Number of consumers with 'non-smart prepaid' meters</t>
  </si>
  <si>
    <t>Number of unmetered consumers</t>
  </si>
  <si>
    <t>Number of total consumers</t>
  </si>
  <si>
    <t>b.i.</t>
  </si>
  <si>
    <t>Number of conventionally metered Distribution Transformers</t>
  </si>
  <si>
    <t>Number of  DTs with communicable meters</t>
  </si>
  <si>
    <t>Number of unmetered DTs</t>
  </si>
  <si>
    <t>Number of total Transformers</t>
  </si>
  <si>
    <t>c.i.</t>
  </si>
  <si>
    <t>Number of metered feeders</t>
  </si>
  <si>
    <t>Number of feeders with communicable meters</t>
  </si>
  <si>
    <t>Number of unmetered feeders</t>
  </si>
  <si>
    <t>Number of total feeders</t>
  </si>
  <si>
    <t>d.</t>
  </si>
  <si>
    <t>Line length (ct km)</t>
  </si>
  <si>
    <t>e.</t>
  </si>
  <si>
    <t>Length of Aerial Bunched Cables</t>
  </si>
  <si>
    <t>f.</t>
  </si>
  <si>
    <t>Length of Underground Cables</t>
  </si>
  <si>
    <t>Voltage levels</t>
  </si>
  <si>
    <t xml:space="preserve">Particulars  </t>
  </si>
  <si>
    <t>MU</t>
  </si>
  <si>
    <t>Reference</t>
  </si>
  <si>
    <t>Long-Term Conventional</t>
  </si>
  <si>
    <t>Includes input energy for franchisees</t>
  </si>
  <si>
    <t>Medium Conventional</t>
  </si>
  <si>
    <t>Short Term Conventional</t>
  </si>
  <si>
    <t>Banking</t>
  </si>
  <si>
    <t>Long-Term Renewable energy</t>
  </si>
  <si>
    <t>Medium and Short-Term RE</t>
  </si>
  <si>
    <t>Includes power from bilateral/ PX/ DEEP</t>
  </si>
  <si>
    <t>Captive, open access input</t>
  </si>
  <si>
    <t xml:space="preserve">Any power wheeled for any purchase other than sale to DISCOM. Does not include input for franchisee. </t>
  </si>
  <si>
    <t>Sale of surplus power</t>
  </si>
  <si>
    <t>Quantum of inter-state transmission loss</t>
  </si>
  <si>
    <t>As confirmed by SLDC, RLDC etc</t>
  </si>
  <si>
    <t>Power procured from inter-state sources</t>
  </si>
  <si>
    <t>Based on data from Form 5</t>
  </si>
  <si>
    <t>Power at state transmission boundary</t>
  </si>
  <si>
    <t xml:space="preserve">33kV </t>
  </si>
  <si>
    <t>Quantum of intra-state transmission loss</t>
  </si>
  <si>
    <t>Power procured from intra-state sources</t>
  </si>
  <si>
    <t>Input in DISCOM wires network</t>
  </si>
  <si>
    <t>33 kV</t>
  </si>
  <si>
    <t>Renewable Energy Procurement</t>
  </si>
  <si>
    <t>Small capacity conventional/ biomass/ hydro plants  Procurement</t>
  </si>
  <si>
    <t>11 kV</t>
  </si>
  <si>
    <t>Sales Migration Input</t>
  </si>
  <si>
    <t>Energy Embedded within DISCOM wires network</t>
  </si>
  <si>
    <t>viii</t>
  </si>
  <si>
    <t>Total Energy Available/ Input</t>
  </si>
  <si>
    <t>OPTCL BST Bill</t>
  </si>
  <si>
    <t>Voltage level</t>
  </si>
  <si>
    <t xml:space="preserve">Energy Sales Particulars </t>
  </si>
  <si>
    <t>LT Level</t>
  </si>
  <si>
    <t>DISCOM' consumers</t>
  </si>
  <si>
    <t xml:space="preserve">Include sales to consumers in franchisee areas, unmetered consumers </t>
  </si>
  <si>
    <t>Demand from open access, captive</t>
  </si>
  <si>
    <t>Non DISCOM's sales</t>
  </si>
  <si>
    <t>Embedded generation used at LT level</t>
  </si>
  <si>
    <t>Demand from embedded generation at LT level</t>
  </si>
  <si>
    <t>Sale at LT level</t>
  </si>
  <si>
    <t>Quantum of LT level losses</t>
  </si>
  <si>
    <t>Energy Input at LT level</t>
  </si>
  <si>
    <t>11 kV Level</t>
  </si>
  <si>
    <t>Embedded generation at 11 kV  level used</t>
  </si>
  <si>
    <t>Demand from embedded generation at 11kV level</t>
  </si>
  <si>
    <t xml:space="preserve">Sales at 11 kV level  </t>
  </si>
  <si>
    <t>Quantum of Losses at 11 kV</t>
  </si>
  <si>
    <t>Energy input at 11 kV level</t>
  </si>
  <si>
    <t>33 kV Level</t>
  </si>
  <si>
    <t>Embedded generation at 33 kV or below level</t>
  </si>
  <si>
    <t>This is DISCOM and OA demand met via energy generated at same voltage level</t>
  </si>
  <si>
    <t xml:space="preserve">Sales at 33 kV level  </t>
  </si>
  <si>
    <t>Quantum of Losses at 33 kV</t>
  </si>
  <si>
    <t>Energy input at 33kV Level</t>
  </si>
  <si>
    <t>&gt; 33 kV</t>
  </si>
  <si>
    <t xml:space="preserve">Cross border sale of energy  </t>
  </si>
  <si>
    <t>Sale to other DISCOMs</t>
  </si>
  <si>
    <t>Energy input at &gt; 33kV Level</t>
  </si>
  <si>
    <t>Sales at 66kV and above (EHV)</t>
  </si>
  <si>
    <t xml:space="preserve">Total Energy Requirement </t>
  </si>
  <si>
    <t>Total Energy Sales</t>
  </si>
  <si>
    <t xml:space="preserve">Energy Accounting Summary </t>
  </si>
  <si>
    <t>DISCOM</t>
  </si>
  <si>
    <t>Input
(in MU)</t>
  </si>
  <si>
    <t>Sale
(in MU)</t>
  </si>
  <si>
    <t>Loss
(in MU)</t>
  </si>
  <si>
    <t>Loss %</t>
  </si>
  <si>
    <t>11 Kv</t>
  </si>
  <si>
    <t>33 kv</t>
  </si>
  <si>
    <t>&gt; 33 kv</t>
  </si>
  <si>
    <t>Open Access, Captive</t>
  </si>
  <si>
    <t>Loss Estimation for DISCOM</t>
  </si>
  <si>
    <t>T&amp;D loss</t>
  </si>
  <si>
    <t>D loss</t>
  </si>
  <si>
    <t>T&amp;D loss (%)</t>
  </si>
  <si>
    <t>D loss (%)</t>
  </si>
  <si>
    <t>Details of Division Wise Losses (See note below**)</t>
  </si>
  <si>
    <t>Division Wise Losses</t>
  </si>
  <si>
    <t>S.No</t>
  </si>
  <si>
    <t>Name of circle</t>
  </si>
  <si>
    <t>Circle code</t>
  </si>
  <si>
    <t>Name of Division</t>
  </si>
  <si>
    <t>Period From 1st April 2022 - 31st Mar 2023</t>
  </si>
  <si>
    <t>Consumer profile</t>
  </si>
  <si>
    <t>Energy parameters</t>
  </si>
  <si>
    <t>Losses</t>
  </si>
  <si>
    <t>Commercial Parameter</t>
  </si>
  <si>
    <t>AT &amp; C loss
(%)</t>
  </si>
  <si>
    <t>Consumer category</t>
  </si>
  <si>
    <t>No of connection
metered
(Nos)</t>
  </si>
  <si>
    <t>No of connection
Un-metered
(Nos)</t>
  </si>
  <si>
    <t>Total Number of connections
(Nos)</t>
  </si>
  <si>
    <t>% of number of connections</t>
  </si>
  <si>
    <t>Connected Load 
metered
(MW)</t>
  </si>
  <si>
    <t>Connected Load 
Un-metered
(MW)</t>
  </si>
  <si>
    <t>Total Connected Load 
(MW)</t>
  </si>
  <si>
    <t>% of connected load</t>
  </si>
  <si>
    <t>Billed energy (MU)</t>
  </si>
  <si>
    <t>% of energy consumption</t>
  </si>
  <si>
    <t>T&amp;D loss
(MU)</t>
  </si>
  <si>
    <t>T&amp;D loss
(%)</t>
  </si>
  <si>
    <t>Billed Amount in Rs. Crore</t>
  </si>
  <si>
    <t>Collected Amount in Rs. Crore</t>
  </si>
  <si>
    <t>Input energy 
(MU)</t>
  </si>
  <si>
    <t>Metered
energy</t>
  </si>
  <si>
    <t>Unmetered/assessment
energy</t>
  </si>
  <si>
    <t>Total energy</t>
  </si>
  <si>
    <t>BED BALASORE</t>
  </si>
  <si>
    <t>Residential</t>
  </si>
  <si>
    <t>Agricultural</t>
  </si>
  <si>
    <t>Commercial/Industrial-LT</t>
  </si>
  <si>
    <t>Commercial/Industrial-HT</t>
  </si>
  <si>
    <t>Others</t>
  </si>
  <si>
    <t>Sub-total</t>
  </si>
  <si>
    <t>BTED BASTA</t>
  </si>
  <si>
    <t>JED JALESWAR</t>
  </si>
  <si>
    <t>CED BALASORE</t>
  </si>
  <si>
    <t>SED SORO</t>
  </si>
  <si>
    <t>Bhadrak</t>
  </si>
  <si>
    <t>BNED BHADRAK</t>
  </si>
  <si>
    <t>BSED BHADRAK</t>
  </si>
  <si>
    <t>Baripada</t>
  </si>
  <si>
    <t>BPED BARIPADA</t>
  </si>
  <si>
    <t>UED UDALA</t>
  </si>
  <si>
    <t>RED RAIRANGPUR</t>
  </si>
  <si>
    <t>Jajpur</t>
  </si>
  <si>
    <t>JRED JAJPUR</t>
  </si>
  <si>
    <t>JTED JAJPUR</t>
  </si>
  <si>
    <t>KUED KUAKHIA</t>
  </si>
  <si>
    <t>Keonjhar</t>
  </si>
  <si>
    <t>KED KEONJHAR</t>
  </si>
  <si>
    <t>JOED JODA</t>
  </si>
  <si>
    <t>AED ANANDPUR</t>
  </si>
  <si>
    <t>At company level</t>
  </si>
  <si>
    <t>** Note - It shall be mandatory to record the energy supplied separately for each category of consumers which is being provided a separate rate of subsidy in the tariff, by the state government, so that the subsidy due for the electricity distribution company is quarterly calculated by multiplying the energy supplied to each of such category of consumers by the applicable rate of subsidy notified by the state government.</t>
  </si>
  <si>
    <t>Color code</t>
  </si>
  <si>
    <t>Parameter</t>
  </si>
  <si>
    <t>Please enter name of circle</t>
  </si>
  <si>
    <t>Please enter circle code</t>
  </si>
  <si>
    <t>Please enter numeric value or 0</t>
  </si>
  <si>
    <t>Formula protected</t>
  </si>
  <si>
    <t xml:space="preserve">Name of Energy Manager: </t>
  </si>
  <si>
    <t>Name of Authorised Signatory:</t>
  </si>
  <si>
    <t>Form-Input energy(Details of Input energy &amp; Infrastructure)</t>
  </si>
  <si>
    <t>A. Summary of energy input &amp; Infrastructure</t>
  </si>
  <si>
    <t>A.1</t>
  </si>
  <si>
    <t>Input Energy purchased (MU)</t>
  </si>
  <si>
    <t>A.2</t>
  </si>
  <si>
    <t>Transmission loss (%)</t>
  </si>
  <si>
    <t>A.3</t>
  </si>
  <si>
    <t>Transmission loss (MU)</t>
  </si>
  <si>
    <t>A.4</t>
  </si>
  <si>
    <t>Energy sold outside the periphery(MU)</t>
  </si>
  <si>
    <t>A.5</t>
  </si>
  <si>
    <t>Open access sale (MU)</t>
  </si>
  <si>
    <t>Open Access &amp; Substation Consumption</t>
  </si>
  <si>
    <t>A.6</t>
  </si>
  <si>
    <t>EHT sale</t>
  </si>
  <si>
    <t>A.7</t>
  </si>
  <si>
    <t>Net input energy (received at DISCOM periphery or at distribution point)-(MU)</t>
  </si>
  <si>
    <t>A.8</t>
  </si>
  <si>
    <t>Is 100% metering available at 66/33 kV (Select yes or no from list)</t>
  </si>
  <si>
    <t>Yes</t>
  </si>
  <si>
    <t>A.9</t>
  </si>
  <si>
    <t>Is 100% metering available at 11 kV (Select yes or no from list)</t>
  </si>
  <si>
    <t>A.10</t>
  </si>
  <si>
    <t>% of metering available at DT</t>
  </si>
  <si>
    <t>A.11</t>
  </si>
  <si>
    <t>% of metering available at consumer end</t>
  </si>
  <si>
    <t>A.12</t>
  </si>
  <si>
    <t>No of feeders at 66kV voltage level</t>
  </si>
  <si>
    <t>No any 66kV Network</t>
  </si>
  <si>
    <t>A.13</t>
  </si>
  <si>
    <t>No of feeders at 33kV voltage level</t>
  </si>
  <si>
    <t>A.14</t>
  </si>
  <si>
    <t>No of feeders at 11kV voltage level</t>
  </si>
  <si>
    <t>A.15</t>
  </si>
  <si>
    <t>No of LT feeders level</t>
  </si>
  <si>
    <t>Total No. of DTs</t>
  </si>
  <si>
    <t>A.16</t>
  </si>
  <si>
    <t>Line length (ckt. km) at 66kV voltage level</t>
  </si>
  <si>
    <t>A.17</t>
  </si>
  <si>
    <t>Line length (ckt. km) at 33kV voltage level</t>
  </si>
  <si>
    <t>A.18</t>
  </si>
  <si>
    <t>Line length (ckt. km) at 11kV voltage level</t>
  </si>
  <si>
    <t>A.19</t>
  </si>
  <si>
    <t>Line length (km) at LT level</t>
  </si>
  <si>
    <t>A.20</t>
  </si>
  <si>
    <t>A.21</t>
  </si>
  <si>
    <t>A.22</t>
  </si>
  <si>
    <t>HT/LT ratio</t>
  </si>
  <si>
    <t>B. Meter reading of Input energy at injection points</t>
  </si>
  <si>
    <t>Zone</t>
  </si>
  <si>
    <t>Circle</t>
  </si>
  <si>
    <t>Voltage Level</t>
  </si>
  <si>
    <t>Division</t>
  </si>
  <si>
    <t>Sub-Division</t>
  </si>
  <si>
    <t>Sub-Station</t>
  </si>
  <si>
    <t>Feeder 
ID</t>
  </si>
  <si>
    <t>Feeder Name</t>
  </si>
  <si>
    <t>Feeder Metering Status
(Metered/ unmetered/ AMI/AMR)</t>
  </si>
  <si>
    <t>Status of Meter
(Functional/Non-functional)</t>
  </si>
  <si>
    <t>Metering Date</t>
  </si>
  <si>
    <t>Feeder Type
(Agri/ Industrial/Mixed)</t>
  </si>
  <si>
    <t>Status of Communication</t>
  </si>
  <si>
    <t>Period from 1st April 2022 - 31st Mar 2023</t>
  </si>
  <si>
    <t>Sales(MU)</t>
  </si>
  <si>
    <t>Remarks 
(Source of data)</t>
  </si>
  <si>
    <t>Date of last actual meter reading/ communication</t>
  </si>
  <si>
    <t>% data received through automatically if feeder AMR/AMI</t>
  </si>
  <si>
    <t>Number of hours when meter was unable to communicate in period</t>
  </si>
  <si>
    <t>Total Number of hours in the period</t>
  </si>
  <si>
    <t>Meter S.No.</t>
  </si>
  <si>
    <t>MF</t>
  </si>
  <si>
    <t>Import
(MU)</t>
  </si>
  <si>
    <t>Export
(MU)</t>
  </si>
  <si>
    <t>B.1</t>
  </si>
  <si>
    <t>132 kV</t>
  </si>
  <si>
    <t>BED</t>
  </si>
  <si>
    <t>Nilagiri SDO</t>
  </si>
  <si>
    <t>BIRLA Tyre Feeder 132kV</t>
  </si>
  <si>
    <t>Metered</t>
  </si>
  <si>
    <t>Functional</t>
  </si>
  <si>
    <t>Mixed</t>
  </si>
  <si>
    <t>100% data Received through EMD file</t>
  </si>
  <si>
    <t>OPT01135</t>
  </si>
  <si>
    <t>B.2</t>
  </si>
  <si>
    <t>ISPAT Feeder 132kV</t>
  </si>
  <si>
    <t>OPT01202</t>
  </si>
  <si>
    <t>B.3</t>
  </si>
  <si>
    <t>Balaosre -II SDO</t>
  </si>
  <si>
    <t>Traction Feeder 132kV</t>
  </si>
  <si>
    <t>OPT01264</t>
  </si>
  <si>
    <t>B.4</t>
  </si>
  <si>
    <t>Trf1-63MVA 132/33kV</t>
  </si>
  <si>
    <t>APM03504</t>
  </si>
  <si>
    <t>B.5</t>
  </si>
  <si>
    <t>Trf2-63MVA 132/33kV</t>
  </si>
  <si>
    <t>OPT00973</t>
  </si>
  <si>
    <t>B.6</t>
  </si>
  <si>
    <t>Trf3-63MVA 132/33kV</t>
  </si>
  <si>
    <t>OPT01534</t>
  </si>
  <si>
    <t>B.7</t>
  </si>
  <si>
    <t>BTED</t>
  </si>
  <si>
    <t>Basta SDO</t>
  </si>
  <si>
    <t>Basta</t>
  </si>
  <si>
    <t>Trf1-20MVA 132/33kV</t>
  </si>
  <si>
    <t>OPT00024</t>
  </si>
  <si>
    <t>B.8</t>
  </si>
  <si>
    <t>Trf2-12.5MVA 132/33kV</t>
  </si>
  <si>
    <t>OPT00027</t>
  </si>
  <si>
    <t>B.9</t>
  </si>
  <si>
    <t>Trf3-20MVA 132/33kV</t>
  </si>
  <si>
    <t>OPT01953</t>
  </si>
  <si>
    <t>B.10</t>
  </si>
  <si>
    <t>JED</t>
  </si>
  <si>
    <t>Bhograi SDO</t>
  </si>
  <si>
    <t>Bhograi</t>
  </si>
  <si>
    <t>Trf1-40MVA 132/33kV</t>
  </si>
  <si>
    <t>OPT01390</t>
  </si>
  <si>
    <t>B.11</t>
  </si>
  <si>
    <t>Trf2-40MVA 132/33kV</t>
  </si>
  <si>
    <t>OPT01378</t>
  </si>
  <si>
    <t>B.12</t>
  </si>
  <si>
    <t>Balaosre -I SDO</t>
  </si>
  <si>
    <t>Chandipur</t>
  </si>
  <si>
    <t>Trf1-20 MVA 132/33kV</t>
  </si>
  <si>
    <t>OPT02361</t>
  </si>
  <si>
    <t>B.13</t>
  </si>
  <si>
    <t>OPT02363</t>
  </si>
  <si>
    <t>B.14</t>
  </si>
  <si>
    <t>Jaleswar SDO</t>
  </si>
  <si>
    <t>Jaleswar</t>
  </si>
  <si>
    <t>OPT01036</t>
  </si>
  <si>
    <t>B.15</t>
  </si>
  <si>
    <t>Trf1-31.5MVA 132/33kV</t>
  </si>
  <si>
    <t>OPT01862</t>
  </si>
  <si>
    <t>B.16</t>
  </si>
  <si>
    <t>Trf2-31.5MVA 132/33kV</t>
  </si>
  <si>
    <t>OPT01864</t>
  </si>
  <si>
    <t>B.17</t>
  </si>
  <si>
    <t>Trf3-12.5MVA 132/33kV</t>
  </si>
  <si>
    <t>OPT01866</t>
  </si>
  <si>
    <t>B.18</t>
  </si>
  <si>
    <t>CED</t>
  </si>
  <si>
    <t>RE-I SDO</t>
  </si>
  <si>
    <t>Somonathpur</t>
  </si>
  <si>
    <t>IMAMI Feeder 132kV</t>
  </si>
  <si>
    <t>OPT00146</t>
  </si>
  <si>
    <t>B.19</t>
  </si>
  <si>
    <t>Stork Feeder 132kV</t>
  </si>
  <si>
    <t>OPT02385</t>
  </si>
  <si>
    <t>B.20</t>
  </si>
  <si>
    <t>Trf1-12.5 MVA 132/33kV</t>
  </si>
  <si>
    <t>OPT00756</t>
  </si>
  <si>
    <t>B.21</t>
  </si>
  <si>
    <t>Trf2-12.5 MVA 132/33kV</t>
  </si>
  <si>
    <t>OPT01704</t>
  </si>
  <si>
    <t>B.22</t>
  </si>
  <si>
    <t>SED</t>
  </si>
  <si>
    <t>Soro SDO</t>
  </si>
  <si>
    <t>SORO</t>
  </si>
  <si>
    <t>OPT01860</t>
  </si>
  <si>
    <t>B.23</t>
  </si>
  <si>
    <t>Trf2-20MVA 132/33kV</t>
  </si>
  <si>
    <t>OPT01861</t>
  </si>
  <si>
    <t>B.24</t>
  </si>
  <si>
    <t>Trf3-40MVA 132/33kV</t>
  </si>
  <si>
    <t>APM12568</t>
  </si>
  <si>
    <t>B.25</t>
  </si>
  <si>
    <t>Kuliana SDO</t>
  </si>
  <si>
    <t>Bangiriposi</t>
  </si>
  <si>
    <t>Trf1-12.5MVA 132/33kV</t>
  </si>
  <si>
    <t>OPT00950</t>
  </si>
  <si>
    <t>B.26</t>
  </si>
  <si>
    <t>OPT01293</t>
  </si>
  <si>
    <t>B.27</t>
  </si>
  <si>
    <t>Baripada SDO</t>
  </si>
  <si>
    <t>OPT01713</t>
  </si>
  <si>
    <t>B.28</t>
  </si>
  <si>
    <t>APM03582</t>
  </si>
  <si>
    <t>B.29</t>
  </si>
  <si>
    <t>APM12604</t>
  </si>
  <si>
    <t>B.30</t>
  </si>
  <si>
    <t>Baripada PG Stn. Tertiary</t>
  </si>
  <si>
    <t>ER-1452A</t>
  </si>
  <si>
    <t>B.31</t>
  </si>
  <si>
    <t>Betanati SDO</t>
  </si>
  <si>
    <t>Betanoti</t>
  </si>
  <si>
    <t>OPT01509</t>
  </si>
  <si>
    <t>B.32</t>
  </si>
  <si>
    <t>OPT02195</t>
  </si>
  <si>
    <t>B.33</t>
  </si>
  <si>
    <t>RED</t>
  </si>
  <si>
    <t>karanjia SDO</t>
  </si>
  <si>
    <t>Karanjia</t>
  </si>
  <si>
    <t>APM03741</t>
  </si>
  <si>
    <t>B.34</t>
  </si>
  <si>
    <t>APM03658</t>
  </si>
  <si>
    <t>B.35</t>
  </si>
  <si>
    <t>Trf3-20 MVA 132/33kV</t>
  </si>
  <si>
    <t>APM02331</t>
  </si>
  <si>
    <t>B.36</t>
  </si>
  <si>
    <t>Rairangpur SDO</t>
  </si>
  <si>
    <t>Rairangpur</t>
  </si>
  <si>
    <t>OPT02289</t>
  </si>
  <si>
    <t>B.37</t>
  </si>
  <si>
    <t>OPT02291</t>
  </si>
  <si>
    <t>B.38</t>
  </si>
  <si>
    <t>OPT02293</t>
  </si>
  <si>
    <t>B.39</t>
  </si>
  <si>
    <t>UED</t>
  </si>
  <si>
    <t>Udala SDO</t>
  </si>
  <si>
    <t>Udala</t>
  </si>
  <si>
    <t>OPT01610</t>
  </si>
  <si>
    <t>B.40</t>
  </si>
  <si>
    <t>OPT01612</t>
  </si>
  <si>
    <t>B.41</t>
  </si>
  <si>
    <t>Bhadark</t>
  </si>
  <si>
    <t>BSED</t>
  </si>
  <si>
    <t xml:space="preserve"> Bhadrak RE SDO</t>
  </si>
  <si>
    <t>Agarpada</t>
  </si>
  <si>
    <t>Trf1-40MVA 132/33KV</t>
  </si>
  <si>
    <t>OPT01511</t>
  </si>
  <si>
    <t>B.42</t>
  </si>
  <si>
    <t>BNED</t>
  </si>
  <si>
    <t>Dhamra SDO</t>
  </si>
  <si>
    <t>Dhamra Port Fdr2 132kV (Tr.)</t>
  </si>
  <si>
    <t>OPT00019</t>
  </si>
  <si>
    <t>B.43</t>
  </si>
  <si>
    <t>Dhamra Port Feeder1 132kV</t>
  </si>
  <si>
    <t>OPT00017</t>
  </si>
  <si>
    <t>B.44</t>
  </si>
  <si>
    <t>FACOR Feeder 132kV</t>
  </si>
  <si>
    <t>OPT01645</t>
  </si>
  <si>
    <t>B.45</t>
  </si>
  <si>
    <t>FACOR Power 132kV</t>
  </si>
  <si>
    <t>OPT00719</t>
  </si>
  <si>
    <t>B.46</t>
  </si>
  <si>
    <t>Bhadrak No. I SDO</t>
  </si>
  <si>
    <t>OPT01644</t>
  </si>
  <si>
    <t>B.47</t>
  </si>
  <si>
    <t>OPT01646</t>
  </si>
  <si>
    <t>B.48</t>
  </si>
  <si>
    <t>OPT01643</t>
  </si>
  <si>
    <t>B.49</t>
  </si>
  <si>
    <t>OPT00824</t>
  </si>
  <si>
    <t>B.50</t>
  </si>
  <si>
    <t>Tihidi SDO</t>
  </si>
  <si>
    <t>Chandabali GIS</t>
  </si>
  <si>
    <t>OPT01518</t>
  </si>
  <si>
    <t>B.51</t>
  </si>
  <si>
    <t>Trf2-20MVA 132/33KV</t>
  </si>
  <si>
    <t>OPT01447</t>
  </si>
  <si>
    <t>B.52</t>
  </si>
  <si>
    <t>JRED</t>
  </si>
  <si>
    <t>Duburi SDO</t>
  </si>
  <si>
    <t>BC Mohanty Sw. Stn.</t>
  </si>
  <si>
    <t>Bamnipal(New) Feeder 132kV</t>
  </si>
  <si>
    <t>ORN00030</t>
  </si>
  <si>
    <t>B.53</t>
  </si>
  <si>
    <t>BC Mohanty fdr 132kV (8MVA 132/11KV Trf)</t>
  </si>
  <si>
    <t>OPT01748</t>
  </si>
  <si>
    <t>B.54</t>
  </si>
  <si>
    <t>TOMKA Traction Feeder 132kV</t>
  </si>
  <si>
    <t>OPT00765</t>
  </si>
  <si>
    <t>B.55</t>
  </si>
  <si>
    <t>BRPL Switching</t>
  </si>
  <si>
    <t>BRPL Feeder 132kV</t>
  </si>
  <si>
    <t>APMB2336</t>
  </si>
  <si>
    <t>B.56</t>
  </si>
  <si>
    <t>KUED</t>
  </si>
  <si>
    <t>Dharmshala SDO</t>
  </si>
  <si>
    <t>Chandikhol</t>
  </si>
  <si>
    <t>OPT01857</t>
  </si>
  <si>
    <t>B.57</t>
  </si>
  <si>
    <t>OPT02065</t>
  </si>
  <si>
    <t>B.58</t>
  </si>
  <si>
    <t>OPT02067</t>
  </si>
  <si>
    <t>B.59</t>
  </si>
  <si>
    <t>TPCODL</t>
  </si>
  <si>
    <t>Badachana Feeder 33kV</t>
  </si>
  <si>
    <t>OPT02063</t>
  </si>
  <si>
    <t>B.60</t>
  </si>
  <si>
    <t>kUED</t>
  </si>
  <si>
    <t>Kundala Feeder 33kV</t>
  </si>
  <si>
    <t>OPT02295</t>
  </si>
  <si>
    <t>B.61</t>
  </si>
  <si>
    <t>Duburi</t>
  </si>
  <si>
    <t>Jakhapura Traction Fdr 132kV</t>
  </si>
  <si>
    <t>OPT01031</t>
  </si>
  <si>
    <t>B.62</t>
  </si>
  <si>
    <t>JFAL Feeder 132kV</t>
  </si>
  <si>
    <t>APM02277</t>
  </si>
  <si>
    <t>B.63</t>
  </si>
  <si>
    <t>Mishrilal Feeder 132kV</t>
  </si>
  <si>
    <t>APM12569</t>
  </si>
  <si>
    <t>B.64</t>
  </si>
  <si>
    <t>220 kV</t>
  </si>
  <si>
    <t>NINL Feeder 220kV</t>
  </si>
  <si>
    <t>OPT02369</t>
  </si>
  <si>
    <t>B.65</t>
  </si>
  <si>
    <t>Trf1-40MVA 220/33kV</t>
  </si>
  <si>
    <t>APM02708</t>
  </si>
  <si>
    <t>B.66</t>
  </si>
  <si>
    <t>Trf2-40MVA 220/33kV</t>
  </si>
  <si>
    <t>OPT00976</t>
  </si>
  <si>
    <t>B.67</t>
  </si>
  <si>
    <t>Duburi-New</t>
  </si>
  <si>
    <t>NU Vista Ltd Feeder 220 kV</t>
  </si>
  <si>
    <t>XE575991</t>
  </si>
  <si>
    <t>B.68</t>
  </si>
  <si>
    <t>Jindal Feeder1 220kV</t>
  </si>
  <si>
    <t>OPT01613</t>
  </si>
  <si>
    <t>B.69</t>
  </si>
  <si>
    <t>Jindal Feeder2 220kV</t>
  </si>
  <si>
    <t>OPT01615</t>
  </si>
  <si>
    <t>B.70</t>
  </si>
  <si>
    <t>Maithan Feeder 220kV</t>
  </si>
  <si>
    <t>B0004474</t>
  </si>
  <si>
    <t>B.71</t>
  </si>
  <si>
    <t>Rohit Ferrotech 220kV</t>
  </si>
  <si>
    <t>OPT01617</t>
  </si>
  <si>
    <t>B.72</t>
  </si>
  <si>
    <t>400 kV</t>
  </si>
  <si>
    <t>TATA Steel Feeder1 400kV</t>
  </si>
  <si>
    <t>ORU01991</t>
  </si>
  <si>
    <t>B.73</t>
  </si>
  <si>
    <t>TATA Steel Feeder2 400kV</t>
  </si>
  <si>
    <t>ORU01996</t>
  </si>
  <si>
    <t>B.74</t>
  </si>
  <si>
    <t>TRF-20 MVA 220/33kV</t>
  </si>
  <si>
    <t>OPT00620</t>
  </si>
  <si>
    <t>B.75</t>
  </si>
  <si>
    <t>VISA Steel 220kV</t>
  </si>
  <si>
    <t>OPT01619</t>
  </si>
  <si>
    <t>B.76</t>
  </si>
  <si>
    <t>Haridaspur 132KV</t>
  </si>
  <si>
    <t>RAMCO Feeder 132kV</t>
  </si>
  <si>
    <t>ORU47773</t>
  </si>
  <si>
    <t>B.77</t>
  </si>
  <si>
    <t>Jajpur Road SDO</t>
  </si>
  <si>
    <t>Jajpur Road</t>
  </si>
  <si>
    <t>OPT01829</t>
  </si>
  <si>
    <t>B.78</t>
  </si>
  <si>
    <t>OPT01869</t>
  </si>
  <si>
    <t>B.79</t>
  </si>
  <si>
    <t>OPT01881</t>
  </si>
  <si>
    <t>B.80</t>
  </si>
  <si>
    <t>Yazdani Feeder 33kV</t>
  </si>
  <si>
    <t>APM12570</t>
  </si>
  <si>
    <t>B.81</t>
  </si>
  <si>
    <t>JTED</t>
  </si>
  <si>
    <t>Jajpur Town SDO</t>
  </si>
  <si>
    <t>Jajpur Town</t>
  </si>
  <si>
    <t>OPT01763</t>
  </si>
  <si>
    <t>B.82</t>
  </si>
  <si>
    <t>OPT01764</t>
  </si>
  <si>
    <t>B.83</t>
  </si>
  <si>
    <t>APM12632</t>
  </si>
  <si>
    <t>B.84</t>
  </si>
  <si>
    <t>JSW Cement S/W</t>
  </si>
  <si>
    <t>JSW Cement Ltd Fdr 132kV</t>
  </si>
  <si>
    <t>ORU44174</t>
  </si>
  <si>
    <t>B.85</t>
  </si>
  <si>
    <t>JOED</t>
  </si>
  <si>
    <t>Joda SDO</t>
  </si>
  <si>
    <t>Karakhendra S/W</t>
  </si>
  <si>
    <t>KARAKHENDRA STATION CONSUMPTION</t>
  </si>
  <si>
    <t>NSC95193</t>
  </si>
  <si>
    <t>B.86</t>
  </si>
  <si>
    <t>OMC Daitari</t>
  </si>
  <si>
    <t>TATA FAP Bamnipal Feeder 132kV</t>
  </si>
  <si>
    <t>ORA00030</t>
  </si>
  <si>
    <t>B.87</t>
  </si>
  <si>
    <t>ORA00033</t>
  </si>
  <si>
    <t>B.88</t>
  </si>
  <si>
    <t>AED</t>
  </si>
  <si>
    <t>Anandpur SDO</t>
  </si>
  <si>
    <t>Anandpur</t>
  </si>
  <si>
    <t>OPT00035</t>
  </si>
  <si>
    <t>B.89</t>
  </si>
  <si>
    <t>OPT00037</t>
  </si>
  <si>
    <t>B.90</t>
  </si>
  <si>
    <t>OPT00864</t>
  </si>
  <si>
    <t>B.91</t>
  </si>
  <si>
    <t>Arya Ispat Sw. Stn.</t>
  </si>
  <si>
    <t>ARYA Steel 132kV</t>
  </si>
  <si>
    <t>OPT01845</t>
  </si>
  <si>
    <t>B.92</t>
  </si>
  <si>
    <t>BRPL Feeder</t>
  </si>
  <si>
    <t>OPT00851</t>
  </si>
  <si>
    <t>B.93</t>
  </si>
  <si>
    <t>IMTCPL Feeder</t>
  </si>
  <si>
    <t>OPT00732</t>
  </si>
  <si>
    <t>B.94</t>
  </si>
  <si>
    <t>Barbil SDO</t>
  </si>
  <si>
    <t>Barbil</t>
  </si>
  <si>
    <t>OPT00131</t>
  </si>
  <si>
    <t>B.95</t>
  </si>
  <si>
    <t>OPT00132</t>
  </si>
  <si>
    <t>B.96</t>
  </si>
  <si>
    <t>Bolani</t>
  </si>
  <si>
    <t>Trf1-10MVA 132/11kV</t>
  </si>
  <si>
    <t>OPT01841</t>
  </si>
  <si>
    <t>B.97</t>
  </si>
  <si>
    <t>Trf2-10MVA 132/11kV</t>
  </si>
  <si>
    <t>OPT01843</t>
  </si>
  <si>
    <t>B.98</t>
  </si>
  <si>
    <t>Ghatagaon SDO</t>
  </si>
  <si>
    <t>Dhenkikote</t>
  </si>
  <si>
    <t>OPT01786</t>
  </si>
  <si>
    <t>B.99</t>
  </si>
  <si>
    <t>Trf2-20 MVA 132/33kV</t>
  </si>
  <si>
    <t>OPT02334</t>
  </si>
  <si>
    <t>B.100</t>
  </si>
  <si>
    <t>Keonjhar -II SDO</t>
  </si>
  <si>
    <t>Jaganath Steel Sw. Stn</t>
  </si>
  <si>
    <t>Trf2-37.5MVA 132/11kV</t>
  </si>
  <si>
    <t>ORA00084</t>
  </si>
  <si>
    <t>B.101</t>
  </si>
  <si>
    <t>Joda</t>
  </si>
  <si>
    <t>Bansapani Tr. Feeder 132kV</t>
  </si>
  <si>
    <t>OPT00103</t>
  </si>
  <si>
    <t>B.102</t>
  </si>
  <si>
    <t>FAP Feeder 132kV</t>
  </si>
  <si>
    <t>APM03672</t>
  </si>
  <si>
    <t>B.103</t>
  </si>
  <si>
    <t>JSPL Trf1-50MVA 220/33kV</t>
  </si>
  <si>
    <t>OPT00013</t>
  </si>
  <si>
    <t>B.104</t>
  </si>
  <si>
    <t>JSPL Trf2-50MVA 220/33kV</t>
  </si>
  <si>
    <t>OPT00015</t>
  </si>
  <si>
    <t>B.105</t>
  </si>
  <si>
    <t>JSPL Trf3-20MVA 220/33kV</t>
  </si>
  <si>
    <t>OPT00376</t>
  </si>
  <si>
    <t>B.106</t>
  </si>
  <si>
    <t>KJS Ahluwalia 33 kV</t>
  </si>
  <si>
    <t>ORU05028</t>
  </si>
  <si>
    <t>B.107</t>
  </si>
  <si>
    <t>TATA STEEL 220kV</t>
  </si>
  <si>
    <t>OPT01142</t>
  </si>
  <si>
    <t>B.108</t>
  </si>
  <si>
    <t>TATA Steel Long Products ltd 220kV</t>
  </si>
  <si>
    <t>OPT01170</t>
  </si>
  <si>
    <t>B.109</t>
  </si>
  <si>
    <t>APM03540</t>
  </si>
  <si>
    <t>B.110</t>
  </si>
  <si>
    <t>Trf4-20MVA 132/33kV</t>
  </si>
  <si>
    <t>OPT00155</t>
  </si>
  <si>
    <t>B.111</t>
  </si>
  <si>
    <t>Trf5-20MVA 132/33kV</t>
  </si>
  <si>
    <t>OPT00788</t>
  </si>
  <si>
    <t>B.112</t>
  </si>
  <si>
    <t>Trf6-40MVA 132/33kV</t>
  </si>
  <si>
    <t>OPT00115</t>
  </si>
  <si>
    <t>B.113</t>
  </si>
  <si>
    <t>Trf7-15MVA 220/33kV(SMPL)</t>
  </si>
  <si>
    <t>OPT00704</t>
  </si>
  <si>
    <t>B.114</t>
  </si>
  <si>
    <t>33KV TENSA 33KV FEEDER (WESCO)</t>
  </si>
  <si>
    <t>OPT00153</t>
  </si>
  <si>
    <t>B.115</t>
  </si>
  <si>
    <t>KARAKOLHA FEEDER 132kV</t>
  </si>
  <si>
    <t>ORU52484</t>
  </si>
  <si>
    <t>B.116</t>
  </si>
  <si>
    <t>KED</t>
  </si>
  <si>
    <t>Keonjhar -I SDO</t>
  </si>
  <si>
    <t>Keonjhar Gis</t>
  </si>
  <si>
    <t>Trf1-20MVA 220/33kV</t>
  </si>
  <si>
    <t>OPT01537</t>
  </si>
  <si>
    <t>B.117</t>
  </si>
  <si>
    <t>Trf2-20MVA 220/33kV</t>
  </si>
  <si>
    <t>OPT01539</t>
  </si>
  <si>
    <t>B.118</t>
  </si>
  <si>
    <t>PGCIL Stn. 33KV Tertiary</t>
  </si>
  <si>
    <t>NP7921-A</t>
  </si>
  <si>
    <t>B.119</t>
  </si>
  <si>
    <t>Nalda</t>
  </si>
  <si>
    <t>OPT01840</t>
  </si>
  <si>
    <t>B.120</t>
  </si>
  <si>
    <t>POLASPANGA</t>
  </si>
  <si>
    <t>ESIL Feeder 132kV</t>
  </si>
  <si>
    <t>ORBR4982</t>
  </si>
  <si>
    <t>B.121</t>
  </si>
  <si>
    <t>MSP Feeder 132kV</t>
  </si>
  <si>
    <t>OPT01268</t>
  </si>
  <si>
    <t>B.122</t>
  </si>
  <si>
    <t>OSISL Feeder 33kV</t>
  </si>
  <si>
    <t>OPT01389</t>
  </si>
  <si>
    <t>B.123</t>
  </si>
  <si>
    <t>Patnaik Steel 33kV</t>
  </si>
  <si>
    <t>OPT01087</t>
  </si>
  <si>
    <t>B.124</t>
  </si>
  <si>
    <t>OPT02358</t>
  </si>
  <si>
    <t>B.125</t>
  </si>
  <si>
    <t>KED/JOED</t>
  </si>
  <si>
    <t>OPT01395</t>
  </si>
  <si>
    <t>B.126</t>
  </si>
  <si>
    <t>OPT01019</t>
  </si>
  <si>
    <t>B.127</t>
  </si>
  <si>
    <t>OPT01059</t>
  </si>
  <si>
    <t>B.128</t>
  </si>
  <si>
    <t xml:space="preserve">KED </t>
  </si>
  <si>
    <t>Telkoi</t>
  </si>
  <si>
    <t>OPT02215</t>
  </si>
  <si>
    <t>B.129</t>
  </si>
  <si>
    <t>OPT02217</t>
  </si>
  <si>
    <t>B.130</t>
  </si>
  <si>
    <t>Trf1-20MVA 132/11kV</t>
  </si>
  <si>
    <t>APM02233</t>
  </si>
  <si>
    <t>B.131</t>
  </si>
  <si>
    <t>Sub-Station Consumption</t>
  </si>
  <si>
    <t>B.132</t>
  </si>
  <si>
    <t>Open Access Consumption</t>
  </si>
  <si>
    <t>Total (MU)</t>
  </si>
  <si>
    <t>Net input energy at DISCOM periphery (MU)</t>
  </si>
  <si>
    <t>Please enter voltage level or leave blank</t>
  </si>
  <si>
    <t>Please enter feeder id and name or leave blank</t>
  </si>
  <si>
    <t>Enter meter no or leave blank</t>
  </si>
  <si>
    <t>Enter CT/PT ratio or leave blank</t>
  </si>
  <si>
    <t>Please select yes or no from list</t>
  </si>
  <si>
    <t xml:space="preserve">Name of Energy Manager*: </t>
  </si>
  <si>
    <t>Details of Input Energy Sources</t>
  </si>
  <si>
    <t>A. Generation at Transmission Periphery (Details)</t>
  </si>
  <si>
    <t>S.No.</t>
  </si>
  <si>
    <t>Name of Generation Station</t>
  </si>
  <si>
    <r>
      <rPr>
        <b/>
        <sz val="10"/>
        <rFont val="Times New Roman"/>
        <family val="1"/>
      </rPr>
      <t>Generation Capacity
(In MW)</t>
    </r>
  </si>
  <si>
    <t>Type of Station Generation
(Based- Solid ( Coal ,Lignite)/Liquid/Gas/Renewable ( biomass- bagasse)/Others)</t>
  </si>
  <si>
    <t>Type of Contract (in years/months/days)</t>
  </si>
  <si>
    <t xml:space="preserve">Type of Grid (Intra-state/Inter-state) </t>
  </si>
  <si>
    <t>Point of Connection (POC) Loss 
MU</t>
  </si>
  <si>
    <t>Voltage Level ( At input)</t>
  </si>
  <si>
    <t>JAKHAPURA TRACTION SUB-STATION</t>
  </si>
  <si>
    <t>25 MW</t>
  </si>
  <si>
    <t>Railway</t>
  </si>
  <si>
    <t>Intra-State</t>
  </si>
  <si>
    <t>EHT</t>
  </si>
  <si>
    <t>TPNODL is not drawing any power from all these Captive Power Plants Sources. Instead TPNODL is purchasing power from GRIDCO via OPTCL network .</t>
  </si>
  <si>
    <t>M/S JINDAL STEEL &amp; POWER LTD.</t>
  </si>
  <si>
    <t>60 MW</t>
  </si>
  <si>
    <t>Steel</t>
  </si>
  <si>
    <t>SENIOR DIVISIONAL ELECTRICAL  DIVIS</t>
  </si>
  <si>
    <t>M/S EMAMI CEMENT LTD.</t>
  </si>
  <si>
    <t>11 MW</t>
  </si>
  <si>
    <t>Cement</t>
  </si>
  <si>
    <t>TISCO FERRO ALLOYS PLANT 2005</t>
  </si>
  <si>
    <t>23 MW</t>
  </si>
  <si>
    <t>Ferroy</t>
  </si>
  <si>
    <t>M/S TATA STEEL LTD.</t>
  </si>
  <si>
    <t>16 MW</t>
  </si>
  <si>
    <t>M/S M.S.P SPONGE IRON LTD.</t>
  </si>
  <si>
    <t>20 MW</t>
  </si>
  <si>
    <t>SPONGE IRON</t>
  </si>
  <si>
    <t>M/S JSW CEMENT LTD.</t>
  </si>
  <si>
    <t>12 MW</t>
  </si>
  <si>
    <t>M/S FACOR POWER LIMITED</t>
  </si>
  <si>
    <t>100 MW(they have two CPP but now only one in use)</t>
  </si>
  <si>
    <t>Steel and Power</t>
  </si>
  <si>
    <t>M/S SHRI JAGANNATH STEELS &amp; PWR LTD</t>
  </si>
  <si>
    <t>35 MW</t>
  </si>
  <si>
    <t>M/S SREE METALIKS LTD. (KJR-1)</t>
  </si>
  <si>
    <t>6 MW</t>
  </si>
  <si>
    <t>M/S SREE METALIKS LTD. (JODA)</t>
  </si>
  <si>
    <t>RUNGTA MINES LTD, SPNG IRN DIV</t>
  </si>
  <si>
    <t>40 MW</t>
  </si>
  <si>
    <t>Iron Ore</t>
  </si>
  <si>
    <t>M/S SARDA MINES (PVT) LTD.</t>
  </si>
  <si>
    <t>2.5 MW</t>
  </si>
  <si>
    <t>MINES</t>
  </si>
  <si>
    <t>HT</t>
  </si>
  <si>
    <t>JINDAL STAINLESS LTD.</t>
  </si>
  <si>
    <t>2*125MW + 5MW</t>
  </si>
  <si>
    <t>Stainless Steel</t>
  </si>
  <si>
    <t>KALINGA IRON WORKS COLONY</t>
  </si>
  <si>
    <t>Iron</t>
  </si>
  <si>
    <t>M/S GREWAL ASSOCIATES (P) LTD.</t>
  </si>
  <si>
    <t>2 MW</t>
  </si>
  <si>
    <t>M/S KAMALJEET SINGH AHLUWALIA</t>
  </si>
  <si>
    <t>20MW(In use)+ 8MW(Currently not in use)</t>
  </si>
  <si>
    <t>Steel Ptant</t>
  </si>
  <si>
    <t>B. Embedded Generation in DISCOM Area</t>
  </si>
  <si>
    <t>Generation Capacity
(In MW)</t>
  </si>
  <si>
    <t>Tytpe of Station (Generation Based-Solid/Liquid/Gas/Renewable/Others)</t>
  </si>
  <si>
    <t>Type of Contract</t>
  </si>
  <si>
    <t>Type of Grid</t>
  </si>
  <si>
    <t>Voltage Level
(KVA)</t>
  </si>
  <si>
    <t>Circle Load
(MW)</t>
  </si>
  <si>
    <t>Received at Circle
(KVA)</t>
  </si>
  <si>
    <t>Received at Circle
(In MU)</t>
  </si>
  <si>
    <t>Division Level Load
(MW)</t>
  </si>
  <si>
    <t>Received at Division Level
(KVA)</t>
  </si>
  <si>
    <t>Received at Division Level
(In MU)</t>
  </si>
  <si>
    <t>Sub-Division Level Load
(MW)</t>
  </si>
  <si>
    <t>Received at Sub-Division Level
(KVA)</t>
  </si>
  <si>
    <t>Received at Sub-Division Level
(In MU)</t>
  </si>
  <si>
    <t>No Embedded Generation</t>
  </si>
  <si>
    <t>(Details of Consumers)</t>
  </si>
  <si>
    <t>Summary of Energy</t>
  </si>
  <si>
    <t>Type of Consumers</t>
  </si>
  <si>
    <t>Category of Consumers
(EHT/HT/LT/Others)</t>
  </si>
  <si>
    <t xml:space="preserve">Voltage Level
(In kV) </t>
  </si>
  <si>
    <t>No of Consumers</t>
  </si>
  <si>
    <t>Total Consumption
(In MU)</t>
  </si>
  <si>
    <t>Domestic</t>
  </si>
  <si>
    <t>(220-440)kV</t>
  </si>
  <si>
    <t>FG Billing Source</t>
  </si>
  <si>
    <t>Kutir Jyoti</t>
  </si>
  <si>
    <t>L.T. General (Com)</t>
  </si>
  <si>
    <t>Agriculture</t>
  </si>
  <si>
    <t>Agro</t>
  </si>
  <si>
    <t>Allied-Agro</t>
  </si>
  <si>
    <t>Street Lighting</t>
  </si>
  <si>
    <t>PWW</t>
  </si>
  <si>
    <t>Small Industry</t>
  </si>
  <si>
    <t>Medium Industry</t>
  </si>
  <si>
    <t>Specified Pub. Purpose (P.I.)</t>
  </si>
  <si>
    <t>Large Industries below 132 kv</t>
  </si>
  <si>
    <t>(11-33)kV</t>
  </si>
  <si>
    <t>Power-intensive Industries</t>
  </si>
  <si>
    <t>General Purpose</t>
  </si>
  <si>
    <t>Bulk Supply - Domestic</t>
  </si>
  <si>
    <t xml:space="preserve">Public Institution </t>
  </si>
  <si>
    <t>Irrigation</t>
  </si>
  <si>
    <t>Al- Agro</t>
  </si>
  <si>
    <t>Al-Agro-Ind</t>
  </si>
  <si>
    <t>Captive Power Plant</t>
  </si>
  <si>
    <t>Public Water Works above 110 KVA</t>
  </si>
  <si>
    <t>Heavy Industries</t>
  </si>
  <si>
    <t>&lt;110kV</t>
  </si>
  <si>
    <t>Railway Traction</t>
  </si>
  <si>
    <t>CPP</t>
  </si>
  <si>
    <t>Large Industries at 132 kV</t>
  </si>
  <si>
    <t>TOTAL</t>
  </si>
  <si>
    <t>(Details of Feeder-wise losses)</t>
  </si>
  <si>
    <t>SI No.</t>
  </si>
  <si>
    <t>Name of the Circle</t>
  </si>
  <si>
    <t>Name of the Division</t>
  </si>
  <si>
    <t>Name of the Sub-division</t>
  </si>
  <si>
    <t>Name of the Sub-Station</t>
  </si>
  <si>
    <t>Feeder Code/ID</t>
  </si>
  <si>
    <t>Type of Feeder  ( Urban/Mixed/Industrial/Agricultural/Rural)</t>
  </si>
  <si>
    <t>Type of feeder meter ( AMI/AMR/Other)</t>
  </si>
  <si>
    <t>Input Energy Received at Feeder (in MU)</t>
  </si>
  <si>
    <t>Final Net Export at Feeder Level
(In MU)</t>
  </si>
  <si>
    <t>Feeder Consumption
(In MU)</t>
  </si>
  <si>
    <t>T&amp;D losses (%)</t>
  </si>
  <si>
    <t>AT&amp;C losses (%)</t>
  </si>
  <si>
    <t>% Data Received through Automatically (if feeder AMR/AMI)</t>
  </si>
  <si>
    <t>Remarks</t>
  </si>
  <si>
    <t>BALASORE</t>
  </si>
  <si>
    <t>BED, Balasore</t>
  </si>
  <si>
    <t>NILGIRI S/D</t>
  </si>
  <si>
    <t>GANASWARPUR</t>
  </si>
  <si>
    <t>KURUDA</t>
  </si>
  <si>
    <t>RURAL</t>
  </si>
  <si>
    <t>AMR</t>
  </si>
  <si>
    <t>TPNODL has started 11kV feeder wise T&amp;D losses computation from the month of Jan'23 and shall audit balance feeders in the current financial year.</t>
  </si>
  <si>
    <t>SUPPLY S/D-II BALASORE</t>
  </si>
  <si>
    <t>RAMESHWAR MANDIR</t>
  </si>
  <si>
    <t>BUS STAND</t>
  </si>
  <si>
    <t>URBAN</t>
  </si>
  <si>
    <t>OTHER</t>
  </si>
  <si>
    <t>SOVARAMPUR</t>
  </si>
  <si>
    <t>BALIA</t>
  </si>
  <si>
    <t>CITY</t>
  </si>
  <si>
    <t>ALUPUR</t>
  </si>
  <si>
    <t>SUPPLY S/D-I BALASORE</t>
  </si>
  <si>
    <t>SWADHINPADIA</t>
  </si>
  <si>
    <t>BALARAMGADI</t>
  </si>
  <si>
    <t>FISHERY</t>
  </si>
  <si>
    <t>AGRICULTURAL</t>
  </si>
  <si>
    <t>DIGRANIA</t>
  </si>
  <si>
    <t>SUNHAT</t>
  </si>
  <si>
    <t>GOPALGAON</t>
  </si>
  <si>
    <t>RANIPATNA</t>
  </si>
  <si>
    <t>BTED, Basta</t>
  </si>
  <si>
    <t>JAMSULI S/D</t>
  </si>
  <si>
    <t>BALIAPAL</t>
  </si>
  <si>
    <t>KALIAPADA</t>
  </si>
  <si>
    <t>CHOWMUKH</t>
  </si>
  <si>
    <t>BASTA S/D</t>
  </si>
  <si>
    <t>BASTA</t>
  </si>
  <si>
    <t>MATHANI</t>
  </si>
  <si>
    <t>SARTHA</t>
  </si>
  <si>
    <t>JAMSULI</t>
  </si>
  <si>
    <t>NAIKUDI-1</t>
  </si>
  <si>
    <t>SITADIHA(SIMILIA)</t>
  </si>
  <si>
    <t>SITADIHA</t>
  </si>
  <si>
    <t>LANGALESWAR</t>
  </si>
  <si>
    <t>BANIADIHA</t>
  </si>
  <si>
    <t>CED, Balasore</t>
  </si>
  <si>
    <t>RE S/D-I BALASORE</t>
  </si>
  <si>
    <t xml:space="preserve">DURGADEVI </t>
  </si>
  <si>
    <t>DURGADEVI</t>
  </si>
  <si>
    <t>(REMUNA)BIDYADHARPUR</t>
  </si>
  <si>
    <t>GOURPUR</t>
  </si>
  <si>
    <t>NUAPADHI</t>
  </si>
  <si>
    <t>AJODHYA</t>
  </si>
  <si>
    <t>KANSA</t>
  </si>
  <si>
    <t>MITHALI</t>
  </si>
  <si>
    <t>NILAGIRI</t>
  </si>
  <si>
    <t>GOPINATHPUR</t>
  </si>
  <si>
    <t>PANCHALINGESWAR</t>
  </si>
  <si>
    <t>RAJANAGAR</t>
  </si>
  <si>
    <t>SERGARH</t>
  </si>
  <si>
    <t>INDUSTRIAL</t>
  </si>
  <si>
    <t>MIXED</t>
  </si>
  <si>
    <t>RE S/D-II BALASORE</t>
  </si>
  <si>
    <t>ODANGI</t>
  </si>
  <si>
    <t>BALISUAN</t>
  </si>
  <si>
    <t>RUPSA</t>
  </si>
  <si>
    <t>KASIAPADA</t>
  </si>
  <si>
    <t>FULADI</t>
  </si>
  <si>
    <t>NAGRAM</t>
  </si>
  <si>
    <t>PADAMPUR</t>
  </si>
  <si>
    <t>RASALPUR</t>
  </si>
  <si>
    <t>BHIMPUR</t>
  </si>
  <si>
    <t>SARAGAON</t>
  </si>
  <si>
    <t>SRIJANGA</t>
  </si>
  <si>
    <t>KULIGAM</t>
  </si>
  <si>
    <t>TUNDRA</t>
  </si>
  <si>
    <t>BERAHAMPUR</t>
  </si>
  <si>
    <t>BERHARMPUR</t>
  </si>
  <si>
    <t>GOHIRA</t>
  </si>
  <si>
    <t>JED, Jaleswar</t>
  </si>
  <si>
    <t>BHOGRAI S/D</t>
  </si>
  <si>
    <t>JAGANNATHPUR</t>
  </si>
  <si>
    <t>NIMATPUR</t>
  </si>
  <si>
    <t>DEHURDA,JED</t>
  </si>
  <si>
    <t>CHOUKI</t>
  </si>
  <si>
    <t>DEULA</t>
  </si>
  <si>
    <t>JAIRAMPUR</t>
  </si>
  <si>
    <t>JALESWAR S/D</t>
  </si>
  <si>
    <t>HATIGARH PSS</t>
  </si>
  <si>
    <t>MAHULIA</t>
  </si>
  <si>
    <t>RAJNAGAR</t>
  </si>
  <si>
    <t>SAGI</t>
  </si>
  <si>
    <t xml:space="preserve">TEGHARI </t>
  </si>
  <si>
    <t>MAHULIA-2</t>
  </si>
  <si>
    <t>JALESWAR</t>
  </si>
  <si>
    <t>CHALANTI</t>
  </si>
  <si>
    <t>KAMARDA</t>
  </si>
  <si>
    <t>KAMARDA HEADQUARTER</t>
  </si>
  <si>
    <t>MAHAGAB</t>
  </si>
  <si>
    <t>NAMPO PSS</t>
  </si>
  <si>
    <t>SUGO</t>
  </si>
  <si>
    <t>SED, Soro</t>
  </si>
  <si>
    <t>MARKONA S/D</t>
  </si>
  <si>
    <t xml:space="preserve">BALIKHAND </t>
  </si>
  <si>
    <t>BEGUNIA</t>
  </si>
  <si>
    <t>JHAMJHUDI</t>
  </si>
  <si>
    <t>KHIRKONA</t>
  </si>
  <si>
    <t>JAMUJHADI BAZAR</t>
  </si>
  <si>
    <t>JAMUJHADI RICE MILL</t>
  </si>
  <si>
    <t>MARKONA</t>
  </si>
  <si>
    <t xml:space="preserve">ADA </t>
  </si>
  <si>
    <t>ANTAPUR</t>
  </si>
  <si>
    <t>BARI</t>
  </si>
  <si>
    <t>NAYAPALLI</t>
  </si>
  <si>
    <t>BAHANAGA S/D</t>
  </si>
  <si>
    <t>BAHANAGA</t>
  </si>
  <si>
    <t>BASULIPUR</t>
  </si>
  <si>
    <t>BIDU</t>
  </si>
  <si>
    <t>KHANTAPARA</t>
  </si>
  <si>
    <t>PANPANA</t>
  </si>
  <si>
    <t>SORO S/D</t>
  </si>
  <si>
    <t>KACHERIPADA</t>
  </si>
  <si>
    <t>KESHARIPUR</t>
  </si>
  <si>
    <t>MANAITRI</t>
  </si>
  <si>
    <t>BISHNUPUR (JHADTA)</t>
  </si>
  <si>
    <t>ANJI</t>
  </si>
  <si>
    <t>GOPALPUR</t>
  </si>
  <si>
    <t>ARUHANBAD</t>
  </si>
  <si>
    <t>ANANTAPUR</t>
  </si>
  <si>
    <t>PAKHARA</t>
  </si>
  <si>
    <t>MULISINGH</t>
  </si>
  <si>
    <t>KHAIRA S/D</t>
  </si>
  <si>
    <t>DUNGURA</t>
  </si>
  <si>
    <t>GHARSANGA</t>
  </si>
  <si>
    <t>GANDIBED</t>
  </si>
  <si>
    <t>MAKHANPUR</t>
  </si>
  <si>
    <t>KHAIRA</t>
  </si>
  <si>
    <t>ARJUNPUR</t>
  </si>
  <si>
    <t xml:space="preserve">KHAIRA </t>
  </si>
  <si>
    <t>KUPARI</t>
  </si>
  <si>
    <t>BARTANA</t>
  </si>
  <si>
    <t>BAUNSAGADIA</t>
  </si>
  <si>
    <t>OUPADA</t>
  </si>
  <si>
    <t>ADDA</t>
  </si>
  <si>
    <t>ADA BAZAR</t>
  </si>
  <si>
    <t>MURUNA</t>
  </si>
  <si>
    <t>RAFAYA</t>
  </si>
  <si>
    <t xml:space="preserve">SABANGA </t>
  </si>
  <si>
    <t>PITAKALIA (ODSSP)</t>
  </si>
  <si>
    <t>SABIRA</t>
  </si>
  <si>
    <t>SARSANG</t>
  </si>
  <si>
    <t>COLLEGE CHHAKA</t>
  </si>
  <si>
    <t>MANIPUR</t>
  </si>
  <si>
    <t>SOROTOWN</t>
  </si>
  <si>
    <t>BARIPADA</t>
  </si>
  <si>
    <t>BPED, Baripada</t>
  </si>
  <si>
    <t>SDO KULIANA</t>
  </si>
  <si>
    <t>RANDASAHI</t>
  </si>
  <si>
    <t>KUSUMBANDH</t>
  </si>
  <si>
    <t>JHARPOKHARIA</t>
  </si>
  <si>
    <t>CHANDUA</t>
  </si>
  <si>
    <t>GADARGADI</t>
  </si>
  <si>
    <t>KESHARPUR</t>
  </si>
  <si>
    <t>KEUTUNIMARI</t>
  </si>
  <si>
    <t>KALABADIA PSS (KULIANA SECTION)</t>
  </si>
  <si>
    <t>KULIANA</t>
  </si>
  <si>
    <t>SDO RURAL</t>
  </si>
  <si>
    <t>BHALIASOLE PSS</t>
  </si>
  <si>
    <t>CHUHAT</t>
  </si>
  <si>
    <t>SULIAPADA BAZAR</t>
  </si>
  <si>
    <t>KOSHTA PSS</t>
  </si>
  <si>
    <t>KOSTA FEEDER</t>
  </si>
  <si>
    <t>SDO BETANOTI</t>
  </si>
  <si>
    <t>KUCHILAKHUNTA PSS</t>
  </si>
  <si>
    <t>SIALGHATI</t>
  </si>
  <si>
    <t>SALABANI PSS</t>
  </si>
  <si>
    <t>DANTIAMUHA (KC PUR)</t>
  </si>
  <si>
    <t>RASGOVINDPUR</t>
  </si>
  <si>
    <t>MANIDA</t>
  </si>
  <si>
    <t>BAISINGHA</t>
  </si>
  <si>
    <t>PAIKASAHI</t>
  </si>
  <si>
    <t>BETANOTI  PSS</t>
  </si>
  <si>
    <t>BETNOTI TOWN</t>
  </si>
  <si>
    <t>SDO BARIPADA</t>
  </si>
  <si>
    <t>BARIPADA STADIUM</t>
  </si>
  <si>
    <t>BHANJAPUR</t>
  </si>
  <si>
    <t>LAL BAZAR (GOLAPBAG) (IPDS)</t>
  </si>
  <si>
    <t>JUBILEE</t>
  </si>
  <si>
    <t>TAKATPUR</t>
  </si>
  <si>
    <t>LIC</t>
  </si>
  <si>
    <t>PALBANI</t>
  </si>
  <si>
    <t>CHHANCHA</t>
  </si>
  <si>
    <t>RAGHUNATHPUR</t>
  </si>
  <si>
    <t xml:space="preserve">SAMAKHUNTA </t>
  </si>
  <si>
    <t>BALDIHA</t>
  </si>
  <si>
    <t>KENDUA</t>
  </si>
  <si>
    <t>SAMAKHUNTA</t>
  </si>
  <si>
    <t>SAPANICHUA</t>
  </si>
  <si>
    <t>BHALKI</t>
  </si>
  <si>
    <t>RED, Rairangpur</t>
  </si>
  <si>
    <t>SDO KARANJIA</t>
  </si>
  <si>
    <t>KARANJIA PSS</t>
  </si>
  <si>
    <t>KERKERA</t>
  </si>
  <si>
    <t>THAKURMUNDA PSS</t>
  </si>
  <si>
    <t>CHAMPAJHAR</t>
  </si>
  <si>
    <t>MAHULDIHA</t>
  </si>
  <si>
    <t>THAKURMUNDA</t>
  </si>
  <si>
    <t>RAIRANGPUR-1</t>
  </si>
  <si>
    <t>BAHALDA PSS</t>
  </si>
  <si>
    <t>BAHALDA</t>
  </si>
  <si>
    <t>BASINGI</t>
  </si>
  <si>
    <t>KANTABANI PSS</t>
  </si>
  <si>
    <t>DUBULABEDA</t>
  </si>
  <si>
    <t>RAIRANGPUR TOWN</t>
  </si>
  <si>
    <t>TIRING PSS</t>
  </si>
  <si>
    <t>TIRING</t>
  </si>
  <si>
    <t>RAIRANGPUR-2</t>
  </si>
  <si>
    <t>JAMDA PSS</t>
  </si>
  <si>
    <t>JAMDA</t>
  </si>
  <si>
    <t>BIJATOLA PSS</t>
  </si>
  <si>
    <t>PATPURA</t>
  </si>
  <si>
    <t>BISOI PSS</t>
  </si>
  <si>
    <t>BISOI BLOCK</t>
  </si>
  <si>
    <t xml:space="preserve">ASANBANI </t>
  </si>
  <si>
    <t>ANLADUBA</t>
  </si>
  <si>
    <t>UED, Udala</t>
  </si>
  <si>
    <t>SDO KHUNTA</t>
  </si>
  <si>
    <t>BADASAHI</t>
  </si>
  <si>
    <t>SINGTIA</t>
  </si>
  <si>
    <t>PURNABARIPPADA</t>
  </si>
  <si>
    <t>KUAMARA</t>
  </si>
  <si>
    <t>PASUDA</t>
  </si>
  <si>
    <t>SAINKULA</t>
  </si>
  <si>
    <t>MANITREE</t>
  </si>
  <si>
    <t>BHIMDA</t>
  </si>
  <si>
    <t>DEULIA</t>
  </si>
  <si>
    <t>MANAGOVINDPUR</t>
  </si>
  <si>
    <t>AMBADALI</t>
  </si>
  <si>
    <t>KHANUA</t>
  </si>
  <si>
    <t>PRATAPUR</t>
  </si>
  <si>
    <t>SANKERKO</t>
  </si>
  <si>
    <t>JADUNATHPUR</t>
  </si>
  <si>
    <t>KHUNTA</t>
  </si>
  <si>
    <t>KUSALDA</t>
  </si>
  <si>
    <t>SEEMAGADIA</t>
  </si>
  <si>
    <t>SARAT</t>
  </si>
  <si>
    <t>KATURIA</t>
  </si>
  <si>
    <t>SDO UDALA</t>
  </si>
  <si>
    <t>KAPTIPADA</t>
  </si>
  <si>
    <t>PEDAGADI</t>
  </si>
  <si>
    <t>NUDUDIHA</t>
  </si>
  <si>
    <t>NUDUDIHAA</t>
  </si>
  <si>
    <t>UDALA</t>
  </si>
  <si>
    <t>PURUNA KHUNTA</t>
  </si>
  <si>
    <t>BHADRAK</t>
  </si>
  <si>
    <t>BNED, Bhadrak</t>
  </si>
  <si>
    <t>TIHIDI S/D</t>
  </si>
  <si>
    <t>BILANA (ODSSP)</t>
  </si>
  <si>
    <t>BILANA</t>
  </si>
  <si>
    <t>NUNDOR</t>
  </si>
  <si>
    <t>NO. I S/D</t>
  </si>
  <si>
    <t>POWER HOUSE</t>
  </si>
  <si>
    <t>MATHASAHI</t>
  </si>
  <si>
    <t>TAHASIL</t>
  </si>
  <si>
    <t>BANTHCHAAK</t>
  </si>
  <si>
    <t>KANTABANIA</t>
  </si>
  <si>
    <t>SANTHIA</t>
  </si>
  <si>
    <t>CHARAMPA-II</t>
  </si>
  <si>
    <t>NO. II S/D</t>
  </si>
  <si>
    <t>ASURA</t>
  </si>
  <si>
    <t>CHANDIGAON</t>
  </si>
  <si>
    <t>CHARAMPA COLLEGE</t>
  </si>
  <si>
    <t>POLY</t>
  </si>
  <si>
    <t xml:space="preserve">RAHANJA </t>
  </si>
  <si>
    <t>RAHANJA</t>
  </si>
  <si>
    <t>BIJEGANGADHARPUR (ODSSP)</t>
  </si>
  <si>
    <t>SANGAT</t>
  </si>
  <si>
    <t>KUNDIBAG (ODSSP)</t>
  </si>
  <si>
    <t>BARANGA</t>
  </si>
  <si>
    <t>HARISHAKARPUR</t>
  </si>
  <si>
    <t>NACHIPUR</t>
  </si>
  <si>
    <t>NANDAPUR (TIHIDI)</t>
  </si>
  <si>
    <t>DOLASAHI</t>
  </si>
  <si>
    <t>KAMARIA</t>
  </si>
  <si>
    <t>TALAPADA</t>
  </si>
  <si>
    <t>TIHIDI</t>
  </si>
  <si>
    <t>SINDOL (ODSSP)</t>
  </si>
  <si>
    <t>KOLHA</t>
  </si>
  <si>
    <t>MADHAPUR</t>
  </si>
  <si>
    <t>CHANDABALI</t>
  </si>
  <si>
    <t>BIJAYANAGAR</t>
  </si>
  <si>
    <t>TENTULIDIHI</t>
  </si>
  <si>
    <t>MATTO (ODSSP)</t>
  </si>
  <si>
    <t>MATTO RURAL</t>
  </si>
  <si>
    <t>MATTO TOWN</t>
  </si>
  <si>
    <t>JASHIPUR</t>
  </si>
  <si>
    <t>GHANTESWAR</t>
  </si>
  <si>
    <t>JALESWARPUR</t>
  </si>
  <si>
    <t>BASUDEVPUR S/D</t>
  </si>
  <si>
    <t>BASUDEVPUR</t>
  </si>
  <si>
    <t>PADMAPUR</t>
  </si>
  <si>
    <t>CHANDIMAL</t>
  </si>
  <si>
    <t>NARASINGHAPUR-II</t>
  </si>
  <si>
    <t>ERAM BAZAR</t>
  </si>
  <si>
    <t>ERAM</t>
  </si>
  <si>
    <t>DHAMRA S/D</t>
  </si>
  <si>
    <t>BIDEIPUR</t>
  </si>
  <si>
    <t xml:space="preserve"> BALIMUDA</t>
  </si>
  <si>
    <t>DHAMARA</t>
  </si>
  <si>
    <t>DOSINGA</t>
  </si>
  <si>
    <t>BSED, Bhadrak</t>
  </si>
  <si>
    <t>RE- S/D BHADRAK</t>
  </si>
  <si>
    <t>BISALPATA</t>
  </si>
  <si>
    <t>CHARIGAN</t>
  </si>
  <si>
    <t>KADABARANGA</t>
  </si>
  <si>
    <t>ASURALI S/D</t>
  </si>
  <si>
    <t>ASURALI</t>
  </si>
  <si>
    <t>ARNAPALA</t>
  </si>
  <si>
    <t>DHUSURI</t>
  </si>
  <si>
    <t>JHARADIA</t>
  </si>
  <si>
    <t>NADIGAN</t>
  </si>
  <si>
    <t>DHAMANAGAR S/D</t>
  </si>
  <si>
    <t>DAHALA</t>
  </si>
  <si>
    <t>AKHUAPADA(Dahala)</t>
  </si>
  <si>
    <t>MANJURIROAD</t>
  </si>
  <si>
    <t>RWSS</t>
  </si>
  <si>
    <t>MALDA (ODSSP)</t>
  </si>
  <si>
    <t>MALDA</t>
  </si>
  <si>
    <t>RAHANIA</t>
  </si>
  <si>
    <t>DHAMNAGARCHHAKA</t>
  </si>
  <si>
    <t>GUHALIA</t>
  </si>
  <si>
    <t>NIRGUNDI</t>
  </si>
  <si>
    <t>DHAMNAGAR (IPDS)</t>
  </si>
  <si>
    <t>BHAGABANPUR</t>
  </si>
  <si>
    <t>DHAMNAGAR</t>
  </si>
  <si>
    <t>RANIPOKHARI (ODSSP)</t>
  </si>
  <si>
    <t>KHANGARA</t>
  </si>
  <si>
    <t>BARAPADA</t>
  </si>
  <si>
    <t>KAUPUR</t>
  </si>
  <si>
    <t>RANDHIA</t>
  </si>
  <si>
    <t>SARAMANGA</t>
  </si>
  <si>
    <t>JAJPUR</t>
  </si>
  <si>
    <t>DUBURI</t>
  </si>
  <si>
    <t>DEULKANA</t>
  </si>
  <si>
    <t>NACHHIPURA</t>
  </si>
  <si>
    <t>PANKAPAL</t>
  </si>
  <si>
    <t>DAMODARPUR</t>
  </si>
  <si>
    <t>MANGALPUR</t>
  </si>
  <si>
    <t>PIMPUDIA</t>
  </si>
  <si>
    <t>JAJPUR ROAD</t>
  </si>
  <si>
    <t>MANPUR (ODSSP)</t>
  </si>
  <si>
    <t>MANPUR</t>
  </si>
  <si>
    <t>SOLEI</t>
  </si>
  <si>
    <t>CHORDA</t>
  </si>
  <si>
    <t>SAPAGHADIA</t>
  </si>
  <si>
    <t>BYASASAROBAR</t>
  </si>
  <si>
    <t>MUNDAMAL</t>
  </si>
  <si>
    <t>RACHHIPUR</t>
  </si>
  <si>
    <t>MARTHAPUR</t>
  </si>
  <si>
    <t>PANIKOILI</t>
  </si>
  <si>
    <t>NATHASAHI</t>
  </si>
  <si>
    <t>SARASWATI BAZAR</t>
  </si>
  <si>
    <t>SALAKANA</t>
  </si>
  <si>
    <t>BT ROAD</t>
  </si>
  <si>
    <t>DHABALGIRI</t>
  </si>
  <si>
    <t>NILACHACHAL</t>
  </si>
  <si>
    <t>FIRESTATION</t>
  </si>
  <si>
    <t>RANIPADA</t>
  </si>
  <si>
    <t>TALAGADA</t>
  </si>
  <si>
    <t>RAGADI</t>
  </si>
  <si>
    <t>KORAI</t>
  </si>
  <si>
    <t>TULATI</t>
  </si>
  <si>
    <t>BINJHARPUR</t>
  </si>
  <si>
    <t>MANSARA</t>
  </si>
  <si>
    <t>KALYANPUR</t>
  </si>
  <si>
    <t>MAINDA</t>
  </si>
  <si>
    <t>CHHIKANA</t>
  </si>
  <si>
    <t>JAJPUR TOWN</t>
  </si>
  <si>
    <t>DAMDHADA</t>
  </si>
  <si>
    <t>GUHALI</t>
  </si>
  <si>
    <t>MARKANDAPUR</t>
  </si>
  <si>
    <t>BIRAJAHAT</t>
  </si>
  <si>
    <t>NO-1</t>
  </si>
  <si>
    <t>NO-2</t>
  </si>
  <si>
    <t>GOKHANA</t>
  </si>
  <si>
    <t>SIMULIA</t>
  </si>
  <si>
    <t>DASRATHPUR</t>
  </si>
  <si>
    <t>BASANTIPADIA</t>
  </si>
  <si>
    <t>AHIYAS</t>
  </si>
  <si>
    <t>BAISPAN</t>
  </si>
  <si>
    <t>BOULANGA</t>
  </si>
  <si>
    <t>OLD DASRATHPUR</t>
  </si>
  <si>
    <t>KANTIPADIA</t>
  </si>
  <si>
    <t>DASARATHPUR</t>
  </si>
  <si>
    <t>NANDIPUR</t>
  </si>
  <si>
    <t>NARIGAON</t>
  </si>
  <si>
    <t>OLD AHIYAS</t>
  </si>
  <si>
    <t>DHARMASALA</t>
  </si>
  <si>
    <t>JARKA</t>
  </si>
  <si>
    <t>NAKPOLE</t>
  </si>
  <si>
    <t>NARSINGHPUR</t>
  </si>
  <si>
    <t>KOTAPUR</t>
  </si>
  <si>
    <t>KUNDAPATANA</t>
  </si>
  <si>
    <t>CHADHEIDHARA</t>
  </si>
  <si>
    <t>JENAPUR</t>
  </si>
  <si>
    <t>KABATABANDHA</t>
  </si>
  <si>
    <t>KUAKHIA</t>
  </si>
  <si>
    <t>CHITRAKULA(BARABATI)</t>
  </si>
  <si>
    <t>BARABATI</t>
  </si>
  <si>
    <t>BARABATI BAZAR</t>
  </si>
  <si>
    <t>HARIPUR</t>
  </si>
  <si>
    <t>SINGHPUR</t>
  </si>
  <si>
    <t>DIPANCHAL</t>
  </si>
  <si>
    <t>MADHUBAN</t>
  </si>
  <si>
    <t>RATNAGIRI</t>
  </si>
  <si>
    <t>RAIPUR</t>
  </si>
  <si>
    <t>KAIPADA</t>
  </si>
  <si>
    <t>BANIARI</t>
  </si>
  <si>
    <t>SUJANPUR</t>
  </si>
  <si>
    <t>KUJHALA</t>
  </si>
  <si>
    <t>BRAHMABARADA</t>
  </si>
  <si>
    <t>BARUAN</t>
  </si>
  <si>
    <t>KACHARINGA</t>
  </si>
  <si>
    <t>SANKHAMATHA</t>
  </si>
  <si>
    <t xml:space="preserve">KEONJHAR </t>
  </si>
  <si>
    <t>AED,  ANANDPUR</t>
  </si>
  <si>
    <t>BIDYADHARPUR</t>
  </si>
  <si>
    <t>BIDYADHARAPUR</t>
  </si>
  <si>
    <t>BAULA</t>
  </si>
  <si>
    <t>HADAGARH</t>
  </si>
  <si>
    <t>WATER SUPPLY</t>
  </si>
  <si>
    <t>SOSO</t>
  </si>
  <si>
    <t>ANANDPUR</t>
  </si>
  <si>
    <t>SALABANI (ODSSP)</t>
  </si>
  <si>
    <t>TARATARA</t>
  </si>
  <si>
    <t>CHHENAPADI (ODSSP)</t>
  </si>
  <si>
    <t>BANCHO</t>
  </si>
  <si>
    <t>MUGUPUR</t>
  </si>
  <si>
    <t>GHASIPURA</t>
  </si>
  <si>
    <t>BELABAHALI</t>
  </si>
  <si>
    <t>DHAKOTA</t>
  </si>
  <si>
    <t>SALAPADA</t>
  </si>
  <si>
    <t>REKUTIA (ODSSP)</t>
  </si>
  <si>
    <t>DEOGAON</t>
  </si>
  <si>
    <t>KESHDURAPAL</t>
  </si>
  <si>
    <t>SAINKUL (ODSSP)</t>
  </si>
  <si>
    <t>BATTO</t>
  </si>
  <si>
    <t>GHATAGAON</t>
  </si>
  <si>
    <t>DHENKIKOTE</t>
  </si>
  <si>
    <t>KETANGA</t>
  </si>
  <si>
    <t>PIPILIA (ODSSP)</t>
  </si>
  <si>
    <t>JHARBEDA</t>
  </si>
  <si>
    <t>TORANIPOKHARI</t>
  </si>
  <si>
    <t>HARICHANDANPUR</t>
  </si>
  <si>
    <t>BADAPALASPAL</t>
  </si>
  <si>
    <t>PITHAGALA</t>
  </si>
  <si>
    <t>GHATAGAON (ODSSP)</t>
  </si>
  <si>
    <t>BAIGANAPAL</t>
  </si>
  <si>
    <t>DHANGARDIHA</t>
  </si>
  <si>
    <t>GADADHARPUR</t>
  </si>
  <si>
    <t>GHATAGAON MARKET</t>
  </si>
  <si>
    <t>PANDAPADA (ODSSP)</t>
  </si>
  <si>
    <t>RUTISHILA</t>
  </si>
  <si>
    <t>JANGHIRA (ODSSP)</t>
  </si>
  <si>
    <t>JANGHIRA(JAN)</t>
  </si>
  <si>
    <t>JUNGA</t>
  </si>
  <si>
    <t>JOED, JODA</t>
  </si>
  <si>
    <t>CHAMPUA</t>
  </si>
  <si>
    <t>CHIMILA</t>
  </si>
  <si>
    <t>JHUMPURA</t>
  </si>
  <si>
    <t>HANDIBHANGA</t>
  </si>
  <si>
    <t>PALASPANGA</t>
  </si>
  <si>
    <t>BASUDEVPUR (ODSSP)</t>
  </si>
  <si>
    <t>REMULI</t>
  </si>
  <si>
    <t>BALIBANDHA</t>
  </si>
  <si>
    <t>CHAUTHIA</t>
  </si>
  <si>
    <t>REMULI PHD</t>
  </si>
  <si>
    <t>UKHUNDA (ODSSP)</t>
  </si>
  <si>
    <t>ASANPAT</t>
  </si>
  <si>
    <t>BALAJHARI</t>
  </si>
  <si>
    <t>KASHIPUR</t>
  </si>
  <si>
    <t>UKHUNDA TOWN</t>
  </si>
  <si>
    <t>BARBIL</t>
  </si>
  <si>
    <t>SUNDARA (BARBIL)</t>
  </si>
  <si>
    <t>KALINGA</t>
  </si>
  <si>
    <t>BHADRASAHI (ODSSP)</t>
  </si>
  <si>
    <t>BHADRASAHI TOWN</t>
  </si>
  <si>
    <t>RUGUDI</t>
  </si>
  <si>
    <t>JODA</t>
  </si>
  <si>
    <t>JODA(HIRAKUD COLONY) (ODSSP)</t>
  </si>
  <si>
    <t>BANEIKALA</t>
  </si>
  <si>
    <t>BILEIPADA</t>
  </si>
  <si>
    <t>JODA TOWN</t>
  </si>
  <si>
    <t>KED,  KEONJHAR</t>
  </si>
  <si>
    <t>NO. II KEONJHAR</t>
  </si>
  <si>
    <t>RAISUAN (ODSSP)</t>
  </si>
  <si>
    <t>BANAJODI</t>
  </si>
  <si>
    <t>KEMSODA</t>
  </si>
  <si>
    <t>TURMUNGA</t>
  </si>
  <si>
    <t>KENDEIPOSI (ODSSP)</t>
  </si>
  <si>
    <t>KENDUAPADA</t>
  </si>
  <si>
    <t>MUSAKHORI (ODSSP)</t>
  </si>
  <si>
    <t>CHINAMALIPOSI</t>
  </si>
  <si>
    <t>DUMURIA</t>
  </si>
  <si>
    <t>MUSAKHORI</t>
  </si>
  <si>
    <t>PATANA</t>
  </si>
  <si>
    <t>SAHARPADA(PAT)</t>
  </si>
  <si>
    <t>MACHAGADA (ODSSP)</t>
  </si>
  <si>
    <t>MACHHAGARH(MAC)</t>
  </si>
  <si>
    <t>SAHARAPADA</t>
  </si>
  <si>
    <t>SAHARPADA(SAH)</t>
  </si>
  <si>
    <t>BANSPAL</t>
  </si>
  <si>
    <t>FULJHAR</t>
  </si>
  <si>
    <t>NAYAKOTE</t>
  </si>
  <si>
    <t>NO. I KEONJHAR</t>
  </si>
  <si>
    <t>KEONJHAR (GAMBARIA)</t>
  </si>
  <si>
    <t>KJR TOWN-1</t>
  </si>
  <si>
    <t>KJR TOWN-3</t>
  </si>
  <si>
    <t>EXPRESS</t>
  </si>
  <si>
    <t>KJR TOWN-4</t>
  </si>
  <si>
    <t>KJR TOWN-2</t>
  </si>
  <si>
    <t>KHIREITANGARI (ODSSP)</t>
  </si>
  <si>
    <t>KANTIAPADA</t>
  </si>
  <si>
    <t>MAIDANKEL</t>
  </si>
  <si>
    <t>NARANPUR (ODSSP)</t>
  </si>
  <si>
    <t>JANGHIRA(NAR)</t>
  </si>
  <si>
    <t>NARANPUR</t>
  </si>
  <si>
    <t>SANKARPUR</t>
  </si>
  <si>
    <t>JAGMOHANPUR (ODSSP)</t>
  </si>
  <si>
    <t>JAGMOHANPUR</t>
  </si>
  <si>
    <t>TELKOI</t>
  </si>
  <si>
    <t>KALIAHOTA</t>
  </si>
  <si>
    <t>ORIYAGODA</t>
  </si>
  <si>
    <t>Details of DT-wise losses (please add more rows as per requirement)</t>
  </si>
  <si>
    <t xml:space="preserve">Zone Name </t>
  </si>
  <si>
    <t>Circle name</t>
  </si>
  <si>
    <t>Division name</t>
  </si>
  <si>
    <t xml:space="preserve">Name of the Sub-station </t>
  </si>
  <si>
    <t xml:space="preserve">Substation Code </t>
  </si>
  <si>
    <t xml:space="preserve">Name of the 11 kV Feeder </t>
  </si>
  <si>
    <t xml:space="preserve">Feeder Code </t>
  </si>
  <si>
    <t xml:space="preserve">Name of the Location where DT situated </t>
  </si>
  <si>
    <t xml:space="preserve">DT code </t>
  </si>
  <si>
    <t>DT Capacity (kVA)</t>
  </si>
  <si>
    <t>Predominant consumer type of DT (Domestic/Industrial/Agriculture/Mixed)</t>
  </si>
  <si>
    <t>Type of metering AMR/AMI/ Communicable/Conventional metered/Un metered</t>
  </si>
  <si>
    <t>Status of Meter-whether  Functional (Yes/No)</t>
  </si>
  <si>
    <t>% of data received automatically (if AMR/AMI)</t>
  </si>
  <si>
    <t xml:space="preserve">No. of Connected Consumers </t>
  </si>
  <si>
    <t>Input Energy (MU) 
(A)</t>
  </si>
  <si>
    <t>Billed Energy (MU)
 (B)</t>
  </si>
  <si>
    <t>Loss  (MU)
(A-B)</t>
  </si>
  <si>
    <t xml:space="preserve">% DT Loss 
(A-B)/A </t>
  </si>
  <si>
    <r>
      <t xml:space="preserve">Note: </t>
    </r>
    <r>
      <rPr>
        <sz val="11"/>
        <color theme="1"/>
        <rFont val="Calibri"/>
        <family val="2"/>
        <scheme val="minor"/>
      </rPr>
      <t>Currently DT metering is under process so, details of DT wise losses shall be furnished subsequently.</t>
    </r>
  </si>
  <si>
    <t>Annexure - 1 : Proforma for Quarterly Consumer Category-wise Subsidy Billed/Received/Due for period (1st Apr, 2022 - 31st Mar, 2023)</t>
  </si>
  <si>
    <t xml:space="preserve">Division Name </t>
  </si>
  <si>
    <t>Consumer Category (Separate for each subsidized consumer category)</t>
  </si>
  <si>
    <t>Billed Energy</t>
  </si>
  <si>
    <t>Subsidized Billed Energy</t>
  </si>
  <si>
    <t>Applicable rate of Subsidy as notified by State Govt.</t>
  </si>
  <si>
    <t>Subsidy Due from State Govt.</t>
  </si>
  <si>
    <t>Subsidy Actually Billed/claimed from State Govt. (As against col.12)</t>
  </si>
  <si>
    <t>Subsidy Received from State Govt. (As against col.13)</t>
  </si>
  <si>
    <t>Balance Subsidy yet to be Received from State Govt.</t>
  </si>
  <si>
    <t>Un-metered*</t>
  </si>
  <si>
    <t>Metered (out of col.2)</t>
  </si>
  <si>
    <t>Un-metered* (Out of col.3)</t>
  </si>
  <si>
    <t>Metered Energy**</t>
  </si>
  <si>
    <t>Un-metered Energy**</t>
  </si>
  <si>
    <t>Metered Energy</t>
  </si>
  <si>
    <t>Un-metered Energy</t>
  </si>
  <si>
    <t>(In kwh)</t>
  </si>
  <si>
    <t>(In Rs/Kwh)</t>
  </si>
  <si>
    <t>(In Rs. Cr.)</t>
  </si>
  <si>
    <t>TPNODL (Total)</t>
  </si>
  <si>
    <t>4=2+3</t>
  </si>
  <si>
    <t>7=5+6</t>
  </si>
  <si>
    <t>10=5x8</t>
  </si>
  <si>
    <t>11=6x9</t>
  </si>
  <si>
    <t>12=10+11</t>
  </si>
  <si>
    <t>15=13-14</t>
  </si>
  <si>
    <t>Other (Specify) WW</t>
  </si>
  <si>
    <t>NA: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</si>
</sst>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
    <numFmt numFmtId="166" formatCode="0.0000"/>
  </numFmts>
  <fonts count="43">
    <font>
      <sz val="11"/>
      <color theme="1"/>
      <name val="Calibri"/>
      <family val="2"/>
      <scheme val="minor"/>
    </font>
    <font>
      <sz val="11"/>
      <color theme="1"/>
      <name val="Calibri"/>
      <family val="2"/>
      <scheme val="minor"/>
    </font>
    <font>
      <b/>
      <sz val="20"/>
      <name val="Calibri"/>
      <family val="2"/>
      <scheme val="minor"/>
    </font>
    <font>
      <sz val="11"/>
      <name val="Calibri"/>
      <family val="2"/>
      <scheme val="minor"/>
    </font>
    <font>
      <b/>
      <sz val="11"/>
      <name val="Calibri"/>
      <family val="2"/>
      <scheme val="minor"/>
    </font>
    <font>
      <b/>
      <sz val="11"/>
      <color theme="1"/>
      <name val="Calibri"/>
      <family val="2"/>
      <scheme val="minor"/>
    </font>
    <font>
      <b/>
      <sz val="12"/>
      <color theme="1"/>
      <name val="Calibri"/>
      <family val="2"/>
      <scheme val="minor"/>
    </font>
    <font>
      <b/>
      <sz val="14"/>
      <name val="Calibri"/>
      <family val="2"/>
      <scheme val="minor"/>
    </font>
    <font>
      <b/>
      <sz val="10"/>
      <name val="Times New Roman"/>
      <family val="1"/>
    </font>
    <font>
      <sz val="10"/>
      <color indexed="8"/>
      <name val="Arial"/>
      <family val="2"/>
    </font>
    <font>
      <b/>
      <sz val="10"/>
      <name val="Calibri"/>
      <family val="2"/>
    </font>
    <font>
      <b/>
      <sz val="11"/>
      <name val="Cambria"/>
      <family val="1"/>
      <scheme val="major"/>
    </font>
    <font>
      <sz val="11"/>
      <name val="Arial"/>
      <family val="2"/>
    </font>
    <font>
      <sz val="11"/>
      <name val="Century Gothic"/>
      <family val="2"/>
    </font>
    <font>
      <b/>
      <sz val="10"/>
      <name val="Cambria"/>
      <family val="1"/>
      <scheme val="major"/>
    </font>
    <font>
      <sz val="11"/>
      <name val="Cambria"/>
      <family val="1"/>
      <scheme val="major"/>
    </font>
    <font>
      <b/>
      <sz val="16"/>
      <color theme="1"/>
      <name val="Calibri"/>
      <family val="2"/>
      <scheme val="minor"/>
    </font>
    <font>
      <b/>
      <sz val="11"/>
      <color rgb="FF000000"/>
      <name val="Cambria"/>
      <family val="1"/>
      <scheme val="major"/>
    </font>
    <font>
      <b/>
      <sz val="10"/>
      <color rgb="FF000000"/>
      <name val="Cambria"/>
      <family val="1"/>
      <scheme val="major"/>
    </font>
    <font>
      <sz val="11"/>
      <color theme="1"/>
      <name val="Cambria"/>
      <family val="1"/>
      <scheme val="major"/>
    </font>
    <font>
      <b/>
      <sz val="16"/>
      <name val="Calibri"/>
      <family val="2"/>
      <scheme val="minor"/>
    </font>
    <font>
      <sz val="12"/>
      <color theme="1"/>
      <name val="Calibri"/>
      <family val="2"/>
      <scheme val="minor"/>
    </font>
    <font>
      <b/>
      <sz val="12"/>
      <color indexed="8"/>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b/>
      <sz val="11"/>
      <color rgb="FF000000"/>
      <name val="Arial"/>
      <family val="2"/>
    </font>
    <font>
      <sz val="11"/>
      <color theme="1"/>
      <name val="Arial"/>
      <family val="2"/>
    </font>
    <font>
      <sz val="11"/>
      <color rgb="FF000000"/>
      <name val="Arial"/>
      <family val="2"/>
    </font>
    <font>
      <sz val="11"/>
      <color theme="1"/>
      <name val="Century Gothic"/>
      <family val="2"/>
    </font>
    <font>
      <b/>
      <sz val="20"/>
      <color theme="1"/>
      <name val="Palatino Linotype"/>
      <family val="1"/>
    </font>
    <font>
      <sz val="13"/>
      <color theme="1"/>
      <name val="Palatino Linotype"/>
      <family val="1"/>
    </font>
    <font>
      <b/>
      <sz val="13"/>
      <color theme="1"/>
      <name val="Palatino Linotype"/>
      <family val="1"/>
    </font>
    <font>
      <b/>
      <sz val="13"/>
      <name val="Palatino Linotype"/>
      <family val="1"/>
    </font>
    <font>
      <u/>
      <sz val="11"/>
      <color theme="10"/>
      <name val="Calibri"/>
      <family val="2"/>
    </font>
    <font>
      <b/>
      <sz val="11"/>
      <color theme="1"/>
      <name val="Cambria"/>
      <family val="1"/>
      <scheme val="major"/>
    </font>
    <font>
      <b/>
      <sz val="10"/>
      <name val="Calibri"/>
      <family val="2"/>
      <scheme val="minor"/>
    </font>
    <font>
      <sz val="10"/>
      <name val="Calibri"/>
      <family val="2"/>
    </font>
    <font>
      <sz val="10"/>
      <color theme="1"/>
      <name val="Calibri"/>
      <family val="2"/>
    </font>
    <font>
      <sz val="9"/>
      <name val="Calibri"/>
      <family val="2"/>
    </font>
    <font>
      <sz val="10"/>
      <name val="Arial"/>
      <family val="2"/>
    </font>
    <font>
      <b/>
      <sz val="12"/>
      <name val="Calibri"/>
      <family val="2"/>
      <scheme val="minor"/>
    </font>
    <font>
      <b/>
      <sz val="14"/>
      <color theme="1"/>
      <name val="Calibri"/>
      <family val="2"/>
      <scheme val="minor"/>
    </font>
  </fonts>
  <fills count="22">
    <fill>
      <patternFill patternType="none"/>
    </fill>
    <fill>
      <patternFill patternType="gray125"/>
    </fill>
    <fill>
      <patternFill patternType="solid">
        <fgColor theme="4"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94B3D6"/>
      </patternFill>
    </fill>
    <fill>
      <patternFill patternType="solid">
        <fgColor rgb="FFFCE9D9"/>
      </patternFill>
    </fill>
    <fill>
      <patternFill patternType="solid">
        <fgColor rgb="FFE3DFEB"/>
      </patternFill>
    </fill>
    <fill>
      <patternFill patternType="solid">
        <fgColor theme="9"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2F2F2"/>
        <bgColor indexed="64"/>
      </patternFill>
    </fill>
    <fill>
      <patternFill patternType="solid">
        <fgColor rgb="FF92D050"/>
        <bgColor indexed="64"/>
      </patternFill>
    </fill>
  </fills>
  <borders count="58">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rgb="FF000000"/>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9" fillId="0" borderId="0"/>
    <xf numFmtId="0" fontId="34" fillId="0" borderId="0" applyNumberFormat="0" applyFill="0" applyBorder="0" applyAlignment="0" applyProtection="0">
      <alignment vertical="top"/>
      <protection locked="0"/>
    </xf>
  </cellStyleXfs>
  <cellXfs count="502">
    <xf numFmtId="0" fontId="0" fillId="0" borderId="0" xfId="0"/>
    <xf numFmtId="0" fontId="4" fillId="2" borderId="2" xfId="0" applyFont="1" applyFill="1" applyBorder="1" applyAlignment="1">
      <alignment horizontal="center" vertical="center" wrapText="1"/>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2" fontId="3" fillId="4" borderId="4" xfId="0" applyNumberFormat="1" applyFont="1" applyFill="1" applyBorder="1" applyAlignment="1" applyProtection="1">
      <alignment horizontal="center" vertical="center"/>
      <protection locked="0"/>
    </xf>
    <xf numFmtId="2"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3" fillId="4" borderId="4" xfId="0" applyFont="1" applyFill="1" applyBorder="1" applyAlignment="1" applyProtection="1">
      <alignment horizontal="center" vertical="center"/>
      <protection locked="0"/>
    </xf>
    <xf numFmtId="2" fontId="4" fillId="2" borderId="2" xfId="0" applyNumberFormat="1" applyFont="1" applyFill="1" applyBorder="1" applyAlignment="1">
      <alignment horizontal="center" vertical="center" wrapText="1"/>
    </xf>
    <xf numFmtId="0" fontId="0" fillId="0" borderId="0" xfId="0" applyProtection="1">
      <protection locked="0"/>
    </xf>
    <xf numFmtId="0" fontId="5" fillId="2" borderId="4" xfId="0" applyFont="1" applyFill="1" applyBorder="1" applyAlignment="1">
      <alignment horizontal="center" vertical="center" wrapText="1"/>
    </xf>
    <xf numFmtId="0" fontId="0" fillId="3" borderId="4" xfId="0" applyFill="1" applyBorder="1" applyProtection="1">
      <protection locked="0"/>
    </xf>
    <xf numFmtId="0" fontId="0" fillId="6" borderId="4" xfId="0" applyFill="1" applyBorder="1" applyProtection="1">
      <protection locked="0"/>
    </xf>
    <xf numFmtId="0" fontId="0" fillId="0" borderId="4" xfId="0" applyBorder="1" applyProtection="1">
      <protection locked="0"/>
    </xf>
    <xf numFmtId="0" fontId="0" fillId="0" borderId="4" xfId="0" applyBorder="1" applyAlignment="1" applyProtection="1">
      <alignment horizontal="center" vertical="top"/>
      <protection locked="0"/>
    </xf>
    <xf numFmtId="0" fontId="3" fillId="0" borderId="0" xfId="0" applyFont="1" applyProtection="1">
      <protection locked="0"/>
    </xf>
    <xf numFmtId="0" fontId="3" fillId="0" borderId="0" xfId="0" applyFont="1"/>
    <xf numFmtId="0" fontId="4" fillId="2" borderId="11"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2" fontId="3" fillId="12" borderId="4" xfId="0" applyNumberFormat="1" applyFont="1" applyFill="1" applyBorder="1" applyAlignment="1">
      <alignment horizontal="center" vertical="center" wrapText="1"/>
    </xf>
    <xf numFmtId="0" fontId="3" fillId="0" borderId="4" xfId="0" applyFont="1" applyBorder="1" applyAlignment="1" applyProtection="1">
      <alignment horizontal="center"/>
      <protection locked="0"/>
    </xf>
    <xf numFmtId="2" fontId="3" fillId="0" borderId="4" xfId="0" applyNumberFormat="1" applyFont="1" applyBorder="1" applyAlignment="1" applyProtection="1">
      <alignment horizontal="center"/>
      <protection locked="0"/>
    </xf>
    <xf numFmtId="0" fontId="8" fillId="7" borderId="4" xfId="0" applyFont="1" applyFill="1" applyBorder="1" applyAlignment="1">
      <alignment horizontal="left" vertical="top" wrapText="1" indent="1"/>
    </xf>
    <xf numFmtId="0" fontId="10" fillId="2" borderId="4" xfId="2" applyFont="1" applyFill="1" applyBorder="1" applyAlignment="1">
      <alignment horizontal="center" vertical="center" wrapText="1"/>
    </xf>
    <xf numFmtId="0" fontId="3" fillId="15" borderId="4" xfId="0" applyFont="1" applyFill="1" applyBorder="1" applyAlignment="1" applyProtection="1">
      <alignment horizontal="center" vertical="center"/>
      <protection locked="0"/>
    </xf>
    <xf numFmtId="0" fontId="3" fillId="17" borderId="4" xfId="0" applyFont="1" applyFill="1" applyBorder="1" applyAlignment="1" applyProtection="1">
      <alignment horizontal="center" vertical="center"/>
      <protection locked="0"/>
    </xf>
    <xf numFmtId="2" fontId="4" fillId="12" borderId="4" xfId="0" applyNumberFormat="1" applyFont="1" applyFill="1" applyBorder="1" applyAlignment="1">
      <alignment horizontal="center" vertical="center"/>
    </xf>
    <xf numFmtId="0" fontId="3" fillId="0" borderId="24" xfId="0" applyFont="1" applyBorder="1"/>
    <xf numFmtId="0" fontId="3" fillId="0" borderId="25" xfId="0" applyFont="1" applyBorder="1"/>
    <xf numFmtId="0" fontId="3" fillId="0" borderId="26" xfId="0" applyFont="1" applyBorder="1"/>
    <xf numFmtId="0" fontId="3" fillId="0" borderId="1" xfId="0" applyFont="1" applyBorder="1"/>
    <xf numFmtId="0" fontId="3" fillId="0" borderId="27" xfId="0" applyFont="1" applyBorder="1"/>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6" borderId="7"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13" borderId="4"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12" borderId="12" xfId="0" applyFont="1" applyFill="1" applyBorder="1" applyAlignment="1">
      <alignment horizontal="center" vertical="center" wrapText="1"/>
    </xf>
    <xf numFmtId="0" fontId="3" fillId="12" borderId="23" xfId="0" applyFont="1" applyFill="1" applyBorder="1" applyAlignment="1">
      <alignment horizontal="center" vertical="center" wrapText="1"/>
    </xf>
    <xf numFmtId="0" fontId="12" fillId="0" borderId="0" xfId="0" applyFont="1"/>
    <xf numFmtId="0" fontId="13" fillId="0" borderId="0" xfId="0" applyFont="1" applyAlignment="1">
      <alignment horizontal="center" vertical="center"/>
    </xf>
    <xf numFmtId="0" fontId="14" fillId="0" borderId="1" xfId="0" applyFont="1" applyBorder="1" applyAlignment="1">
      <alignment horizontal="left" vertical="center"/>
    </xf>
    <xf numFmtId="0" fontId="11" fillId="0" borderId="0" xfId="0" applyFont="1" applyAlignment="1">
      <alignment horizontal="left" vertical="center" wrapText="1"/>
    </xf>
    <xf numFmtId="0" fontId="13" fillId="0" borderId="27" xfId="0" applyFont="1" applyBorder="1" applyAlignment="1">
      <alignment horizontal="center" vertical="center"/>
    </xf>
    <xf numFmtId="0" fontId="15" fillId="0" borderId="1" xfId="0" applyFont="1" applyBorder="1" applyAlignment="1">
      <alignment horizontal="center"/>
    </xf>
    <xf numFmtId="0" fontId="15" fillId="0" borderId="0" xfId="0" applyFont="1"/>
    <xf numFmtId="0" fontId="13" fillId="0" borderId="0" xfId="0" applyFont="1"/>
    <xf numFmtId="0" fontId="14" fillId="0" borderId="0" xfId="0" applyFont="1" applyAlignment="1">
      <alignment vertical="center"/>
    </xf>
    <xf numFmtId="0" fontId="14" fillId="0" borderId="0" xfId="0" applyFont="1" applyAlignment="1">
      <alignment horizontal="left" vertical="center"/>
    </xf>
    <xf numFmtId="0" fontId="14" fillId="0" borderId="1" xfId="0" applyFont="1" applyBorder="1" applyAlignment="1">
      <alignment vertical="center"/>
    </xf>
    <xf numFmtId="0" fontId="15" fillId="0" borderId="0" xfId="0" applyFont="1" applyAlignment="1">
      <alignment horizontal="center" vertical="center"/>
    </xf>
    <xf numFmtId="0" fontId="14" fillId="0" borderId="1" xfId="0" applyFont="1" applyBorder="1" applyAlignment="1">
      <alignment horizontal="left" vertical="center" wrapText="1"/>
    </xf>
    <xf numFmtId="0" fontId="15" fillId="0" borderId="0" xfId="0" applyFont="1" applyAlignment="1">
      <alignment wrapText="1"/>
    </xf>
    <xf numFmtId="0" fontId="3" fillId="0" borderId="19" xfId="0" applyFont="1" applyBorder="1"/>
    <xf numFmtId="0" fontId="3" fillId="0" borderId="29" xfId="0" applyFont="1" applyBorder="1"/>
    <xf numFmtId="0" fontId="3" fillId="0" borderId="20" xfId="0" applyFont="1" applyBorder="1"/>
    <xf numFmtId="0" fontId="0" fillId="0" borderId="4" xfId="0" applyBorder="1" applyAlignment="1" applyProtection="1">
      <alignment horizontal="center" vertical="center"/>
      <protection locked="0"/>
    </xf>
    <xf numFmtId="0" fontId="18" fillId="0" borderId="0" xfId="0" applyFont="1" applyAlignment="1">
      <alignment horizontal="left" vertical="center"/>
    </xf>
    <xf numFmtId="0" fontId="17" fillId="0" borderId="0" xfId="0" applyFont="1" applyAlignment="1">
      <alignment horizontal="left" vertical="center" wrapText="1"/>
    </xf>
    <xf numFmtId="0" fontId="19" fillId="0" borderId="0" xfId="0" applyFont="1" applyAlignment="1">
      <alignment horizontal="center"/>
    </xf>
    <xf numFmtId="0" fontId="19" fillId="0" borderId="0" xfId="0" applyFont="1"/>
    <xf numFmtId="0" fontId="19" fillId="0" borderId="0" xfId="0" applyFont="1" applyAlignment="1">
      <alignment horizontal="center" vertical="center"/>
    </xf>
    <xf numFmtId="0" fontId="18" fillId="0" borderId="0" xfId="0" applyFont="1" applyAlignment="1">
      <alignment horizontal="left" vertical="center" wrapText="1"/>
    </xf>
    <xf numFmtId="0" fontId="19" fillId="0" borderId="0" xfId="0" applyFont="1" applyAlignment="1">
      <alignment wrapText="1"/>
    </xf>
    <xf numFmtId="0" fontId="21" fillId="0" borderId="4" xfId="0" applyFont="1" applyBorder="1" applyAlignment="1">
      <alignment horizontal="center" vertical="center" wrapText="1"/>
    </xf>
    <xf numFmtId="0" fontId="21" fillId="0" borderId="4" xfId="0" applyFont="1" applyBorder="1" applyAlignment="1" applyProtection="1">
      <alignment horizontal="center" vertical="center" wrapText="1"/>
      <protection locked="0"/>
    </xf>
    <xf numFmtId="0" fontId="21" fillId="0" borderId="4" xfId="0" applyFont="1" applyBorder="1" applyProtection="1">
      <protection locked="0"/>
    </xf>
    <xf numFmtId="0" fontId="21" fillId="0" borderId="4" xfId="0" applyFont="1" applyBorder="1" applyAlignment="1" applyProtection="1">
      <alignment horizontal="left" vertical="top" wrapText="1"/>
      <protection locked="0"/>
    </xf>
    <xf numFmtId="0" fontId="21" fillId="0" borderId="4" xfId="0" applyFont="1" applyBorder="1" applyAlignment="1" applyProtection="1">
      <alignment horizontal="center" vertical="center"/>
      <protection locked="0"/>
    </xf>
    <xf numFmtId="2" fontId="21" fillId="0" borderId="4" xfId="0" applyNumberFormat="1" applyFont="1" applyBorder="1" applyAlignment="1" applyProtection="1">
      <alignment horizontal="center" vertical="center"/>
      <protection locked="0"/>
    </xf>
    <xf numFmtId="2" fontId="21" fillId="19" borderId="4" xfId="0" applyNumberFormat="1" applyFont="1" applyFill="1" applyBorder="1" applyAlignment="1" applyProtection="1">
      <alignment horizontal="left" vertical="top"/>
      <protection locked="0"/>
    </xf>
    <xf numFmtId="0" fontId="27" fillId="0" borderId="0" xfId="0" applyFont="1"/>
    <xf numFmtId="0" fontId="26" fillId="0" borderId="4" xfId="0" applyFont="1" applyBorder="1" applyAlignment="1">
      <alignment horizontal="left" vertical="center" wrapText="1"/>
    </xf>
    <xf numFmtId="0" fontId="28" fillId="0" borderId="4" xfId="0" applyFont="1" applyBorder="1" applyAlignment="1">
      <alignment horizontal="justify" vertical="center" wrapText="1"/>
    </xf>
    <xf numFmtId="0" fontId="26" fillId="20" borderId="4" xfId="0" applyFont="1" applyFill="1" applyBorder="1" applyAlignment="1">
      <alignment horizontal="left" vertical="center" wrapText="1"/>
    </xf>
    <xf numFmtId="0" fontId="27" fillId="0" borderId="0" xfId="0" applyFont="1" applyAlignment="1">
      <alignment horizontal="left" vertical="top"/>
    </xf>
    <xf numFmtId="0" fontId="26" fillId="20" borderId="4" xfId="0" applyFont="1" applyFill="1" applyBorder="1" applyAlignment="1">
      <alignment horizontal="left" vertical="top" wrapText="1"/>
    </xf>
    <xf numFmtId="0" fontId="28" fillId="0" borderId="4" xfId="0" applyFont="1" applyBorder="1" applyAlignment="1">
      <alignment horizontal="left" vertical="center"/>
    </xf>
    <xf numFmtId="0" fontId="28" fillId="0" borderId="4" xfId="0" applyFont="1" applyBorder="1" applyAlignment="1">
      <alignment vertical="center" wrapText="1"/>
    </xf>
    <xf numFmtId="2" fontId="28" fillId="0" borderId="4" xfId="0" applyNumberFormat="1" applyFont="1" applyBorder="1" applyAlignment="1">
      <alignment horizontal="center" vertical="center" wrapText="1"/>
    </xf>
    <xf numFmtId="0" fontId="28" fillId="0" borderId="4" xfId="0" applyFont="1" applyBorder="1" applyAlignment="1">
      <alignment horizontal="left" vertical="center" wrapText="1"/>
    </xf>
    <xf numFmtId="10" fontId="28" fillId="0" borderId="4" xfId="1" applyNumberFormat="1" applyFont="1" applyBorder="1" applyAlignment="1">
      <alignment horizontal="center" vertical="center" wrapText="1"/>
    </xf>
    <xf numFmtId="0" fontId="29" fillId="0" borderId="0" xfId="0" applyFont="1" applyAlignment="1">
      <alignment horizontal="center" vertical="center"/>
    </xf>
    <xf numFmtId="0" fontId="18" fillId="0" borderId="0" xfId="0" applyFont="1" applyAlignment="1">
      <alignment vertical="center"/>
    </xf>
    <xf numFmtId="0" fontId="29" fillId="0" borderId="0" xfId="0" applyFont="1"/>
    <xf numFmtId="0" fontId="29" fillId="0" borderId="0" xfId="0" applyFont="1" applyAlignment="1" applyProtection="1">
      <alignment horizontal="center" vertical="center"/>
      <protection locked="0"/>
    </xf>
    <xf numFmtId="0" fontId="19" fillId="0" borderId="0" xfId="0" applyFont="1" applyProtection="1">
      <protection locked="0"/>
    </xf>
    <xf numFmtId="0" fontId="31" fillId="0" borderId="0" xfId="0" applyFont="1" applyAlignment="1" applyProtection="1">
      <alignment vertical="center" wrapText="1"/>
      <protection locked="0"/>
    </xf>
    <xf numFmtId="0" fontId="32" fillId="14" borderId="4" xfId="0" applyFont="1" applyFill="1" applyBorder="1" applyAlignment="1">
      <alignment horizontal="center" vertical="center" wrapText="1"/>
    </xf>
    <xf numFmtId="0" fontId="32" fillId="14" borderId="4" xfId="0" applyFont="1" applyFill="1" applyBorder="1" applyAlignment="1">
      <alignment vertical="center" wrapText="1"/>
    </xf>
    <xf numFmtId="0" fontId="33" fillId="14" borderId="4" xfId="0" applyFont="1" applyFill="1" applyBorder="1" applyAlignment="1">
      <alignment vertical="center" wrapText="1"/>
    </xf>
    <xf numFmtId="0" fontId="32" fillId="19" borderId="4" xfId="0" applyFont="1" applyFill="1" applyBorder="1" applyAlignment="1">
      <alignment horizontal="center" vertical="center" wrapText="1"/>
    </xf>
    <xf numFmtId="0" fontId="31" fillId="14" borderId="4" xfId="0" applyFont="1" applyFill="1" applyBorder="1" applyAlignment="1">
      <alignment vertical="center" wrapText="1"/>
    </xf>
    <xf numFmtId="0" fontId="19" fillId="0" borderId="0" xfId="0" applyFont="1" applyAlignment="1" applyProtection="1">
      <alignment horizont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32" fillId="0" borderId="0" xfId="0" applyFont="1" applyAlignment="1" applyProtection="1">
      <alignment vertical="center" wrapText="1"/>
      <protection locked="0"/>
    </xf>
    <xf numFmtId="0" fontId="31" fillId="0" borderId="0" xfId="0" applyFont="1" applyAlignment="1" applyProtection="1">
      <alignment horizontal="center" vertical="center" wrapText="1"/>
      <protection locked="0"/>
    </xf>
    <xf numFmtId="0" fontId="19" fillId="0" borderId="0" xfId="0" applyFont="1" applyAlignment="1" applyProtection="1">
      <alignment wrapText="1"/>
      <protection locked="0"/>
    </xf>
    <xf numFmtId="0" fontId="35" fillId="0" borderId="0" xfId="0" applyFont="1" applyProtection="1">
      <protection locked="0"/>
    </xf>
    <xf numFmtId="0" fontId="18" fillId="0" borderId="0" xfId="0" applyFont="1" applyAlignment="1" applyProtection="1">
      <alignment horizontal="left" vertical="center" wrapText="1"/>
      <protection locked="0"/>
    </xf>
    <xf numFmtId="0" fontId="35" fillId="0" borderId="0" xfId="0" applyFont="1" applyAlignment="1" applyProtection="1">
      <alignment wrapText="1"/>
      <protection locked="0"/>
    </xf>
    <xf numFmtId="0" fontId="32" fillId="0" borderId="0" xfId="0" applyFont="1" applyAlignment="1" applyProtection="1">
      <alignment horizontal="center" vertical="center" wrapText="1"/>
      <protection locked="0"/>
    </xf>
    <xf numFmtId="0" fontId="31" fillId="0" borderId="0" xfId="0" applyFont="1" applyAlignment="1" applyProtection="1">
      <alignment horizontal="left" vertical="center" wrapText="1"/>
      <protection locked="0"/>
    </xf>
    <xf numFmtId="2" fontId="3" fillId="0" borderId="4" xfId="0" applyNumberFormat="1" applyFont="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0" fillId="3" borderId="4" xfId="0" applyFill="1" applyBorder="1" applyAlignment="1" applyProtection="1">
      <alignment horizontal="center" vertical="center"/>
      <protection locked="0"/>
    </xf>
    <xf numFmtId="0" fontId="6" fillId="0" borderId="0" xfId="0" applyFont="1"/>
    <xf numFmtId="0" fontId="21" fillId="0" borderId="0" xfId="0" applyFont="1" applyProtection="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vertical="center" wrapText="1"/>
      <protection locked="0"/>
    </xf>
    <xf numFmtId="0" fontId="22" fillId="11" borderId="4" xfId="2"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21" fillId="0" borderId="0" xfId="0" applyFont="1" applyAlignment="1" applyProtection="1">
      <alignment horizontal="center"/>
      <protection locked="0"/>
    </xf>
    <xf numFmtId="0" fontId="21" fillId="0" borderId="2" xfId="0" applyFont="1" applyBorder="1" applyAlignment="1" applyProtection="1">
      <alignment horizontal="center" vertical="center" wrapText="1"/>
      <protection locked="0"/>
    </xf>
    <xf numFmtId="0" fontId="21" fillId="0" borderId="2"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21" fillId="0" borderId="17" xfId="0" applyFont="1" applyBorder="1" applyAlignment="1" applyProtection="1">
      <alignment horizontal="center" vertical="center" wrapText="1"/>
      <protection locked="0"/>
    </xf>
    <xf numFmtId="0" fontId="21" fillId="0" borderId="17"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24" fillId="0" borderId="4" xfId="0" applyFont="1" applyBorder="1" applyAlignment="1" applyProtection="1">
      <alignment horizontal="left" vertical="top"/>
      <protection locked="0"/>
    </xf>
    <xf numFmtId="0" fontId="24" fillId="0" borderId="4" xfId="0" applyFont="1" applyBorder="1" applyAlignment="1" applyProtection="1">
      <alignment horizontal="left" vertical="top" wrapText="1"/>
      <protection locked="0"/>
    </xf>
    <xf numFmtId="0" fontId="25" fillId="0" borderId="4" xfId="0" applyFont="1" applyBorder="1" applyAlignment="1" applyProtection="1">
      <alignment horizontal="left" vertical="top"/>
      <protection locked="0"/>
    </xf>
    <xf numFmtId="2" fontId="21" fillId="19" borderId="4" xfId="0" applyNumberFormat="1" applyFont="1" applyFill="1" applyBorder="1" applyAlignment="1" applyProtection="1">
      <alignment horizontal="center" vertical="center"/>
      <protection locked="0"/>
    </xf>
    <xf numFmtId="2" fontId="21" fillId="0" borderId="0" xfId="0" applyNumberFormat="1" applyFont="1" applyAlignment="1" applyProtection="1">
      <alignment horizontal="center" vertical="center"/>
      <protection locked="0"/>
    </xf>
    <xf numFmtId="0" fontId="21" fillId="0" borderId="4" xfId="0" applyFont="1" applyBorder="1" applyAlignment="1" applyProtection="1">
      <alignment horizontal="left" vertical="top"/>
      <protection locked="0"/>
    </xf>
    <xf numFmtId="0" fontId="25" fillId="0" borderId="4" xfId="0" applyFont="1" applyBorder="1" applyAlignment="1" applyProtection="1">
      <alignment horizontal="left" vertical="top" wrapText="1"/>
      <protection locked="0"/>
    </xf>
    <xf numFmtId="2" fontId="6" fillId="2" borderId="4" xfId="0" applyNumberFormat="1" applyFont="1" applyFill="1" applyBorder="1" applyAlignment="1" applyProtection="1">
      <alignment horizontal="center" vertical="center" wrapText="1"/>
      <protection locked="0"/>
    </xf>
    <xf numFmtId="2" fontId="25" fillId="0" borderId="4" xfId="0" applyNumberFormat="1" applyFont="1" applyBorder="1" applyAlignment="1" applyProtection="1">
      <alignment horizontal="center" vertical="center"/>
      <protection locked="0"/>
    </xf>
    <xf numFmtId="10" fontId="6" fillId="2" borderId="4" xfId="1" applyNumberFormat="1" applyFont="1" applyFill="1" applyBorder="1" applyAlignment="1" applyProtection="1">
      <alignment horizontal="center" vertical="center" wrapText="1"/>
      <protection locked="0"/>
    </xf>
    <xf numFmtId="4" fontId="21" fillId="0" borderId="4" xfId="0" applyNumberFormat="1" applyFont="1" applyBorder="1" applyAlignment="1" applyProtection="1">
      <alignment horizontal="left" vertical="top"/>
      <protection locked="0"/>
    </xf>
    <xf numFmtId="10" fontId="21" fillId="0" borderId="4" xfId="1" applyNumberFormat="1" applyFont="1" applyFill="1" applyBorder="1" applyAlignment="1" applyProtection="1">
      <alignment horizontal="left" vertical="top"/>
      <protection locked="0"/>
    </xf>
    <xf numFmtId="0" fontId="5" fillId="5" borderId="4"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7" xfId="0" applyBorder="1" applyAlignment="1" applyProtection="1">
      <alignment horizontal="left" vertical="center"/>
      <protection locked="0"/>
    </xf>
    <xf numFmtId="0" fontId="0" fillId="12" borderId="4" xfId="0" applyFill="1" applyBorder="1" applyAlignment="1" applyProtection="1">
      <alignment horizontal="center" vertical="center"/>
      <protection locked="0"/>
    </xf>
    <xf numFmtId="10" fontId="0" fillId="12" borderId="2" xfId="1" applyNumberFormat="1" applyFont="1" applyFill="1" applyBorder="1" applyAlignment="1" applyProtection="1">
      <alignment vertical="center"/>
      <protection locked="0"/>
    </xf>
    <xf numFmtId="0" fontId="5" fillId="12" borderId="31" xfId="0" applyFont="1" applyFill="1" applyBorder="1" applyAlignment="1" applyProtection="1">
      <alignment horizontal="center" vertical="center"/>
      <protection locked="0"/>
    </xf>
    <xf numFmtId="0" fontId="5" fillId="12" borderId="32" xfId="0" applyFont="1" applyFill="1" applyBorder="1" applyAlignment="1" applyProtection="1">
      <alignment horizontal="center" vertical="center"/>
      <protection locked="0"/>
    </xf>
    <xf numFmtId="0" fontId="5" fillId="12" borderId="37" xfId="0" applyFont="1" applyFill="1" applyBorder="1" applyAlignment="1" applyProtection="1">
      <alignment horizontal="center" vertical="center"/>
      <protection locked="0"/>
    </xf>
    <xf numFmtId="10" fontId="5" fillId="12" borderId="37" xfId="1" applyNumberFormat="1" applyFont="1" applyFill="1" applyBorder="1" applyAlignment="1" applyProtection="1">
      <alignment vertical="center"/>
      <protection locked="0"/>
    </xf>
    <xf numFmtId="0" fontId="0" fillId="12" borderId="0" xfId="0" applyFill="1" applyProtection="1">
      <protection locked="0"/>
    </xf>
    <xf numFmtId="0" fontId="5" fillId="12" borderId="35" xfId="0" applyFont="1" applyFill="1" applyBorder="1" applyAlignment="1" applyProtection="1">
      <alignment horizontal="center" vertical="center"/>
      <protection locked="0"/>
    </xf>
    <xf numFmtId="0" fontId="0" fillId="12" borderId="4" xfId="0" applyFill="1" applyBorder="1" applyAlignment="1" applyProtection="1">
      <alignment horizontal="left" vertical="center"/>
      <protection locked="0"/>
    </xf>
    <xf numFmtId="0" fontId="0" fillId="12" borderId="10" xfId="0" applyFill="1" applyBorder="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0" fillId="14" borderId="11" xfId="0" applyFill="1" applyBorder="1" applyAlignment="1" applyProtection="1">
      <alignment horizontal="center" vertical="center" wrapText="1"/>
      <protection locked="0"/>
    </xf>
    <xf numFmtId="0" fontId="0" fillId="15" borderId="11"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12" borderId="41" xfId="0" applyFill="1" applyBorder="1" applyAlignment="1" applyProtection="1">
      <alignment horizontal="center" vertical="center" wrapText="1"/>
      <protection locked="0"/>
    </xf>
    <xf numFmtId="0" fontId="17" fillId="0" borderId="0" xfId="0" applyFont="1" applyAlignment="1" applyProtection="1">
      <alignment horizontal="left" vertical="center" wrapText="1"/>
      <protection locked="0"/>
    </xf>
    <xf numFmtId="0" fontId="6" fillId="0" borderId="4" xfId="0" applyFont="1" applyBorder="1"/>
    <xf numFmtId="0" fontId="6" fillId="0" borderId="4" xfId="0" applyFont="1" applyBorder="1" applyProtection="1">
      <protection locked="0"/>
    </xf>
    <xf numFmtId="0" fontId="3" fillId="0" borderId="4" xfId="0" applyFont="1" applyBorder="1" applyAlignment="1">
      <alignment horizontal="center" vertical="center"/>
    </xf>
    <xf numFmtId="2" fontId="3" fillId="0" borderId="4" xfId="2" applyNumberFormat="1" applyFont="1" applyBorder="1" applyAlignment="1" applyProtection="1">
      <alignment horizontal="center" vertical="center" wrapText="1"/>
      <protection locked="0"/>
    </xf>
    <xf numFmtId="0" fontId="3" fillId="21" borderId="4" xfId="0" applyFont="1" applyFill="1" applyBorder="1" applyAlignment="1" applyProtection="1">
      <alignment horizontal="center"/>
      <protection locked="0"/>
    </xf>
    <xf numFmtId="0" fontId="0" fillId="0" borderId="4" xfId="0" applyBorder="1"/>
    <xf numFmtId="0" fontId="5" fillId="0" borderId="4" xfId="0" applyFont="1" applyBorder="1" applyAlignment="1">
      <alignment horizontal="center" vertical="center" wrapText="1"/>
    </xf>
    <xf numFmtId="0" fontId="5" fillId="0" borderId="0" xfId="0" applyFont="1"/>
    <xf numFmtId="0" fontId="4" fillId="0" borderId="0" xfId="0" applyFont="1" applyAlignment="1" applyProtection="1">
      <alignment horizontal="center" vertical="center"/>
      <protection locked="0"/>
    </xf>
    <xf numFmtId="0" fontId="31"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0" fillId="0" borderId="7" xfId="0" applyBorder="1" applyAlignment="1">
      <alignment horizontal="left" vertical="center"/>
    </xf>
    <xf numFmtId="0" fontId="0" fillId="12" borderId="4" xfId="0" applyFill="1" applyBorder="1" applyAlignment="1">
      <alignment horizontal="center" vertical="center"/>
    </xf>
    <xf numFmtId="10" fontId="1" fillId="12" borderId="2" xfId="1" applyNumberFormat="1" applyFont="1" applyFill="1" applyBorder="1" applyAlignment="1" applyProtection="1">
      <alignment vertical="center"/>
    </xf>
    <xf numFmtId="0" fontId="5" fillId="12" borderId="32" xfId="0" applyFont="1" applyFill="1" applyBorder="1" applyAlignment="1">
      <alignment horizontal="center" vertical="center"/>
    </xf>
    <xf numFmtId="0" fontId="5" fillId="12" borderId="37" xfId="0" applyFont="1" applyFill="1" applyBorder="1" applyAlignment="1">
      <alignment horizontal="center" vertical="center"/>
    </xf>
    <xf numFmtId="10" fontId="5" fillId="12" borderId="37" xfId="1" applyNumberFormat="1" applyFont="1" applyFill="1" applyBorder="1" applyAlignment="1" applyProtection="1">
      <alignment vertical="center"/>
    </xf>
    <xf numFmtId="0" fontId="4" fillId="0" borderId="0" xfId="0" applyFont="1" applyAlignment="1">
      <alignment horizontal="center" vertical="center"/>
    </xf>
    <xf numFmtId="0" fontId="8" fillId="0" borderId="0" xfId="0" applyFont="1" applyAlignment="1">
      <alignment horizontal="center" vertical="center" wrapText="1"/>
    </xf>
    <xf numFmtId="0" fontId="3" fillId="0" borderId="4" xfId="0" applyFont="1" applyBorder="1" applyAlignment="1" applyProtection="1">
      <alignment horizontal="center" vertical="center" wrapText="1"/>
      <protection locked="0"/>
    </xf>
    <xf numFmtId="0" fontId="3" fillId="8" borderId="4" xfId="0" applyFont="1" applyFill="1" applyBorder="1" applyAlignment="1" applyProtection="1">
      <alignment horizontal="left" vertical="center" wrapText="1"/>
      <protection locked="0"/>
    </xf>
    <xf numFmtId="0" fontId="3" fillId="8" borderId="4" xfId="0"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7" fillId="14" borderId="4" xfId="2" applyFont="1" applyFill="1" applyBorder="1" applyAlignment="1" applyProtection="1">
      <alignment horizontal="center" vertical="center" wrapText="1"/>
      <protection locked="0"/>
    </xf>
    <xf numFmtId="0" fontId="37" fillId="15" borderId="4" xfId="2" applyFont="1" applyFill="1" applyBorder="1" applyAlignment="1" applyProtection="1">
      <alignment horizontal="center" vertical="center" wrapText="1"/>
      <protection locked="0"/>
    </xf>
    <xf numFmtId="0" fontId="39" fillId="15" borderId="4" xfId="2" applyFont="1" applyFill="1" applyBorder="1" applyAlignment="1" applyProtection="1">
      <alignment horizontal="center" vertical="center" wrapText="1"/>
      <protection locked="0"/>
    </xf>
    <xf numFmtId="14" fontId="39" fillId="15" borderId="4" xfId="2" applyNumberFormat="1" applyFont="1" applyFill="1" applyBorder="1" applyAlignment="1" applyProtection="1">
      <alignment horizontal="center" vertical="center" wrapText="1"/>
      <protection locked="0"/>
    </xf>
    <xf numFmtId="0" fontId="40" fillId="0" borderId="4" xfId="0" applyFont="1" applyBorder="1" applyAlignment="1">
      <alignment horizontal="center" vertical="center" wrapText="1"/>
    </xf>
    <xf numFmtId="1" fontId="3" fillId="0" borderId="4" xfId="2" applyNumberFormat="1" applyFont="1" applyBorder="1" applyAlignment="1" applyProtection="1">
      <alignment horizontal="center" vertical="center" wrapText="1"/>
      <protection locked="0"/>
    </xf>
    <xf numFmtId="9" fontId="3" fillId="4" borderId="4" xfId="1" applyFont="1" applyFill="1" applyBorder="1" applyAlignment="1" applyProtection="1">
      <alignment horizontal="center" vertical="center"/>
      <protection locked="0"/>
    </xf>
    <xf numFmtId="10" fontId="3" fillId="0" borderId="4" xfId="1" applyNumberFormat="1"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0" xfId="0" applyFont="1" applyProtection="1">
      <protection locked="0"/>
    </xf>
    <xf numFmtId="2" fontId="0" fillId="0" borderId="4" xfId="0" applyNumberFormat="1" applyBorder="1" applyAlignment="1" applyProtection="1">
      <alignment horizontal="center" vertical="center"/>
      <protection locked="0"/>
    </xf>
    <xf numFmtId="2" fontId="0" fillId="12" borderId="4" xfId="0" applyNumberFormat="1" applyFill="1" applyBorder="1" applyAlignment="1">
      <alignment horizontal="center" vertical="center"/>
    </xf>
    <xf numFmtId="2" fontId="5" fillId="12" borderId="37" xfId="0" applyNumberFormat="1" applyFont="1" applyFill="1" applyBorder="1" applyAlignment="1">
      <alignment horizontal="center" vertical="center"/>
    </xf>
    <xf numFmtId="2" fontId="0" fillId="12" borderId="4" xfId="0" applyNumberFormat="1" applyFill="1" applyBorder="1" applyAlignment="1" applyProtection="1">
      <alignment horizontal="center" vertical="center"/>
      <protection locked="0"/>
    </xf>
    <xf numFmtId="2" fontId="5" fillId="12" borderId="37" xfId="0" applyNumberFormat="1" applyFont="1" applyFill="1" applyBorder="1" applyAlignment="1" applyProtection="1">
      <alignment horizontal="center" vertical="center"/>
      <protection locked="0"/>
    </xf>
    <xf numFmtId="2" fontId="5" fillId="12" borderId="37" xfId="0" applyNumberFormat="1" applyFont="1" applyFill="1" applyBorder="1" applyAlignment="1" applyProtection="1">
      <alignment horizontal="center"/>
      <protection locked="0"/>
    </xf>
    <xf numFmtId="2" fontId="5" fillId="12" borderId="34" xfId="1" applyNumberFormat="1" applyFont="1" applyFill="1" applyBorder="1" applyAlignment="1" applyProtection="1">
      <alignment horizontal="center" vertical="center"/>
      <protection locked="0"/>
    </xf>
    <xf numFmtId="2" fontId="5" fillId="12" borderId="38" xfId="1" applyNumberFormat="1" applyFont="1" applyFill="1" applyBorder="1" applyAlignment="1" applyProtection="1">
      <alignment horizontal="center" vertical="center"/>
      <protection locked="0"/>
    </xf>
    <xf numFmtId="2" fontId="5" fillId="12" borderId="42" xfId="1" applyNumberFormat="1" applyFont="1" applyFill="1" applyBorder="1" applyAlignment="1" applyProtection="1">
      <alignment horizontal="center" vertical="center"/>
      <protection locked="0"/>
    </xf>
    <xf numFmtId="10" fontId="5" fillId="12" borderId="38" xfId="0" applyNumberFormat="1" applyFont="1" applyFill="1" applyBorder="1" applyAlignment="1" applyProtection="1">
      <alignment horizontal="center"/>
      <protection locked="0"/>
    </xf>
    <xf numFmtId="10" fontId="5" fillId="12" borderId="4" xfId="1" applyNumberFormat="1" applyFont="1" applyFill="1" applyBorder="1" applyAlignment="1" applyProtection="1">
      <alignment horizontal="center" vertical="center"/>
      <protection locked="0"/>
    </xf>
    <xf numFmtId="10" fontId="5" fillId="12" borderId="38" xfId="1" applyNumberFormat="1" applyFont="1" applyFill="1" applyBorder="1" applyAlignment="1" applyProtection="1">
      <alignment horizontal="center" vertical="center"/>
    </xf>
    <xf numFmtId="10" fontId="5" fillId="12" borderId="38" xfId="1" applyNumberFormat="1" applyFont="1" applyFill="1" applyBorder="1" applyAlignment="1" applyProtection="1">
      <alignment horizontal="center" vertical="center"/>
      <protection locked="0"/>
    </xf>
    <xf numFmtId="10" fontId="1" fillId="12" borderId="4" xfId="1" applyNumberFormat="1" applyFont="1" applyFill="1" applyBorder="1" applyAlignment="1" applyProtection="1">
      <alignment horizontal="center" vertical="center"/>
    </xf>
    <xf numFmtId="10" fontId="5" fillId="12" borderId="37" xfId="0" applyNumberFormat="1" applyFont="1" applyFill="1" applyBorder="1" applyAlignment="1">
      <alignment horizontal="center" vertical="center"/>
    </xf>
    <xf numFmtId="10" fontId="0" fillId="12" borderId="4" xfId="1" applyNumberFormat="1" applyFont="1" applyFill="1" applyBorder="1" applyAlignment="1" applyProtection="1">
      <alignment horizontal="center" vertical="center"/>
      <protection locked="0"/>
    </xf>
    <xf numFmtId="10" fontId="5" fillId="12" borderId="37" xfId="0" applyNumberFormat="1" applyFont="1" applyFill="1" applyBorder="1" applyAlignment="1" applyProtection="1">
      <alignment horizontal="center" vertical="center"/>
      <protection locked="0"/>
    </xf>
    <xf numFmtId="10" fontId="0" fillId="12" borderId="10" xfId="1" applyNumberFormat="1" applyFont="1" applyFill="1" applyBorder="1" applyAlignment="1" applyProtection="1">
      <alignment horizontal="center" vertical="center"/>
      <protection locked="0"/>
    </xf>
    <xf numFmtId="0" fontId="5" fillId="0" borderId="0" xfId="0" applyFont="1" applyAlignment="1">
      <alignment vertical="center"/>
    </xf>
    <xf numFmtId="2" fontId="21" fillId="19" borderId="4" xfId="0" applyNumberFormat="1" applyFont="1" applyFill="1" applyBorder="1" applyAlignment="1" applyProtection="1">
      <alignment horizontal="center" vertical="top"/>
      <protection locked="0"/>
    </xf>
    <xf numFmtId="2" fontId="21" fillId="0" borderId="4" xfId="0" applyNumberFormat="1" applyFont="1" applyBorder="1" applyAlignment="1" applyProtection="1">
      <alignment horizontal="left" vertical="top" wrapText="1"/>
      <protection locked="0"/>
    </xf>
    <xf numFmtId="0" fontId="23" fillId="0" borderId="4" xfId="0" applyFont="1" applyBorder="1" applyAlignment="1" applyProtection="1">
      <alignment horizontal="center" vertical="center" wrapText="1"/>
      <protection locked="0"/>
    </xf>
    <xf numFmtId="2" fontId="23" fillId="0" borderId="17" xfId="0" applyNumberFormat="1"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10" fontId="0" fillId="12" borderId="17" xfId="1" applyNumberFormat="1" applyFont="1" applyFill="1" applyBorder="1" applyAlignment="1" applyProtection="1">
      <alignment horizontal="center" vertical="center"/>
      <protection locked="0"/>
    </xf>
    <xf numFmtId="0" fontId="0" fillId="12" borderId="17" xfId="0" applyFill="1" applyBorder="1" applyAlignment="1" applyProtection="1">
      <alignment horizontal="center" vertical="center"/>
      <protection locked="0"/>
    </xf>
    <xf numFmtId="2" fontId="0" fillId="12" borderId="10" xfId="0" applyNumberFormat="1" applyFill="1" applyBorder="1" applyAlignment="1" applyProtection="1">
      <alignment horizontal="center" vertical="center"/>
      <protection locked="0"/>
    </xf>
    <xf numFmtId="10" fontId="1" fillId="12" borderId="2" xfId="1" applyNumberFormat="1" applyFont="1" applyFill="1" applyBorder="1" applyAlignment="1" applyProtection="1">
      <alignment horizontal="center" vertical="center"/>
    </xf>
    <xf numFmtId="10" fontId="1" fillId="12" borderId="17" xfId="1" applyNumberFormat="1" applyFont="1" applyFill="1" applyBorder="1" applyAlignment="1" applyProtection="1">
      <alignment horizontal="center" vertical="center"/>
    </xf>
    <xf numFmtId="0" fontId="5" fillId="12" borderId="31" xfId="0" applyFont="1" applyFill="1" applyBorder="1" applyAlignment="1">
      <alignment horizontal="center" vertical="center"/>
    </xf>
    <xf numFmtId="1" fontId="6" fillId="3" borderId="4" xfId="0" applyNumberFormat="1" applyFont="1" applyFill="1" applyBorder="1" applyAlignment="1">
      <alignment horizontal="right" vertical="center"/>
    </xf>
    <xf numFmtId="2" fontId="6" fillId="6" borderId="4" xfId="0" applyNumberFormat="1" applyFont="1" applyFill="1" applyBorder="1" applyAlignment="1">
      <alignment horizontal="right" vertical="center"/>
    </xf>
    <xf numFmtId="0" fontId="0" fillId="3" borderId="4" xfId="0" applyFill="1" applyBorder="1" applyAlignment="1" applyProtection="1">
      <alignment horizontal="right" vertical="center"/>
      <protection locked="0"/>
    </xf>
    <xf numFmtId="0" fontId="0" fillId="6" borderId="4" xfId="0" applyFill="1" applyBorder="1" applyAlignment="1" applyProtection="1">
      <alignment horizontal="right"/>
      <protection locked="0"/>
    </xf>
    <xf numFmtId="0" fontId="41" fillId="0" borderId="37" xfId="0" applyFont="1" applyBorder="1" applyAlignment="1" applyProtection="1">
      <alignment horizontal="center" vertical="center" wrapText="1"/>
      <protection locked="0"/>
    </xf>
    <xf numFmtId="9" fontId="3" fillId="0" borderId="4" xfId="1" applyFont="1" applyBorder="1" applyAlignment="1" applyProtection="1">
      <alignment horizontal="center"/>
      <protection locked="0"/>
    </xf>
    <xf numFmtId="166" fontId="3" fillId="0" borderId="0" xfId="0" applyNumberFormat="1" applyFont="1"/>
    <xf numFmtId="49" fontId="3" fillId="4" borderId="4" xfId="0" applyNumberFormat="1" applyFont="1" applyFill="1" applyBorder="1" applyAlignment="1" applyProtection="1">
      <alignment horizontal="center" vertical="center"/>
      <protection locked="0"/>
    </xf>
    <xf numFmtId="9" fontId="3" fillId="4" borderId="4"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wrapText="1"/>
      <protection locked="0"/>
    </xf>
    <xf numFmtId="0" fontId="3" fillId="4" borderId="4" xfId="1" applyNumberFormat="1" applyFont="1" applyFill="1" applyBorder="1" applyAlignment="1" applyProtection="1">
      <alignment horizontal="center" vertical="center"/>
      <protection locked="0"/>
    </xf>
    <xf numFmtId="0" fontId="0" fillId="0" borderId="4" xfId="0" applyBorder="1" applyAlignment="1" applyProtection="1">
      <alignment horizontal="center"/>
      <protection locked="0"/>
    </xf>
    <xf numFmtId="164" fontId="39" fillId="0" borderId="4" xfId="2" applyNumberFormat="1" applyFont="1" applyBorder="1" applyAlignment="1" applyProtection="1">
      <alignment horizontal="center" vertical="center" wrapText="1"/>
      <protection locked="0"/>
    </xf>
    <xf numFmtId="0" fontId="3" fillId="21" borderId="4" xfId="0" applyFont="1" applyFill="1" applyBorder="1" applyAlignment="1" applyProtection="1">
      <alignment horizontal="center" vertical="center"/>
      <protection locked="0"/>
    </xf>
    <xf numFmtId="0" fontId="3" fillId="0" borderId="0" xfId="0" applyFont="1" applyAlignment="1">
      <alignment vertical="center"/>
    </xf>
    <xf numFmtId="9" fontId="3" fillId="9" borderId="4" xfId="0" applyNumberFormat="1" applyFont="1" applyFill="1" applyBorder="1" applyAlignment="1" applyProtection="1">
      <alignment horizontal="center" vertical="center" wrapText="1"/>
      <protection locked="0"/>
    </xf>
    <xf numFmtId="0" fontId="0" fillId="0" borderId="50" xfId="0" applyBorder="1" applyAlignment="1">
      <alignment horizontal="left" vertical="center"/>
    </xf>
    <xf numFmtId="0" fontId="0" fillId="0" borderId="2" xfId="0" applyBorder="1" applyAlignment="1" applyProtection="1">
      <alignment horizontal="center" vertical="center"/>
      <protection locked="0"/>
    </xf>
    <xf numFmtId="0" fontId="0" fillId="12" borderId="2" xfId="0" applyFill="1" applyBorder="1" applyAlignment="1">
      <alignment horizontal="center" vertical="center"/>
    </xf>
    <xf numFmtId="2" fontId="0" fillId="0" borderId="2" xfId="0" applyNumberFormat="1" applyBorder="1" applyAlignment="1" applyProtection="1">
      <alignment horizontal="center" vertical="center"/>
      <protection locked="0"/>
    </xf>
    <xf numFmtId="2" fontId="0" fillId="12" borderId="2" xfId="0" applyNumberFormat="1" applyFill="1" applyBorder="1" applyAlignment="1">
      <alignment horizontal="center" vertical="center"/>
    </xf>
    <xf numFmtId="0" fontId="0" fillId="0" borderId="20" xfId="0" applyBorder="1" applyAlignment="1">
      <alignment horizontal="left" vertical="center"/>
    </xf>
    <xf numFmtId="0" fontId="0" fillId="0" borderId="17" xfId="0" applyBorder="1" applyAlignment="1" applyProtection="1">
      <alignment horizontal="center" vertical="center"/>
      <protection locked="0"/>
    </xf>
    <xf numFmtId="0" fontId="0" fillId="12" borderId="17" xfId="0" applyFill="1" applyBorder="1" applyAlignment="1">
      <alignment horizontal="center" vertical="center"/>
    </xf>
    <xf numFmtId="2" fontId="0" fillId="0" borderId="17" xfId="0" applyNumberFormat="1" applyBorder="1" applyAlignment="1" applyProtection="1">
      <alignment horizontal="center" vertical="center"/>
      <protection locked="0"/>
    </xf>
    <xf numFmtId="2" fontId="0" fillId="12" borderId="17" xfId="0" applyNumberFormat="1" applyFill="1" applyBorder="1" applyAlignment="1">
      <alignment horizontal="center" vertical="center"/>
    </xf>
    <xf numFmtId="10" fontId="1" fillId="12" borderId="3" xfId="1" applyNumberFormat="1" applyFont="1" applyFill="1" applyBorder="1" applyAlignment="1" applyProtection="1">
      <alignment vertical="center"/>
    </xf>
    <xf numFmtId="0" fontId="0" fillId="0" borderId="20" xfId="0" applyBorder="1" applyAlignment="1" applyProtection="1">
      <alignment horizontal="left" vertical="center"/>
      <protection locked="0"/>
    </xf>
    <xf numFmtId="2" fontId="0" fillId="12" borderId="17" xfId="0" applyNumberFormat="1" applyFill="1" applyBorder="1" applyAlignment="1" applyProtection="1">
      <alignment horizontal="center" vertical="center"/>
      <protection locked="0"/>
    </xf>
    <xf numFmtId="10" fontId="0" fillId="12" borderId="3" xfId="1" applyNumberFormat="1" applyFont="1" applyFill="1" applyBorder="1" applyAlignment="1" applyProtection="1">
      <alignment vertical="center"/>
      <protection locked="0"/>
    </xf>
    <xf numFmtId="0" fontId="0" fillId="12" borderId="10" xfId="0" applyFill="1" applyBorder="1" applyAlignment="1" applyProtection="1">
      <alignment horizontal="left" vertical="center"/>
      <protection locked="0"/>
    </xf>
    <xf numFmtId="0" fontId="0" fillId="12" borderId="12" xfId="0" applyFill="1" applyBorder="1" applyAlignment="1" applyProtection="1">
      <alignment horizontal="left" vertical="center"/>
      <protection locked="0"/>
    </xf>
    <xf numFmtId="0" fontId="0" fillId="12" borderId="37" xfId="0" applyFill="1" applyBorder="1" applyAlignment="1" applyProtection="1">
      <alignment horizontal="center" vertical="center"/>
      <protection locked="0"/>
    </xf>
    <xf numFmtId="10" fontId="0" fillId="12" borderId="37" xfId="1" applyNumberFormat="1" applyFont="1" applyFill="1" applyBorder="1" applyAlignment="1" applyProtection="1">
      <alignment horizontal="center" vertical="center"/>
      <protection locked="0"/>
    </xf>
    <xf numFmtId="2" fontId="0" fillId="12" borderId="37" xfId="0" applyNumberFormat="1" applyFill="1" applyBorder="1" applyAlignment="1" applyProtection="1">
      <alignment horizontal="center" vertical="center"/>
      <protection locked="0"/>
    </xf>
    <xf numFmtId="0" fontId="0" fillId="12" borderId="47" xfId="0" applyFill="1" applyBorder="1" applyAlignment="1" applyProtection="1">
      <alignment horizontal="center" vertical="center"/>
      <protection locked="0"/>
    </xf>
    <xf numFmtId="0" fontId="5" fillId="12" borderId="31" xfId="0" applyFont="1" applyFill="1" applyBorder="1" applyAlignment="1" applyProtection="1">
      <alignment horizontal="center"/>
      <protection locked="0"/>
    </xf>
    <xf numFmtId="0" fontId="5" fillId="12" borderId="32" xfId="0" applyFont="1" applyFill="1" applyBorder="1" applyAlignment="1" applyProtection="1">
      <alignment horizontal="center"/>
      <protection locked="0"/>
    </xf>
    <xf numFmtId="10" fontId="0" fillId="12" borderId="9" xfId="1" applyNumberFormat="1" applyFont="1" applyFill="1" applyBorder="1" applyAlignment="1" applyProtection="1">
      <alignment vertical="center"/>
      <protection locked="0"/>
    </xf>
    <xf numFmtId="10" fontId="0" fillId="12" borderId="7" xfId="1" applyNumberFormat="1" applyFont="1" applyFill="1" applyBorder="1" applyAlignment="1" applyProtection="1">
      <alignment vertical="center"/>
      <protection locked="0"/>
    </xf>
    <xf numFmtId="10" fontId="0" fillId="12" borderId="23" xfId="1" applyNumberFormat="1" applyFont="1" applyFill="1" applyBorder="1" applyAlignment="1" applyProtection="1">
      <alignment vertical="center"/>
      <protection locked="0"/>
    </xf>
    <xf numFmtId="2" fontId="0" fillId="12" borderId="8" xfId="0" applyNumberFormat="1" applyFill="1" applyBorder="1" applyAlignment="1" applyProtection="1">
      <alignment horizontal="center" vertical="center"/>
      <protection locked="0"/>
    </xf>
    <xf numFmtId="2" fontId="0" fillId="12" borderId="39" xfId="0" applyNumberFormat="1" applyFill="1" applyBorder="1" applyAlignment="1" applyProtection="1">
      <alignment horizontal="center" vertical="center"/>
      <protection locked="0"/>
    </xf>
    <xf numFmtId="2" fontId="0" fillId="12" borderId="47" xfId="0" applyNumberFormat="1" applyFill="1" applyBorder="1" applyAlignment="1" applyProtection="1">
      <alignment horizontal="center" vertical="center"/>
      <protection locked="0"/>
    </xf>
    <xf numFmtId="2" fontId="0" fillId="12" borderId="38" xfId="0" applyNumberFormat="1" applyFill="1" applyBorder="1" applyAlignment="1" applyProtection="1">
      <alignment horizontal="center" vertical="center"/>
      <protection locked="0"/>
    </xf>
    <xf numFmtId="0" fontId="6" fillId="0" borderId="0" xfId="0" applyFont="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7" xfId="0" applyFont="1" applyBorder="1" applyAlignment="1">
      <alignment horizontal="center"/>
    </xf>
    <xf numFmtId="0" fontId="6" fillId="0" borderId="4" xfId="0" applyFont="1" applyBorder="1" applyAlignment="1">
      <alignment horizontal="center"/>
    </xf>
    <xf numFmtId="0" fontId="0" fillId="0" borderId="7" xfId="0" applyBorder="1" applyAlignment="1">
      <alignment horizontal="center"/>
    </xf>
    <xf numFmtId="1" fontId="0" fillId="0" borderId="4" xfId="0" applyNumberFormat="1" applyBorder="1" applyAlignment="1">
      <alignment horizontal="center" vertical="center"/>
    </xf>
    <xf numFmtId="2" fontId="0" fillId="0" borderId="4" xfId="0" applyNumberFormat="1" applyBorder="1" applyAlignment="1">
      <alignment horizontal="center" vertical="center"/>
    </xf>
    <xf numFmtId="2" fontId="0" fillId="0" borderId="4" xfId="0" applyNumberFormat="1" applyBorder="1" applyAlignment="1">
      <alignment horizontal="center" vertical="center" wrapText="1"/>
    </xf>
    <xf numFmtId="0" fontId="0" fillId="0" borderId="7" xfId="0" applyBorder="1" applyAlignment="1">
      <alignment horizontal="center" wrapText="1"/>
    </xf>
    <xf numFmtId="2" fontId="5" fillId="0" borderId="7" xfId="0" applyNumberFormat="1" applyFont="1" applyBorder="1" applyAlignment="1">
      <alignment horizontal="center"/>
    </xf>
    <xf numFmtId="2" fontId="5" fillId="0" borderId="4" xfId="0" applyNumberFormat="1" applyFont="1" applyBorder="1" applyAlignment="1">
      <alignment horizontal="center" vertical="center"/>
    </xf>
    <xf numFmtId="2" fontId="0" fillId="0" borderId="0" xfId="0" applyNumberFormat="1"/>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2" fontId="21" fillId="0" borderId="4" xfId="0" applyNumberFormat="1" applyFont="1" applyBorder="1" applyAlignment="1" applyProtection="1">
      <alignment horizontal="center" vertical="center" wrapText="1"/>
      <protection locked="0"/>
    </xf>
    <xf numFmtId="10" fontId="21" fillId="0" borderId="4" xfId="1" applyNumberFormat="1" applyFont="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left" vertical="center" wrapText="1"/>
      <protection locked="0"/>
    </xf>
    <xf numFmtId="49" fontId="34" fillId="0" borderId="5" xfId="3"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0" fontId="32" fillId="19" borderId="4" xfId="0" applyFont="1" applyFill="1" applyBorder="1" applyAlignment="1">
      <alignment horizontal="left" vertical="center" wrapText="1"/>
    </xf>
    <xf numFmtId="0" fontId="31" fillId="0" borderId="5"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3" fillId="19" borderId="4" xfId="0" applyFont="1" applyFill="1" applyBorder="1" applyAlignment="1">
      <alignment horizontal="left" vertical="center" wrapText="1"/>
    </xf>
    <xf numFmtId="0" fontId="32" fillId="0" borderId="4"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0" fillId="11" borderId="4" xfId="0" applyFont="1" applyFill="1" applyBorder="1" applyAlignment="1">
      <alignment horizontal="center" vertical="center" wrapText="1"/>
    </xf>
    <xf numFmtId="0" fontId="17" fillId="0" borderId="46" xfId="0" applyFont="1" applyBorder="1" applyAlignment="1">
      <alignment horizontal="left" wrapText="1"/>
    </xf>
    <xf numFmtId="0" fontId="17" fillId="0" borderId="0" xfId="0" applyFont="1" applyAlignment="1">
      <alignment horizontal="left" wrapText="1"/>
    </xf>
    <xf numFmtId="0" fontId="26" fillId="0" borderId="4" xfId="0" applyFont="1" applyBorder="1" applyAlignment="1">
      <alignment horizontal="center" vertical="center" wrapText="1"/>
    </xf>
    <xf numFmtId="0" fontId="28" fillId="0" borderId="4" xfId="0" applyFont="1" applyBorder="1" applyAlignment="1" applyProtection="1">
      <alignment horizontal="center" vertical="center" wrapText="1"/>
      <protection locked="0"/>
    </xf>
    <xf numFmtId="0" fontId="26" fillId="20" borderId="5" xfId="0" applyFont="1" applyFill="1" applyBorder="1" applyAlignment="1">
      <alignment horizontal="left" vertical="center" wrapText="1"/>
    </xf>
    <xf numFmtId="0" fontId="26" fillId="20" borderId="6" xfId="0" applyFont="1" applyFill="1" applyBorder="1" applyAlignment="1">
      <alignment horizontal="left" vertical="center" wrapText="1"/>
    </xf>
    <xf numFmtId="0" fontId="26" fillId="0" borderId="2" xfId="0" applyFont="1" applyBorder="1" applyAlignment="1">
      <alignment horizontal="left" vertical="center"/>
    </xf>
    <xf numFmtId="0" fontId="26" fillId="0" borderId="17" xfId="0" applyFont="1" applyBorder="1" applyAlignment="1">
      <alignment horizontal="left" vertical="center"/>
    </xf>
    <xf numFmtId="0" fontId="28" fillId="0" borderId="2" xfId="0" applyFont="1" applyBorder="1" applyAlignment="1">
      <alignment horizontal="left" vertical="center" wrapText="1"/>
    </xf>
    <xf numFmtId="0" fontId="28" fillId="0" borderId="17" xfId="0" applyFont="1" applyBorder="1" applyAlignment="1">
      <alignment horizontal="left" vertical="center" wrapText="1"/>
    </xf>
    <xf numFmtId="0" fontId="25" fillId="0" borderId="5" xfId="0" applyFont="1" applyBorder="1" applyAlignment="1" applyProtection="1">
      <alignment horizontal="right" vertical="top"/>
      <protection locked="0"/>
    </xf>
    <xf numFmtId="0" fontId="25" fillId="0" borderId="6" xfId="0" applyFont="1" applyBorder="1" applyAlignment="1" applyProtection="1">
      <alignment horizontal="right" vertical="top"/>
      <protection locked="0"/>
    </xf>
    <xf numFmtId="0" fontId="25" fillId="0" borderId="7" xfId="0" applyFont="1" applyBorder="1" applyAlignment="1" applyProtection="1">
      <alignment horizontal="right" vertical="top"/>
      <protection locked="0"/>
    </xf>
    <xf numFmtId="0" fontId="21" fillId="0" borderId="5" xfId="0" applyFont="1" applyBorder="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21" fillId="0" borderId="4" xfId="0" applyFont="1" applyBorder="1" applyAlignment="1" applyProtection="1">
      <alignment horizontal="center" vertical="center"/>
      <protection locked="0"/>
    </xf>
    <xf numFmtId="0" fontId="21" fillId="0" borderId="4" xfId="0" applyFont="1" applyBorder="1" applyAlignment="1" applyProtection="1">
      <alignment horizontal="left"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0" fontId="20" fillId="2" borderId="4" xfId="0" applyFont="1" applyFill="1" applyBorder="1" applyAlignment="1" applyProtection="1">
      <alignment horizontal="center"/>
      <protection locked="0"/>
    </xf>
    <xf numFmtId="2" fontId="23" fillId="0" borderId="5" xfId="0" applyNumberFormat="1" applyFont="1" applyBorder="1" applyAlignment="1" applyProtection="1">
      <alignment horizontal="center" vertical="center" wrapText="1"/>
      <protection locked="0"/>
    </xf>
    <xf numFmtId="2" fontId="23" fillId="0" borderId="6" xfId="0" applyNumberFormat="1" applyFont="1" applyBorder="1" applyAlignment="1" applyProtection="1">
      <alignment horizontal="center" vertical="center" wrapText="1"/>
      <protection locked="0"/>
    </xf>
    <xf numFmtId="2" fontId="23" fillId="0" borderId="7" xfId="0" applyNumberFormat="1" applyFont="1" applyBorder="1" applyAlignment="1" applyProtection="1">
      <alignment horizontal="center" vertical="center" wrapText="1"/>
      <protection locked="0"/>
    </xf>
    <xf numFmtId="0" fontId="19" fillId="0" borderId="0" xfId="0" applyFont="1" applyAlignment="1" applyProtection="1">
      <alignment horizontal="center" wrapText="1"/>
      <protection locked="0"/>
    </xf>
    <xf numFmtId="0" fontId="0" fillId="0" borderId="0" xfId="0" applyAlignment="1" applyProtection="1">
      <alignment horizontal="center"/>
      <protection locked="0"/>
    </xf>
    <xf numFmtId="0" fontId="18" fillId="0" borderId="0" xfId="0" applyFont="1" applyAlignment="1" applyProtection="1">
      <alignment horizontal="left" vertical="top"/>
      <protection locked="0"/>
    </xf>
    <xf numFmtId="0" fontId="18" fillId="0" borderId="0" xfId="0" applyFont="1" applyAlignment="1" applyProtection="1">
      <alignment horizontal="center" vertical="top"/>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7" fillId="0" borderId="0" xfId="0" applyFont="1" applyAlignment="1" applyProtection="1">
      <alignment horizontal="left" vertical="top" wrapText="1"/>
      <protection locked="0"/>
    </xf>
    <xf numFmtId="0" fontId="17" fillId="0" borderId="0" xfId="0" applyFont="1" applyAlignment="1" applyProtection="1">
      <alignment horizontal="center" vertical="center" wrapText="1"/>
      <protection locked="0"/>
    </xf>
    <xf numFmtId="10" fontId="0" fillId="12" borderId="39" xfId="1" applyNumberFormat="1" applyFont="1" applyFill="1" applyBorder="1" applyAlignment="1" applyProtection="1">
      <alignment horizontal="center" vertical="center"/>
      <protection locked="0"/>
    </xf>
    <xf numFmtId="10" fontId="0" fillId="12" borderId="36" xfId="1" applyNumberFormat="1" applyFont="1" applyFill="1" applyBorder="1" applyAlignment="1" applyProtection="1">
      <alignment horizontal="center" vertical="center"/>
      <protection locked="0"/>
    </xf>
    <xf numFmtId="10" fontId="0" fillId="12" borderId="57" xfId="1" applyNumberFormat="1" applyFont="1" applyFill="1" applyBorder="1" applyAlignment="1" applyProtection="1">
      <alignment horizontal="center" vertical="center"/>
      <protection locked="0"/>
    </xf>
    <xf numFmtId="10" fontId="0" fillId="12" borderId="55" xfId="1" applyNumberFormat="1" applyFont="1" applyFill="1" applyBorder="1" applyAlignment="1" applyProtection="1">
      <alignment horizontal="center" vertical="center"/>
      <protection locked="0"/>
    </xf>
    <xf numFmtId="10" fontId="0" fillId="12" borderId="56" xfId="1" applyNumberFormat="1" applyFont="1" applyFill="1" applyBorder="1" applyAlignment="1" applyProtection="1">
      <alignment horizontal="center" vertical="center"/>
      <protection locked="0"/>
    </xf>
    <xf numFmtId="10" fontId="0" fillId="12" borderId="54" xfId="1" applyNumberFormat="1" applyFont="1" applyFill="1" applyBorder="1" applyAlignment="1" applyProtection="1">
      <alignment horizontal="center" vertical="center"/>
      <protection locked="0"/>
    </xf>
    <xf numFmtId="0" fontId="5" fillId="12" borderId="31" xfId="0" applyFont="1" applyFill="1" applyBorder="1" applyAlignment="1" applyProtection="1">
      <alignment horizontal="center"/>
      <protection locked="0"/>
    </xf>
    <xf numFmtId="0" fontId="5" fillId="12" borderId="35" xfId="0" applyFont="1" applyFill="1" applyBorder="1" applyAlignment="1" applyProtection="1">
      <alignment horizontal="center"/>
      <protection locked="0"/>
    </xf>
    <xf numFmtId="0" fontId="5" fillId="0" borderId="0" xfId="0" applyFont="1" applyAlignment="1" applyProtection="1">
      <alignment horizontal="left" vertical="top" wrapText="1"/>
      <protection locked="0"/>
    </xf>
    <xf numFmtId="0" fontId="5" fillId="2" borderId="28"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5" fillId="12" borderId="30" xfId="0" applyFont="1" applyFill="1" applyBorder="1" applyAlignment="1" applyProtection="1">
      <alignment horizontal="center" vertical="center"/>
      <protection locked="0"/>
    </xf>
    <xf numFmtId="0" fontId="5" fillId="12" borderId="31" xfId="0" applyFont="1" applyFill="1" applyBorder="1" applyAlignment="1" applyProtection="1">
      <alignment horizontal="center" vertical="center"/>
      <protection locked="0"/>
    </xf>
    <xf numFmtId="0" fontId="5" fillId="12" borderId="35" xfId="0" applyFont="1" applyFill="1" applyBorder="1" applyAlignment="1" applyProtection="1">
      <alignment horizontal="center" vertical="center"/>
      <protection locked="0"/>
    </xf>
    <xf numFmtId="0" fontId="0" fillId="12" borderId="8" xfId="0" applyFill="1" applyBorder="1" applyAlignment="1" applyProtection="1">
      <alignment horizontal="center" vertical="center"/>
      <protection locked="0"/>
    </xf>
    <xf numFmtId="0" fontId="0" fillId="12" borderId="11" xfId="0" applyFill="1" applyBorder="1" applyAlignment="1" applyProtection="1">
      <alignment horizontal="center" vertical="center"/>
      <protection locked="0"/>
    </xf>
    <xf numFmtId="0" fontId="0" fillId="12" borderId="41" xfId="0" applyFill="1" applyBorder="1" applyAlignment="1" applyProtection="1">
      <alignment horizontal="center" vertical="center"/>
      <protection locked="0"/>
    </xf>
    <xf numFmtId="0" fontId="0" fillId="12" borderId="10" xfId="0" applyFill="1" applyBorder="1" applyAlignment="1" applyProtection="1">
      <alignment horizontal="center" vertical="center"/>
      <protection locked="0"/>
    </xf>
    <xf numFmtId="0" fontId="0" fillId="12" borderId="4" xfId="0" applyFill="1" applyBorder="1" applyAlignment="1" applyProtection="1">
      <alignment horizontal="center" vertical="center"/>
      <protection locked="0"/>
    </xf>
    <xf numFmtId="0" fontId="0" fillId="12" borderId="12" xfId="0" applyFill="1" applyBorder="1" applyAlignment="1" applyProtection="1">
      <alignment horizontal="center" vertical="center"/>
      <protection locked="0"/>
    </xf>
    <xf numFmtId="0" fontId="0" fillId="12" borderId="40"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2" fontId="0" fillId="12" borderId="10" xfId="0" applyNumberFormat="1" applyFill="1" applyBorder="1" applyAlignment="1" applyProtection="1">
      <alignment horizontal="center" vertical="center"/>
      <protection locked="0"/>
    </xf>
    <xf numFmtId="2" fontId="0" fillId="12" borderId="4" xfId="0" applyNumberFormat="1" applyFill="1" applyBorder="1" applyAlignment="1" applyProtection="1">
      <alignment horizontal="center" vertical="center"/>
      <protection locked="0"/>
    </xf>
    <xf numFmtId="2" fontId="0" fillId="12" borderId="12" xfId="0" applyNumberFormat="1" applyFill="1" applyBorder="1" applyAlignment="1" applyProtection="1">
      <alignment horizontal="center" vertical="center"/>
      <protection locked="0"/>
    </xf>
    <xf numFmtId="10" fontId="0" fillId="12" borderId="2" xfId="1" applyNumberFormat="1" applyFont="1" applyFill="1" applyBorder="1" applyAlignment="1" applyProtection="1">
      <alignment horizontal="center" vertical="center"/>
      <protection locked="0"/>
    </xf>
    <xf numFmtId="10" fontId="0" fillId="12" borderId="3" xfId="1" applyNumberFormat="1" applyFont="1" applyFill="1" applyBorder="1" applyAlignment="1" applyProtection="1">
      <alignment horizontal="center" vertical="center"/>
      <protection locked="0"/>
    </xf>
    <xf numFmtId="10" fontId="0" fillId="12" borderId="17" xfId="1" applyNumberFormat="1"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14" borderId="4"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0" fontId="1" fillId="12" borderId="52" xfId="1" applyNumberFormat="1" applyFont="1" applyFill="1" applyBorder="1" applyAlignment="1" applyProtection="1">
      <alignment horizontal="center" vertical="center"/>
    </xf>
    <xf numFmtId="10" fontId="1" fillId="12" borderId="36" xfId="1" applyNumberFormat="1" applyFont="1" applyFill="1" applyBorder="1" applyAlignment="1" applyProtection="1">
      <alignment horizontal="center" vertical="center"/>
    </xf>
    <xf numFmtId="10" fontId="1" fillId="12" borderId="49" xfId="1" applyNumberFormat="1" applyFont="1" applyFill="1" applyBorder="1" applyAlignment="1" applyProtection="1">
      <alignment horizontal="center" vertical="center"/>
    </xf>
    <xf numFmtId="10" fontId="1" fillId="12" borderId="3" xfId="1" applyNumberFormat="1" applyFont="1" applyFill="1" applyBorder="1" applyAlignment="1" applyProtection="1">
      <alignment horizontal="center" vertical="center"/>
    </xf>
    <xf numFmtId="0" fontId="5" fillId="12" borderId="30" xfId="0" applyFont="1" applyFill="1" applyBorder="1" applyAlignment="1">
      <alignment horizontal="center" vertical="center"/>
    </xf>
    <xf numFmtId="0" fontId="5" fillId="12" borderId="31" xfId="0" applyFont="1" applyFill="1" applyBorder="1" applyAlignment="1">
      <alignment horizontal="center" vertical="center"/>
    </xf>
    <xf numFmtId="0" fontId="5" fillId="12" borderId="35" xfId="0" applyFont="1" applyFill="1" applyBorder="1" applyAlignment="1">
      <alignment horizontal="center" vertical="center"/>
    </xf>
    <xf numFmtId="0" fontId="0" fillId="0" borderId="51" xfId="0" applyBorder="1" applyAlignment="1" applyProtection="1">
      <alignment horizontal="center" vertical="center"/>
      <protection locked="0"/>
    </xf>
    <xf numFmtId="0" fontId="0" fillId="14" borderId="17" xfId="0" applyFill="1" applyBorder="1" applyAlignment="1" applyProtection="1">
      <alignment horizontal="center" vertical="center"/>
      <protection locked="0"/>
    </xf>
    <xf numFmtId="0" fontId="0" fillId="15" borderId="52" xfId="0" applyFill="1" applyBorder="1" applyAlignment="1" applyProtection="1">
      <alignment horizontal="center" vertical="center"/>
      <protection locked="0"/>
    </xf>
    <xf numFmtId="2" fontId="0" fillId="0" borderId="17" xfId="0" applyNumberFormat="1" applyBorder="1" applyAlignment="1" applyProtection="1">
      <alignment horizontal="center" vertical="center"/>
      <protection locked="0"/>
    </xf>
    <xf numFmtId="2" fontId="0" fillId="12" borderId="17" xfId="0" applyNumberFormat="1" applyFill="1" applyBorder="1" applyAlignment="1" applyProtection="1">
      <alignment horizontal="center" vertical="center"/>
      <protection locked="0"/>
    </xf>
    <xf numFmtId="10" fontId="0" fillId="12" borderId="52" xfId="1" applyNumberFormat="1" applyFont="1" applyFill="1" applyBorder="1" applyAlignment="1" applyProtection="1">
      <alignment horizontal="center" vertical="center"/>
      <protection locked="0"/>
    </xf>
    <xf numFmtId="2" fontId="0" fillId="12" borderId="17" xfId="0" applyNumberFormat="1" applyFill="1" applyBorder="1" applyAlignment="1">
      <alignment horizontal="center" vertical="center"/>
    </xf>
    <xf numFmtId="2" fontId="0" fillId="12" borderId="4" xfId="0" applyNumberFormat="1" applyFill="1" applyBorder="1" applyAlignment="1">
      <alignment horizontal="center" vertical="center"/>
    </xf>
    <xf numFmtId="2" fontId="0" fillId="12" borderId="2" xfId="0" applyNumberFormat="1" applyFill="1" applyBorder="1" applyAlignment="1">
      <alignment horizontal="center" vertical="center"/>
    </xf>
    <xf numFmtId="0" fontId="0" fillId="0" borderId="51" xfId="0" applyBorder="1" applyAlignment="1">
      <alignment horizontal="center" vertical="center"/>
    </xf>
    <xf numFmtId="0" fontId="0" fillId="0" borderId="11" xfId="0" applyBorder="1" applyAlignment="1">
      <alignment horizontal="center" vertical="center"/>
    </xf>
    <xf numFmtId="0" fontId="0" fillId="0" borderId="48" xfId="0" applyBorder="1" applyAlignment="1">
      <alignment horizontal="center" vertical="center"/>
    </xf>
    <xf numFmtId="0" fontId="0" fillId="15" borderId="49" xfId="0" applyFill="1" applyBorder="1" applyAlignment="1" applyProtection="1">
      <alignment horizontal="center" vertical="center"/>
      <protection locked="0"/>
    </xf>
    <xf numFmtId="2" fontId="0" fillId="0" borderId="2" xfId="0" applyNumberFormat="1" applyBorder="1" applyAlignment="1" applyProtection="1">
      <alignment horizontal="center" vertical="center"/>
      <protection locked="0"/>
    </xf>
    <xf numFmtId="10" fontId="1" fillId="12" borderId="2" xfId="1" applyNumberFormat="1" applyFont="1" applyFill="1" applyBorder="1" applyAlignment="1" applyProtection="1">
      <alignment horizontal="center" vertical="center"/>
    </xf>
    <xf numFmtId="0" fontId="5" fillId="5" borderId="4"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protection locked="0"/>
    </xf>
    <xf numFmtId="0" fontId="16" fillId="18" borderId="4" xfId="0" applyFont="1" applyFill="1" applyBorder="1" applyAlignment="1" applyProtection="1">
      <alignment horizontal="center"/>
      <protection locked="0"/>
    </xf>
    <xf numFmtId="0" fontId="6" fillId="18" borderId="4" xfId="0" applyFont="1" applyFill="1" applyBorder="1" applyAlignment="1" applyProtection="1">
      <alignment horizontal="center"/>
      <protection locked="0"/>
    </xf>
    <xf numFmtId="0" fontId="5" fillId="5" borderId="4" xfId="0" applyFont="1" applyFill="1" applyBorder="1" applyAlignment="1" applyProtection="1">
      <alignment horizontal="center" wrapText="1"/>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12" borderId="21" xfId="0" applyFont="1" applyFill="1" applyBorder="1" applyAlignment="1">
      <alignment horizontal="center" vertical="center" wrapText="1"/>
    </xf>
    <xf numFmtId="0" fontId="4" fillId="12" borderId="22" xfId="0" applyFont="1" applyFill="1" applyBorder="1" applyAlignment="1">
      <alignment horizontal="center" vertical="center" wrapText="1"/>
    </xf>
    <xf numFmtId="0" fontId="4" fillId="12" borderId="23" xfId="0" applyFont="1" applyFill="1" applyBorder="1" applyAlignment="1">
      <alignment horizontal="center" vertical="center" wrapText="1"/>
    </xf>
    <xf numFmtId="2" fontId="4" fillId="12" borderId="21" xfId="0" applyNumberFormat="1" applyFont="1" applyFill="1" applyBorder="1" applyAlignment="1">
      <alignment horizontal="center" vertical="center"/>
    </xf>
    <xf numFmtId="2" fontId="4" fillId="12" borderId="22" xfId="0" applyNumberFormat="1" applyFont="1" applyFill="1" applyBorder="1" applyAlignment="1">
      <alignment horizontal="center" vertical="center"/>
    </xf>
    <xf numFmtId="2" fontId="4" fillId="12" borderId="23" xfId="0" applyNumberFormat="1"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6" fillId="7" borderId="17" xfId="0" applyFont="1" applyFill="1" applyBorder="1" applyAlignment="1">
      <alignment horizontal="center" vertical="center" wrapText="1"/>
    </xf>
    <xf numFmtId="0" fontId="10" fillId="2" borderId="4" xfId="2"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1" fillId="0" borderId="2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3" xfId="0" applyFont="1" applyBorder="1" applyAlignment="1">
      <alignment horizontal="center"/>
    </xf>
    <xf numFmtId="0" fontId="3" fillId="0" borderId="14" xfId="0" applyFont="1" applyBorder="1" applyAlignment="1">
      <alignment horizont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1" fontId="10" fillId="2" borderId="4" xfId="2" applyNumberFormat="1"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17" xfId="2" applyFont="1" applyFill="1" applyBorder="1" applyAlignment="1">
      <alignment horizontal="center" vertical="center" wrapText="1"/>
    </xf>
    <xf numFmtId="0" fontId="8" fillId="7" borderId="15" xfId="0" applyFont="1" applyFill="1" applyBorder="1" applyAlignment="1">
      <alignment horizontal="center" vertical="top" wrapText="1"/>
    </xf>
    <xf numFmtId="0" fontId="8" fillId="7" borderId="18" xfId="0" applyFont="1" applyFill="1" applyBorder="1" applyAlignment="1">
      <alignment horizontal="center" vertical="top" wrapText="1"/>
    </xf>
    <xf numFmtId="0" fontId="8" fillId="7" borderId="16" xfId="0" applyFont="1" applyFill="1" applyBorder="1" applyAlignment="1">
      <alignment horizontal="center" vertical="top" wrapText="1"/>
    </xf>
    <xf numFmtId="0" fontId="8" fillId="7" borderId="19" xfId="0" applyFont="1" applyFill="1" applyBorder="1" applyAlignment="1">
      <alignment horizontal="center" vertical="top" wrapText="1"/>
    </xf>
    <xf numFmtId="0" fontId="8" fillId="7" borderId="4" xfId="0" applyFont="1" applyFill="1" applyBorder="1" applyAlignment="1">
      <alignment horizontal="center" vertical="top" wrapText="1"/>
    </xf>
    <xf numFmtId="0" fontId="4" fillId="2" borderId="4" xfId="0" applyFont="1" applyFill="1" applyBorder="1" applyAlignment="1">
      <alignment horizontal="center"/>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4" fillId="12" borderId="5" xfId="0" applyFont="1" applyFill="1" applyBorder="1" applyAlignment="1">
      <alignment horizontal="center"/>
    </xf>
    <xf numFmtId="0" fontId="4" fillId="12" borderId="6" xfId="0" applyFont="1" applyFill="1" applyBorder="1" applyAlignment="1">
      <alignment horizontal="center"/>
    </xf>
    <xf numFmtId="0" fontId="4" fillId="12" borderId="7" xfId="0" applyFont="1" applyFill="1" applyBorder="1" applyAlignment="1">
      <alignment horizontal="center"/>
    </xf>
    <xf numFmtId="0" fontId="10" fillId="11" borderId="4" xfId="2"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35" xfId="0" applyFont="1" applyFill="1" applyBorder="1" applyAlignment="1">
      <alignment horizontal="center"/>
    </xf>
    <xf numFmtId="0" fontId="3" fillId="0" borderId="6" xfId="0" applyFont="1" applyBorder="1" applyAlignment="1">
      <alignment horizontal="left" vertical="center" wrapText="1"/>
    </xf>
    <xf numFmtId="165" fontId="3" fillId="0" borderId="5" xfId="1" applyNumberFormat="1" applyFont="1" applyBorder="1" applyAlignment="1" applyProtection="1">
      <alignment horizontal="center" vertical="center" wrapText="1"/>
      <protection locked="0"/>
    </xf>
    <xf numFmtId="165" fontId="3" fillId="0" borderId="6" xfId="1" applyNumberFormat="1" applyFont="1" applyBorder="1" applyAlignment="1" applyProtection="1">
      <alignment horizontal="center" vertical="center" wrapText="1"/>
      <protection locked="0"/>
    </xf>
    <xf numFmtId="165" fontId="3" fillId="0" borderId="7" xfId="1" applyNumberFormat="1" applyFont="1" applyBorder="1" applyAlignment="1" applyProtection="1">
      <alignment horizontal="center" vertical="center" wrapText="1"/>
      <protection locked="0"/>
    </xf>
    <xf numFmtId="0" fontId="7" fillId="2" borderId="4" xfId="0" applyFont="1" applyFill="1" applyBorder="1" applyAlignment="1">
      <alignment horizontal="center" vertical="center"/>
    </xf>
    <xf numFmtId="0" fontId="4" fillId="0" borderId="4" xfId="0" applyFont="1" applyBorder="1" applyAlignment="1" applyProtection="1">
      <alignment horizontal="center" vertical="center"/>
      <protection locked="0"/>
    </xf>
    <xf numFmtId="0" fontId="8" fillId="0" borderId="4" xfId="0" applyFont="1" applyBorder="1" applyAlignment="1">
      <alignment horizontal="center" vertical="center" wrapText="1"/>
    </xf>
    <xf numFmtId="0" fontId="4" fillId="0" borderId="4" xfId="0" applyFont="1" applyBorder="1" applyAlignment="1">
      <alignment horizontal="center"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6"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0" fontId="6" fillId="3" borderId="5" xfId="0" applyFont="1" applyFill="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2" fillId="2" borderId="4" xfId="0" applyFont="1" applyFill="1" applyBorder="1" applyAlignment="1">
      <alignment horizontal="center" vertical="center"/>
    </xf>
    <xf numFmtId="0" fontId="3" fillId="5" borderId="2"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6" fillId="0" borderId="29" xfId="0" applyFont="1" applyBorder="1" applyAlignment="1">
      <alignment horizontal="left"/>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4" xfId="0" applyFont="1" applyBorder="1" applyAlignment="1">
      <alignment horizontal="center" vertical="center" wrapText="1"/>
    </xf>
    <xf numFmtId="0" fontId="0" fillId="0" borderId="4" xfId="0"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42" fillId="0" borderId="0" xfId="0" applyFont="1" applyAlignment="1">
      <alignment horizontal="left"/>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lignment horizontal="center"/>
    </xf>
    <xf numFmtId="0" fontId="6" fillId="0" borderId="7" xfId="0" applyFont="1" applyBorder="1" applyAlignment="1">
      <alignment horizontal="center" vertical="center" wrapText="1"/>
    </xf>
  </cellXfs>
  <cellStyles count="4">
    <cellStyle name="Hyperlink" xfId="3" builtinId="8"/>
    <cellStyle name="Normal" xfId="0" builtinId="0"/>
    <cellStyle name="Normal_AMR Master Sep2016" xfId="2" xr:uid="{00000000-0005-0000-0000-000002000000}"/>
    <cellStyle name="Percent" xfId="1"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M43"/>
  <sheetViews>
    <sheetView tabSelected="1" zoomScale="90" zoomScaleNormal="90" workbookViewId="0">
      <selection sqref="A1:F1"/>
    </sheetView>
  </sheetViews>
  <sheetFormatPr defaultColWidth="0" defaultRowHeight="18.75"/>
  <cols>
    <col min="1" max="1" width="9.140625" style="114" customWidth="1"/>
    <col min="2" max="2" width="37" style="115" customWidth="1"/>
    <col min="3" max="3" width="20.7109375" style="99" customWidth="1"/>
    <col min="4" max="4" width="12.42578125" style="109" customWidth="1"/>
    <col min="5" max="5" width="23" style="99" customWidth="1"/>
    <col min="6" max="6" width="18.5703125" style="99" customWidth="1"/>
    <col min="7" max="248" width="9.140625" style="99" hidden="1"/>
    <col min="249" max="249" width="9.5703125" style="99" hidden="1"/>
    <col min="250" max="250" width="12.42578125" style="99" hidden="1"/>
    <col min="251" max="251" width="12" style="99" hidden="1"/>
    <col min="252" max="252" width="12.85546875" style="99" hidden="1"/>
    <col min="253" max="253" width="11.140625" style="99" hidden="1"/>
    <col min="254" max="254" width="15.140625" style="99" hidden="1"/>
    <col min="255" max="255" width="14.140625" style="99" hidden="1"/>
    <col min="256" max="256" width="13.140625" style="99" hidden="1"/>
    <col min="257" max="257" width="13.42578125" style="99" hidden="1"/>
    <col min="258" max="258" width="14.28515625" style="99" hidden="1"/>
    <col min="259" max="259" width="13.42578125" style="99" hidden="1"/>
    <col min="260" max="260" width="12.85546875" style="99" hidden="1"/>
    <col min="261" max="261" width="14.42578125" style="99" hidden="1"/>
    <col min="262" max="504" width="9.140625" style="99" hidden="1"/>
    <col min="505" max="505" width="9.5703125" style="99" hidden="1"/>
    <col min="506" max="506" width="12.42578125" style="99" hidden="1"/>
    <col min="507" max="507" width="12" style="99" hidden="1"/>
    <col min="508" max="508" width="12.85546875" style="99" hidden="1"/>
    <col min="509" max="509" width="11.140625" style="99" hidden="1"/>
    <col min="510" max="510" width="15.140625" style="99" hidden="1"/>
    <col min="511" max="511" width="14.140625" style="99" hidden="1"/>
    <col min="512" max="512" width="13.140625" style="99" hidden="1"/>
    <col min="513" max="513" width="13.42578125" style="99" hidden="1"/>
    <col min="514" max="514" width="14.28515625" style="99" hidden="1"/>
    <col min="515" max="515" width="13.42578125" style="99" hidden="1"/>
    <col min="516" max="516" width="12.85546875" style="99" hidden="1"/>
    <col min="517" max="517" width="14.42578125" style="99" hidden="1"/>
    <col min="518" max="760" width="9.140625" style="99" hidden="1"/>
    <col min="761" max="761" width="9.5703125" style="99" hidden="1"/>
    <col min="762" max="762" width="12.42578125" style="99" hidden="1"/>
    <col min="763" max="763" width="12" style="99" hidden="1"/>
    <col min="764" max="764" width="12.85546875" style="99" hidden="1"/>
    <col min="765" max="765" width="11.140625" style="99" hidden="1"/>
    <col min="766" max="766" width="15.140625" style="99" hidden="1"/>
    <col min="767" max="767" width="14.140625" style="99" hidden="1"/>
    <col min="768" max="768" width="13.140625" style="99" hidden="1"/>
    <col min="769" max="769" width="13.42578125" style="99" hidden="1"/>
    <col min="770" max="770" width="14.28515625" style="99" hidden="1"/>
    <col min="771" max="771" width="13.42578125" style="99" hidden="1"/>
    <col min="772" max="772" width="12.85546875" style="99" hidden="1"/>
    <col min="773" max="773" width="14.42578125" style="99" hidden="1"/>
    <col min="774" max="1016" width="9.140625" style="99" hidden="1"/>
    <col min="1017" max="1017" width="9.5703125" style="99" hidden="1"/>
    <col min="1018" max="1018" width="12.42578125" style="99" hidden="1"/>
    <col min="1019" max="1019" width="12" style="99" hidden="1"/>
    <col min="1020" max="1020" width="12.85546875" style="99" hidden="1"/>
    <col min="1021" max="1021" width="11.140625" style="99" hidden="1"/>
    <col min="1022" max="1022" width="15.140625" style="99" hidden="1"/>
    <col min="1023" max="1023" width="14.140625" style="99" hidden="1"/>
    <col min="1024" max="1024" width="13.140625" style="99" hidden="1"/>
    <col min="1025" max="1025" width="13.42578125" style="99" hidden="1"/>
    <col min="1026" max="1026" width="14.28515625" style="99" hidden="1"/>
    <col min="1027" max="1027" width="13.42578125" style="99" hidden="1"/>
    <col min="1028" max="1028" width="12.85546875" style="99" hidden="1"/>
    <col min="1029" max="1029" width="14.42578125" style="99" hidden="1"/>
    <col min="1030" max="1272" width="9.140625" style="99" hidden="1"/>
    <col min="1273" max="1273" width="9.5703125" style="99" hidden="1"/>
    <col min="1274" max="1274" width="12.42578125" style="99" hidden="1"/>
    <col min="1275" max="1275" width="12" style="99" hidden="1"/>
    <col min="1276" max="1276" width="12.85546875" style="99" hidden="1"/>
    <col min="1277" max="1277" width="11.140625" style="99" hidden="1"/>
    <col min="1278" max="1278" width="15.140625" style="99" hidden="1"/>
    <col min="1279" max="1279" width="14.140625" style="99" hidden="1"/>
    <col min="1280" max="1280" width="13.140625" style="99" hidden="1"/>
    <col min="1281" max="1281" width="13.42578125" style="99" hidden="1"/>
    <col min="1282" max="1282" width="14.28515625" style="99" hidden="1"/>
    <col min="1283" max="1283" width="13.42578125" style="99" hidden="1"/>
    <col min="1284" max="1284" width="12.85546875" style="99" hidden="1"/>
    <col min="1285" max="1285" width="14.42578125" style="99" hidden="1"/>
    <col min="1286" max="1528" width="9.140625" style="99" hidden="1"/>
    <col min="1529" max="1529" width="9.5703125" style="99" hidden="1"/>
    <col min="1530" max="1530" width="12.42578125" style="99" hidden="1"/>
    <col min="1531" max="1531" width="12" style="99" hidden="1"/>
    <col min="1532" max="1532" width="12.85546875" style="99" hidden="1"/>
    <col min="1533" max="1533" width="11.140625" style="99" hidden="1"/>
    <col min="1534" max="1534" width="15.140625" style="99" hidden="1"/>
    <col min="1535" max="1535" width="14.140625" style="99" hidden="1"/>
    <col min="1536" max="1536" width="13.140625" style="99" hidden="1"/>
    <col min="1537" max="1537" width="13.42578125" style="99" hidden="1"/>
    <col min="1538" max="1538" width="14.28515625" style="99" hidden="1"/>
    <col min="1539" max="1539" width="13.42578125" style="99" hidden="1"/>
    <col min="1540" max="1540" width="12.85546875" style="99" hidden="1"/>
    <col min="1541" max="1541" width="14.42578125" style="99" hidden="1"/>
    <col min="1542" max="1784" width="9.140625" style="99" hidden="1"/>
    <col min="1785" max="1785" width="9.5703125" style="99" hidden="1"/>
    <col min="1786" max="1786" width="12.42578125" style="99" hidden="1"/>
    <col min="1787" max="1787" width="12" style="99" hidden="1"/>
    <col min="1788" max="1788" width="12.85546875" style="99" hidden="1"/>
    <col min="1789" max="1789" width="11.140625" style="99" hidden="1"/>
    <col min="1790" max="1790" width="15.140625" style="99" hidden="1"/>
    <col min="1791" max="1791" width="14.140625" style="99" hidden="1"/>
    <col min="1792" max="1792" width="13.140625" style="99" hidden="1"/>
    <col min="1793" max="1793" width="13.42578125" style="99" hidden="1"/>
    <col min="1794" max="1794" width="14.28515625" style="99" hidden="1"/>
    <col min="1795" max="1795" width="13.42578125" style="99" hidden="1"/>
    <col min="1796" max="1796" width="12.85546875" style="99" hidden="1"/>
    <col min="1797" max="1797" width="14.42578125" style="99" hidden="1"/>
    <col min="1798" max="2040" width="9.140625" style="99" hidden="1"/>
    <col min="2041" max="2041" width="9.5703125" style="99" hidden="1"/>
    <col min="2042" max="2042" width="12.42578125" style="99" hidden="1"/>
    <col min="2043" max="2043" width="12" style="99" hidden="1"/>
    <col min="2044" max="2044" width="12.85546875" style="99" hidden="1"/>
    <col min="2045" max="2045" width="11.140625" style="99" hidden="1"/>
    <col min="2046" max="2046" width="15.140625" style="99" hidden="1"/>
    <col min="2047" max="2047" width="14.140625" style="99" hidden="1"/>
    <col min="2048" max="2048" width="13.140625" style="99" hidden="1"/>
    <col min="2049" max="2049" width="13.42578125" style="99" hidden="1"/>
    <col min="2050" max="2050" width="14.28515625" style="99" hidden="1"/>
    <col min="2051" max="2051" width="13.42578125" style="99" hidden="1"/>
    <col min="2052" max="2052" width="12.85546875" style="99" hidden="1"/>
    <col min="2053" max="2053" width="14.42578125" style="99" hidden="1"/>
    <col min="2054" max="2296" width="9.140625" style="99" hidden="1"/>
    <col min="2297" max="2297" width="9.5703125" style="99" hidden="1"/>
    <col min="2298" max="2298" width="12.42578125" style="99" hidden="1"/>
    <col min="2299" max="2299" width="12" style="99" hidden="1"/>
    <col min="2300" max="2300" width="12.85546875" style="99" hidden="1"/>
    <col min="2301" max="2301" width="11.140625" style="99" hidden="1"/>
    <col min="2302" max="2302" width="15.140625" style="99" hidden="1"/>
    <col min="2303" max="2303" width="14.140625" style="99" hidden="1"/>
    <col min="2304" max="2304" width="13.140625" style="99" hidden="1"/>
    <col min="2305" max="2305" width="13.42578125" style="99" hidden="1"/>
    <col min="2306" max="2306" width="14.28515625" style="99" hidden="1"/>
    <col min="2307" max="2307" width="13.42578125" style="99" hidden="1"/>
    <col min="2308" max="2308" width="12.85546875" style="99" hidden="1"/>
    <col min="2309" max="2309" width="14.42578125" style="99" hidden="1"/>
    <col min="2310" max="2552" width="9.140625" style="99" hidden="1"/>
    <col min="2553" max="2553" width="9.5703125" style="99" hidden="1"/>
    <col min="2554" max="2554" width="12.42578125" style="99" hidden="1"/>
    <col min="2555" max="2555" width="12" style="99" hidden="1"/>
    <col min="2556" max="2556" width="12.85546875" style="99" hidden="1"/>
    <col min="2557" max="2557" width="11.140625" style="99" hidden="1"/>
    <col min="2558" max="2558" width="15.140625" style="99" hidden="1"/>
    <col min="2559" max="2559" width="14.140625" style="99" hidden="1"/>
    <col min="2560" max="2560" width="13.140625" style="99" hidden="1"/>
    <col min="2561" max="2561" width="13.42578125" style="99" hidden="1"/>
    <col min="2562" max="2562" width="14.28515625" style="99" hidden="1"/>
    <col min="2563" max="2563" width="13.42578125" style="99" hidden="1"/>
    <col min="2564" max="2564" width="12.85546875" style="99" hidden="1"/>
    <col min="2565" max="2565" width="14.42578125" style="99" hidden="1"/>
    <col min="2566" max="2808" width="9.140625" style="99" hidden="1"/>
    <col min="2809" max="2809" width="9.5703125" style="99" hidden="1"/>
    <col min="2810" max="2810" width="12.42578125" style="99" hidden="1"/>
    <col min="2811" max="2811" width="12" style="99" hidden="1"/>
    <col min="2812" max="2812" width="12.85546875" style="99" hidden="1"/>
    <col min="2813" max="2813" width="11.140625" style="99" hidden="1"/>
    <col min="2814" max="2814" width="15.140625" style="99" hidden="1"/>
    <col min="2815" max="2815" width="14.140625" style="99" hidden="1"/>
    <col min="2816" max="2816" width="13.140625" style="99" hidden="1"/>
    <col min="2817" max="2817" width="13.42578125" style="99" hidden="1"/>
    <col min="2818" max="2818" width="14.28515625" style="99" hidden="1"/>
    <col min="2819" max="2819" width="13.42578125" style="99" hidden="1"/>
    <col min="2820" max="2820" width="12.85546875" style="99" hidden="1"/>
    <col min="2821" max="2821" width="14.42578125" style="99" hidden="1"/>
    <col min="2822" max="3064" width="9.140625" style="99" hidden="1"/>
    <col min="3065" max="3065" width="9.5703125" style="99" hidden="1"/>
    <col min="3066" max="3066" width="12.42578125" style="99" hidden="1"/>
    <col min="3067" max="3067" width="12" style="99" hidden="1"/>
    <col min="3068" max="3068" width="12.85546875" style="99" hidden="1"/>
    <col min="3069" max="3069" width="11.140625" style="99" hidden="1"/>
    <col min="3070" max="3070" width="15.140625" style="99" hidden="1"/>
    <col min="3071" max="3071" width="14.140625" style="99" hidden="1"/>
    <col min="3072" max="3072" width="13.140625" style="99" hidden="1"/>
    <col min="3073" max="3073" width="13.42578125" style="99" hidden="1"/>
    <col min="3074" max="3074" width="14.28515625" style="99" hidden="1"/>
    <col min="3075" max="3075" width="13.42578125" style="99" hidden="1"/>
    <col min="3076" max="3076" width="12.85546875" style="99" hidden="1"/>
    <col min="3077" max="3077" width="14.42578125" style="99" hidden="1"/>
    <col min="3078" max="3320" width="9.140625" style="99" hidden="1"/>
    <col min="3321" max="3321" width="9.5703125" style="99" hidden="1"/>
    <col min="3322" max="3322" width="12.42578125" style="99" hidden="1"/>
    <col min="3323" max="3323" width="12" style="99" hidden="1"/>
    <col min="3324" max="3324" width="12.85546875" style="99" hidden="1"/>
    <col min="3325" max="3325" width="11.140625" style="99" hidden="1"/>
    <col min="3326" max="3326" width="15.140625" style="99" hidden="1"/>
    <col min="3327" max="3327" width="14.140625" style="99" hidden="1"/>
    <col min="3328" max="3328" width="13.140625" style="99" hidden="1"/>
    <col min="3329" max="3329" width="13.42578125" style="99" hidden="1"/>
    <col min="3330" max="3330" width="14.28515625" style="99" hidden="1"/>
    <col min="3331" max="3331" width="13.42578125" style="99" hidden="1"/>
    <col min="3332" max="3332" width="12.85546875" style="99" hidden="1"/>
    <col min="3333" max="3333" width="14.42578125" style="99" hidden="1"/>
    <col min="3334" max="3576" width="9.140625" style="99" hidden="1"/>
    <col min="3577" max="3577" width="9.5703125" style="99" hidden="1"/>
    <col min="3578" max="3578" width="12.42578125" style="99" hidden="1"/>
    <col min="3579" max="3579" width="12" style="99" hidden="1"/>
    <col min="3580" max="3580" width="12.85546875" style="99" hidden="1"/>
    <col min="3581" max="3581" width="11.140625" style="99" hidden="1"/>
    <col min="3582" max="3582" width="15.140625" style="99" hidden="1"/>
    <col min="3583" max="3583" width="14.140625" style="99" hidden="1"/>
    <col min="3584" max="3584" width="13.140625" style="99" hidden="1"/>
    <col min="3585" max="3585" width="13.42578125" style="99" hidden="1"/>
    <col min="3586" max="3586" width="14.28515625" style="99" hidden="1"/>
    <col min="3587" max="3587" width="13.42578125" style="99" hidden="1"/>
    <col min="3588" max="3588" width="12.85546875" style="99" hidden="1"/>
    <col min="3589" max="3589" width="14.42578125" style="99" hidden="1"/>
    <col min="3590" max="3832" width="9.140625" style="99" hidden="1"/>
    <col min="3833" max="3833" width="9.5703125" style="99" hidden="1"/>
    <col min="3834" max="3834" width="12.42578125" style="99" hidden="1"/>
    <col min="3835" max="3835" width="12" style="99" hidden="1"/>
    <col min="3836" max="3836" width="12.85546875" style="99" hidden="1"/>
    <col min="3837" max="3837" width="11.140625" style="99" hidden="1"/>
    <col min="3838" max="3838" width="15.140625" style="99" hidden="1"/>
    <col min="3839" max="3839" width="14.140625" style="99" hidden="1"/>
    <col min="3840" max="3840" width="13.140625" style="99" hidden="1"/>
    <col min="3841" max="3841" width="13.42578125" style="99" hidden="1"/>
    <col min="3842" max="3842" width="14.28515625" style="99" hidden="1"/>
    <col min="3843" max="3843" width="13.42578125" style="99" hidden="1"/>
    <col min="3844" max="3844" width="12.85546875" style="99" hidden="1"/>
    <col min="3845" max="3845" width="14.42578125" style="99" hidden="1"/>
    <col min="3846" max="4088" width="9.140625" style="99" hidden="1"/>
    <col min="4089" max="4089" width="9.5703125" style="99" hidden="1"/>
    <col min="4090" max="4090" width="12.42578125" style="99" hidden="1"/>
    <col min="4091" max="4091" width="12" style="99" hidden="1"/>
    <col min="4092" max="4092" width="12.85546875" style="99" hidden="1"/>
    <col min="4093" max="4093" width="11.140625" style="99" hidden="1"/>
    <col min="4094" max="4094" width="15.140625" style="99" hidden="1"/>
    <col min="4095" max="4095" width="14.140625" style="99" hidden="1"/>
    <col min="4096" max="4096" width="13.140625" style="99" hidden="1"/>
    <col min="4097" max="4097" width="13.42578125" style="99" hidden="1"/>
    <col min="4098" max="4098" width="14.28515625" style="99" hidden="1"/>
    <col min="4099" max="4099" width="13.42578125" style="99" hidden="1"/>
    <col min="4100" max="4100" width="12.85546875" style="99" hidden="1"/>
    <col min="4101" max="4101" width="14.42578125" style="99" hidden="1"/>
    <col min="4102" max="4344" width="9.140625" style="99" hidden="1"/>
    <col min="4345" max="4345" width="9.5703125" style="99" hidden="1"/>
    <col min="4346" max="4346" width="12.42578125" style="99" hidden="1"/>
    <col min="4347" max="4347" width="12" style="99" hidden="1"/>
    <col min="4348" max="4348" width="12.85546875" style="99" hidden="1"/>
    <col min="4349" max="4349" width="11.140625" style="99" hidden="1"/>
    <col min="4350" max="4350" width="15.140625" style="99" hidden="1"/>
    <col min="4351" max="4351" width="14.140625" style="99" hidden="1"/>
    <col min="4352" max="4352" width="13.140625" style="99" hidden="1"/>
    <col min="4353" max="4353" width="13.42578125" style="99" hidden="1"/>
    <col min="4354" max="4354" width="14.28515625" style="99" hidden="1"/>
    <col min="4355" max="4355" width="13.42578125" style="99" hidden="1"/>
    <col min="4356" max="4356" width="12.85546875" style="99" hidden="1"/>
    <col min="4357" max="4357" width="14.42578125" style="99" hidden="1"/>
    <col min="4358" max="4600" width="9.140625" style="99" hidden="1"/>
    <col min="4601" max="4601" width="9.5703125" style="99" hidden="1"/>
    <col min="4602" max="4602" width="12.42578125" style="99" hidden="1"/>
    <col min="4603" max="4603" width="12" style="99" hidden="1"/>
    <col min="4604" max="4604" width="12.85546875" style="99" hidden="1"/>
    <col min="4605" max="4605" width="11.140625" style="99" hidden="1"/>
    <col min="4606" max="4606" width="15.140625" style="99" hidden="1"/>
    <col min="4607" max="4607" width="14.140625" style="99" hidden="1"/>
    <col min="4608" max="4608" width="13.140625" style="99" hidden="1"/>
    <col min="4609" max="4609" width="13.42578125" style="99" hidden="1"/>
    <col min="4610" max="4610" width="14.28515625" style="99" hidden="1"/>
    <col min="4611" max="4611" width="13.42578125" style="99" hidden="1"/>
    <col min="4612" max="4612" width="12.85546875" style="99" hidden="1"/>
    <col min="4613" max="4613" width="14.42578125" style="99" hidden="1"/>
    <col min="4614" max="4856" width="9.140625" style="99" hidden="1"/>
    <col min="4857" max="4857" width="9.5703125" style="99" hidden="1"/>
    <col min="4858" max="4858" width="12.42578125" style="99" hidden="1"/>
    <col min="4859" max="4859" width="12" style="99" hidden="1"/>
    <col min="4860" max="4860" width="12.85546875" style="99" hidden="1"/>
    <col min="4861" max="4861" width="11.140625" style="99" hidden="1"/>
    <col min="4862" max="4862" width="15.140625" style="99" hidden="1"/>
    <col min="4863" max="4863" width="14.140625" style="99" hidden="1"/>
    <col min="4864" max="4864" width="13.140625" style="99" hidden="1"/>
    <col min="4865" max="4865" width="13.42578125" style="99" hidden="1"/>
    <col min="4866" max="4866" width="14.28515625" style="99" hidden="1"/>
    <col min="4867" max="4867" width="13.42578125" style="99" hidden="1"/>
    <col min="4868" max="4868" width="12.85546875" style="99" hidden="1"/>
    <col min="4869" max="4869" width="14.42578125" style="99" hidden="1"/>
    <col min="4870" max="5112" width="9.140625" style="99" hidden="1"/>
    <col min="5113" max="5113" width="9.5703125" style="99" hidden="1"/>
    <col min="5114" max="5114" width="12.42578125" style="99" hidden="1"/>
    <col min="5115" max="5115" width="12" style="99" hidden="1"/>
    <col min="5116" max="5116" width="12.85546875" style="99" hidden="1"/>
    <col min="5117" max="5117" width="11.140625" style="99" hidden="1"/>
    <col min="5118" max="5118" width="15.140625" style="99" hidden="1"/>
    <col min="5119" max="5119" width="14.140625" style="99" hidden="1"/>
    <col min="5120" max="5120" width="13.140625" style="99" hidden="1"/>
    <col min="5121" max="5121" width="13.42578125" style="99" hidden="1"/>
    <col min="5122" max="5122" width="14.28515625" style="99" hidden="1"/>
    <col min="5123" max="5123" width="13.42578125" style="99" hidden="1"/>
    <col min="5124" max="5124" width="12.85546875" style="99" hidden="1"/>
    <col min="5125" max="5125" width="14.42578125" style="99" hidden="1"/>
    <col min="5126" max="5368" width="9.140625" style="99" hidden="1"/>
    <col min="5369" max="5369" width="9.5703125" style="99" hidden="1"/>
    <col min="5370" max="5370" width="12.42578125" style="99" hidden="1"/>
    <col min="5371" max="5371" width="12" style="99" hidden="1"/>
    <col min="5372" max="5372" width="12.85546875" style="99" hidden="1"/>
    <col min="5373" max="5373" width="11.140625" style="99" hidden="1"/>
    <col min="5374" max="5374" width="15.140625" style="99" hidden="1"/>
    <col min="5375" max="5375" width="14.140625" style="99" hidden="1"/>
    <col min="5376" max="5376" width="13.140625" style="99" hidden="1"/>
    <col min="5377" max="5377" width="13.42578125" style="99" hidden="1"/>
    <col min="5378" max="5378" width="14.28515625" style="99" hidden="1"/>
    <col min="5379" max="5379" width="13.42578125" style="99" hidden="1"/>
    <col min="5380" max="5380" width="12.85546875" style="99" hidden="1"/>
    <col min="5381" max="5381" width="14.42578125" style="99" hidden="1"/>
    <col min="5382" max="5624" width="9.140625" style="99" hidden="1"/>
    <col min="5625" max="5625" width="9.5703125" style="99" hidden="1"/>
    <col min="5626" max="5626" width="12.42578125" style="99" hidden="1"/>
    <col min="5627" max="5627" width="12" style="99" hidden="1"/>
    <col min="5628" max="5628" width="12.85546875" style="99" hidden="1"/>
    <col min="5629" max="5629" width="11.140625" style="99" hidden="1"/>
    <col min="5630" max="5630" width="15.140625" style="99" hidden="1"/>
    <col min="5631" max="5631" width="14.140625" style="99" hidden="1"/>
    <col min="5632" max="5632" width="13.140625" style="99" hidden="1"/>
    <col min="5633" max="5633" width="13.42578125" style="99" hidden="1"/>
    <col min="5634" max="5634" width="14.28515625" style="99" hidden="1"/>
    <col min="5635" max="5635" width="13.42578125" style="99" hidden="1"/>
    <col min="5636" max="5636" width="12.85546875" style="99" hidden="1"/>
    <col min="5637" max="5637" width="14.42578125" style="99" hidden="1"/>
    <col min="5638" max="5880" width="9.140625" style="99" hidden="1"/>
    <col min="5881" max="5881" width="9.5703125" style="99" hidden="1"/>
    <col min="5882" max="5882" width="12.42578125" style="99" hidden="1"/>
    <col min="5883" max="5883" width="12" style="99" hidden="1"/>
    <col min="5884" max="5884" width="12.85546875" style="99" hidden="1"/>
    <col min="5885" max="5885" width="11.140625" style="99" hidden="1"/>
    <col min="5886" max="5886" width="15.140625" style="99" hidden="1"/>
    <col min="5887" max="5887" width="14.140625" style="99" hidden="1"/>
    <col min="5888" max="5888" width="13.140625" style="99" hidden="1"/>
    <col min="5889" max="5889" width="13.42578125" style="99" hidden="1"/>
    <col min="5890" max="5890" width="14.28515625" style="99" hidden="1"/>
    <col min="5891" max="5891" width="13.42578125" style="99" hidden="1"/>
    <col min="5892" max="5892" width="12.85546875" style="99" hidden="1"/>
    <col min="5893" max="5893" width="14.42578125" style="99" hidden="1"/>
    <col min="5894" max="6136" width="9.140625" style="99" hidden="1"/>
    <col min="6137" max="6137" width="9.5703125" style="99" hidden="1"/>
    <col min="6138" max="6138" width="12.42578125" style="99" hidden="1"/>
    <col min="6139" max="6139" width="12" style="99" hidden="1"/>
    <col min="6140" max="6140" width="12.85546875" style="99" hidden="1"/>
    <col min="6141" max="6141" width="11.140625" style="99" hidden="1"/>
    <col min="6142" max="6142" width="15.140625" style="99" hidden="1"/>
    <col min="6143" max="6143" width="14.140625" style="99" hidden="1"/>
    <col min="6144" max="6144" width="13.140625" style="99" hidden="1"/>
    <col min="6145" max="6145" width="13.42578125" style="99" hidden="1"/>
    <col min="6146" max="6146" width="14.28515625" style="99" hidden="1"/>
    <col min="6147" max="6147" width="13.42578125" style="99" hidden="1"/>
    <col min="6148" max="6148" width="12.85546875" style="99" hidden="1"/>
    <col min="6149" max="6149" width="14.42578125" style="99" hidden="1"/>
    <col min="6150" max="6392" width="9.140625" style="99" hidden="1"/>
    <col min="6393" max="6393" width="9.5703125" style="99" hidden="1"/>
    <col min="6394" max="6394" width="12.42578125" style="99" hidden="1"/>
    <col min="6395" max="6395" width="12" style="99" hidden="1"/>
    <col min="6396" max="6396" width="12.85546875" style="99" hidden="1"/>
    <col min="6397" max="6397" width="11.140625" style="99" hidden="1"/>
    <col min="6398" max="6398" width="15.140625" style="99" hidden="1"/>
    <col min="6399" max="6399" width="14.140625" style="99" hidden="1"/>
    <col min="6400" max="6400" width="13.140625" style="99" hidden="1"/>
    <col min="6401" max="6401" width="13.42578125" style="99" hidden="1"/>
    <col min="6402" max="6402" width="14.28515625" style="99" hidden="1"/>
    <col min="6403" max="6403" width="13.42578125" style="99" hidden="1"/>
    <col min="6404" max="6404" width="12.85546875" style="99" hidden="1"/>
    <col min="6405" max="6405" width="14.42578125" style="99" hidden="1"/>
    <col min="6406" max="6648" width="9.140625" style="99" hidden="1"/>
    <col min="6649" max="6649" width="9.5703125" style="99" hidden="1"/>
    <col min="6650" max="6650" width="12.42578125" style="99" hidden="1"/>
    <col min="6651" max="6651" width="12" style="99" hidden="1"/>
    <col min="6652" max="6652" width="12.85546875" style="99" hidden="1"/>
    <col min="6653" max="6653" width="11.140625" style="99" hidden="1"/>
    <col min="6654" max="6654" width="15.140625" style="99" hidden="1"/>
    <col min="6655" max="6655" width="14.140625" style="99" hidden="1"/>
    <col min="6656" max="6656" width="13.140625" style="99" hidden="1"/>
    <col min="6657" max="6657" width="13.42578125" style="99" hidden="1"/>
    <col min="6658" max="6658" width="14.28515625" style="99" hidden="1"/>
    <col min="6659" max="6659" width="13.42578125" style="99" hidden="1"/>
    <col min="6660" max="6660" width="12.85546875" style="99" hidden="1"/>
    <col min="6661" max="6661" width="14.42578125" style="99" hidden="1"/>
    <col min="6662" max="6904" width="9.140625" style="99" hidden="1"/>
    <col min="6905" max="6905" width="9.5703125" style="99" hidden="1"/>
    <col min="6906" max="6906" width="12.42578125" style="99" hidden="1"/>
    <col min="6907" max="6907" width="12" style="99" hidden="1"/>
    <col min="6908" max="6908" width="12.85546875" style="99" hidden="1"/>
    <col min="6909" max="6909" width="11.140625" style="99" hidden="1"/>
    <col min="6910" max="6910" width="15.140625" style="99" hidden="1"/>
    <col min="6911" max="6911" width="14.140625" style="99" hidden="1"/>
    <col min="6912" max="6912" width="13.140625" style="99" hidden="1"/>
    <col min="6913" max="6913" width="13.42578125" style="99" hidden="1"/>
    <col min="6914" max="6914" width="14.28515625" style="99" hidden="1"/>
    <col min="6915" max="6915" width="13.42578125" style="99" hidden="1"/>
    <col min="6916" max="6916" width="12.85546875" style="99" hidden="1"/>
    <col min="6917" max="6917" width="14.42578125" style="99" hidden="1"/>
    <col min="6918" max="7160" width="9.140625" style="99" hidden="1"/>
    <col min="7161" max="7161" width="9.5703125" style="99" hidden="1"/>
    <col min="7162" max="7162" width="12.42578125" style="99" hidden="1"/>
    <col min="7163" max="7163" width="12" style="99" hidden="1"/>
    <col min="7164" max="7164" width="12.85546875" style="99" hidden="1"/>
    <col min="7165" max="7165" width="11.140625" style="99" hidden="1"/>
    <col min="7166" max="7166" width="15.140625" style="99" hidden="1"/>
    <col min="7167" max="7167" width="14.140625" style="99" hidden="1"/>
    <col min="7168" max="7168" width="13.140625" style="99" hidden="1"/>
    <col min="7169" max="7169" width="13.42578125" style="99" hidden="1"/>
    <col min="7170" max="7170" width="14.28515625" style="99" hidden="1"/>
    <col min="7171" max="7171" width="13.42578125" style="99" hidden="1"/>
    <col min="7172" max="7172" width="12.85546875" style="99" hidden="1"/>
    <col min="7173" max="7173" width="14.42578125" style="99" hidden="1"/>
    <col min="7174" max="7416" width="9.140625" style="99" hidden="1"/>
    <col min="7417" max="7417" width="9.5703125" style="99" hidden="1"/>
    <col min="7418" max="7418" width="12.42578125" style="99" hidden="1"/>
    <col min="7419" max="7419" width="12" style="99" hidden="1"/>
    <col min="7420" max="7420" width="12.85546875" style="99" hidden="1"/>
    <col min="7421" max="7421" width="11.140625" style="99" hidden="1"/>
    <col min="7422" max="7422" width="15.140625" style="99" hidden="1"/>
    <col min="7423" max="7423" width="14.140625" style="99" hidden="1"/>
    <col min="7424" max="7424" width="13.140625" style="99" hidden="1"/>
    <col min="7425" max="7425" width="13.42578125" style="99" hidden="1"/>
    <col min="7426" max="7426" width="14.28515625" style="99" hidden="1"/>
    <col min="7427" max="7427" width="13.42578125" style="99" hidden="1"/>
    <col min="7428" max="7428" width="12.85546875" style="99" hidden="1"/>
    <col min="7429" max="7429" width="14.42578125" style="99" hidden="1"/>
    <col min="7430" max="7672" width="9.140625" style="99" hidden="1"/>
    <col min="7673" max="7673" width="9.5703125" style="99" hidden="1"/>
    <col min="7674" max="7674" width="12.42578125" style="99" hidden="1"/>
    <col min="7675" max="7675" width="12" style="99" hidden="1"/>
    <col min="7676" max="7676" width="12.85546875" style="99" hidden="1"/>
    <col min="7677" max="7677" width="11.140625" style="99" hidden="1"/>
    <col min="7678" max="7678" width="15.140625" style="99" hidden="1"/>
    <col min="7679" max="7679" width="14.140625" style="99" hidden="1"/>
    <col min="7680" max="7680" width="13.140625" style="99" hidden="1"/>
    <col min="7681" max="7681" width="13.42578125" style="99" hidden="1"/>
    <col min="7682" max="7682" width="14.28515625" style="99" hidden="1"/>
    <col min="7683" max="7683" width="13.42578125" style="99" hidden="1"/>
    <col min="7684" max="7684" width="12.85546875" style="99" hidden="1"/>
    <col min="7685" max="7685" width="14.42578125" style="99" hidden="1"/>
    <col min="7686" max="7928" width="9.140625" style="99" hidden="1"/>
    <col min="7929" max="7929" width="9.5703125" style="99" hidden="1"/>
    <col min="7930" max="7930" width="12.42578125" style="99" hidden="1"/>
    <col min="7931" max="7931" width="12" style="99" hidden="1"/>
    <col min="7932" max="7932" width="12.85546875" style="99" hidden="1"/>
    <col min="7933" max="7933" width="11.140625" style="99" hidden="1"/>
    <col min="7934" max="7934" width="15.140625" style="99" hidden="1"/>
    <col min="7935" max="7935" width="14.140625" style="99" hidden="1"/>
    <col min="7936" max="7936" width="13.140625" style="99" hidden="1"/>
    <col min="7937" max="7937" width="13.42578125" style="99" hidden="1"/>
    <col min="7938" max="7938" width="14.28515625" style="99" hidden="1"/>
    <col min="7939" max="7939" width="13.42578125" style="99" hidden="1"/>
    <col min="7940" max="7940" width="12.85546875" style="99" hidden="1"/>
    <col min="7941" max="7941" width="14.42578125" style="99" hidden="1"/>
    <col min="7942" max="8184" width="9.140625" style="99" hidden="1"/>
    <col min="8185" max="8185" width="9.5703125" style="99" hidden="1"/>
    <col min="8186" max="8186" width="12.42578125" style="99" hidden="1"/>
    <col min="8187" max="8187" width="12" style="99" hidden="1"/>
    <col min="8188" max="8188" width="12.85546875" style="99" hidden="1"/>
    <col min="8189" max="8189" width="11.140625" style="99" hidden="1"/>
    <col min="8190" max="8190" width="15.140625" style="99" hidden="1"/>
    <col min="8191" max="8191" width="14.140625" style="99" hidden="1"/>
    <col min="8192" max="8192" width="13.140625" style="99" hidden="1"/>
    <col min="8193" max="8193" width="13.42578125" style="99" hidden="1"/>
    <col min="8194" max="8194" width="14.28515625" style="99" hidden="1"/>
    <col min="8195" max="8195" width="13.42578125" style="99" hidden="1"/>
    <col min="8196" max="8196" width="12.85546875" style="99" hidden="1"/>
    <col min="8197" max="8197" width="14.42578125" style="99" hidden="1"/>
    <col min="8198" max="8440" width="9.140625" style="99" hidden="1"/>
    <col min="8441" max="8441" width="9.5703125" style="99" hidden="1"/>
    <col min="8442" max="8442" width="12.42578125" style="99" hidden="1"/>
    <col min="8443" max="8443" width="12" style="99" hidden="1"/>
    <col min="8444" max="8444" width="12.85546875" style="99" hidden="1"/>
    <col min="8445" max="8445" width="11.140625" style="99" hidden="1"/>
    <col min="8446" max="8446" width="15.140625" style="99" hidden="1"/>
    <col min="8447" max="8447" width="14.140625" style="99" hidden="1"/>
    <col min="8448" max="8448" width="13.140625" style="99" hidden="1"/>
    <col min="8449" max="8449" width="13.42578125" style="99" hidden="1"/>
    <col min="8450" max="8450" width="14.28515625" style="99" hidden="1"/>
    <col min="8451" max="8451" width="13.42578125" style="99" hidden="1"/>
    <col min="8452" max="8452" width="12.85546875" style="99" hidden="1"/>
    <col min="8453" max="8453" width="14.42578125" style="99" hidden="1"/>
    <col min="8454" max="8696" width="9.140625" style="99" hidden="1"/>
    <col min="8697" max="8697" width="9.5703125" style="99" hidden="1"/>
    <col min="8698" max="8698" width="12.42578125" style="99" hidden="1"/>
    <col min="8699" max="8699" width="12" style="99" hidden="1"/>
    <col min="8700" max="8700" width="12.85546875" style="99" hidden="1"/>
    <col min="8701" max="8701" width="11.140625" style="99" hidden="1"/>
    <col min="8702" max="8702" width="15.140625" style="99" hidden="1"/>
    <col min="8703" max="8703" width="14.140625" style="99" hidden="1"/>
    <col min="8704" max="8704" width="13.140625" style="99" hidden="1"/>
    <col min="8705" max="8705" width="13.42578125" style="99" hidden="1"/>
    <col min="8706" max="8706" width="14.28515625" style="99" hidden="1"/>
    <col min="8707" max="8707" width="13.42578125" style="99" hidden="1"/>
    <col min="8708" max="8708" width="12.85546875" style="99" hidden="1"/>
    <col min="8709" max="8709" width="14.42578125" style="99" hidden="1"/>
    <col min="8710" max="8952" width="9.140625" style="99" hidden="1"/>
    <col min="8953" max="8953" width="9.5703125" style="99" hidden="1"/>
    <col min="8954" max="8954" width="12.42578125" style="99" hidden="1"/>
    <col min="8955" max="8955" width="12" style="99" hidden="1"/>
    <col min="8956" max="8956" width="12.85546875" style="99" hidden="1"/>
    <col min="8957" max="8957" width="11.140625" style="99" hidden="1"/>
    <col min="8958" max="8958" width="15.140625" style="99" hidden="1"/>
    <col min="8959" max="8959" width="14.140625" style="99" hidden="1"/>
    <col min="8960" max="8960" width="13.140625" style="99" hidden="1"/>
    <col min="8961" max="8961" width="13.42578125" style="99" hidden="1"/>
    <col min="8962" max="8962" width="14.28515625" style="99" hidden="1"/>
    <col min="8963" max="8963" width="13.42578125" style="99" hidden="1"/>
    <col min="8964" max="8964" width="12.85546875" style="99" hidden="1"/>
    <col min="8965" max="8965" width="14.42578125" style="99" hidden="1"/>
    <col min="8966" max="9208" width="9.140625" style="99" hidden="1"/>
    <col min="9209" max="9209" width="9.5703125" style="99" hidden="1"/>
    <col min="9210" max="9210" width="12.42578125" style="99" hidden="1"/>
    <col min="9211" max="9211" width="12" style="99" hidden="1"/>
    <col min="9212" max="9212" width="12.85546875" style="99" hidden="1"/>
    <col min="9213" max="9213" width="11.140625" style="99" hidden="1"/>
    <col min="9214" max="9214" width="15.140625" style="99" hidden="1"/>
    <col min="9215" max="9215" width="14.140625" style="99" hidden="1"/>
    <col min="9216" max="9216" width="13.140625" style="99" hidden="1"/>
    <col min="9217" max="9217" width="13.42578125" style="99" hidden="1"/>
    <col min="9218" max="9218" width="14.28515625" style="99" hidden="1"/>
    <col min="9219" max="9219" width="13.42578125" style="99" hidden="1"/>
    <col min="9220" max="9220" width="12.85546875" style="99" hidden="1"/>
    <col min="9221" max="9221" width="14.42578125" style="99" hidden="1"/>
    <col min="9222" max="9464" width="9.140625" style="99" hidden="1"/>
    <col min="9465" max="9465" width="9.5703125" style="99" hidden="1"/>
    <col min="9466" max="9466" width="12.42578125" style="99" hidden="1"/>
    <col min="9467" max="9467" width="12" style="99" hidden="1"/>
    <col min="9468" max="9468" width="12.85546875" style="99" hidden="1"/>
    <col min="9469" max="9469" width="11.140625" style="99" hidden="1"/>
    <col min="9470" max="9470" width="15.140625" style="99" hidden="1"/>
    <col min="9471" max="9471" width="14.140625" style="99" hidden="1"/>
    <col min="9472" max="9472" width="13.140625" style="99" hidden="1"/>
    <col min="9473" max="9473" width="13.42578125" style="99" hidden="1"/>
    <col min="9474" max="9474" width="14.28515625" style="99" hidden="1"/>
    <col min="9475" max="9475" width="13.42578125" style="99" hidden="1"/>
    <col min="9476" max="9476" width="12.85546875" style="99" hidden="1"/>
    <col min="9477" max="9477" width="14.42578125" style="99" hidden="1"/>
    <col min="9478" max="9720" width="9.140625" style="99" hidden="1"/>
    <col min="9721" max="9721" width="9.5703125" style="99" hidden="1"/>
    <col min="9722" max="9722" width="12.42578125" style="99" hidden="1"/>
    <col min="9723" max="9723" width="12" style="99" hidden="1"/>
    <col min="9724" max="9724" width="12.85546875" style="99" hidden="1"/>
    <col min="9725" max="9725" width="11.140625" style="99" hidden="1"/>
    <col min="9726" max="9726" width="15.140625" style="99" hidden="1"/>
    <col min="9727" max="9727" width="14.140625" style="99" hidden="1"/>
    <col min="9728" max="9728" width="13.140625" style="99" hidden="1"/>
    <col min="9729" max="9729" width="13.42578125" style="99" hidden="1"/>
    <col min="9730" max="9730" width="14.28515625" style="99" hidden="1"/>
    <col min="9731" max="9731" width="13.42578125" style="99" hidden="1"/>
    <col min="9732" max="9732" width="12.85546875" style="99" hidden="1"/>
    <col min="9733" max="9733" width="14.42578125" style="99" hidden="1"/>
    <col min="9734" max="9976" width="9.140625" style="99" hidden="1"/>
    <col min="9977" max="9977" width="9.5703125" style="99" hidden="1"/>
    <col min="9978" max="9978" width="12.42578125" style="99" hidden="1"/>
    <col min="9979" max="9979" width="12" style="99" hidden="1"/>
    <col min="9980" max="9980" width="12.85546875" style="99" hidden="1"/>
    <col min="9981" max="9981" width="11.140625" style="99" hidden="1"/>
    <col min="9982" max="9982" width="15.140625" style="99" hidden="1"/>
    <col min="9983" max="9983" width="14.140625" style="99" hidden="1"/>
    <col min="9984" max="9984" width="13.140625" style="99" hidden="1"/>
    <col min="9985" max="9985" width="13.42578125" style="99" hidden="1"/>
    <col min="9986" max="9986" width="14.28515625" style="99" hidden="1"/>
    <col min="9987" max="9987" width="13.42578125" style="99" hidden="1"/>
    <col min="9988" max="9988" width="12.85546875" style="99" hidden="1"/>
    <col min="9989" max="9989" width="14.42578125" style="99" hidden="1"/>
    <col min="9990" max="10232" width="9.140625" style="99" hidden="1"/>
    <col min="10233" max="10233" width="9.5703125" style="99" hidden="1"/>
    <col min="10234" max="10234" width="12.42578125" style="99" hidden="1"/>
    <col min="10235" max="10235" width="12" style="99" hidden="1"/>
    <col min="10236" max="10236" width="12.85546875" style="99" hidden="1"/>
    <col min="10237" max="10237" width="11.140625" style="99" hidden="1"/>
    <col min="10238" max="10238" width="15.140625" style="99" hidden="1"/>
    <col min="10239" max="10239" width="14.140625" style="99" hidden="1"/>
    <col min="10240" max="10240" width="13.140625" style="99" hidden="1"/>
    <col min="10241" max="10241" width="13.42578125" style="99" hidden="1"/>
    <col min="10242" max="10242" width="14.28515625" style="99" hidden="1"/>
    <col min="10243" max="10243" width="13.42578125" style="99" hidden="1"/>
    <col min="10244" max="10244" width="12.85546875" style="99" hidden="1"/>
    <col min="10245" max="10245" width="14.42578125" style="99" hidden="1"/>
    <col min="10246" max="10488" width="9.140625" style="99" hidden="1"/>
    <col min="10489" max="10489" width="9.5703125" style="99" hidden="1"/>
    <col min="10490" max="10490" width="12.42578125" style="99" hidden="1"/>
    <col min="10491" max="10491" width="12" style="99" hidden="1"/>
    <col min="10492" max="10492" width="12.85546875" style="99" hidden="1"/>
    <col min="10493" max="10493" width="11.140625" style="99" hidden="1"/>
    <col min="10494" max="10494" width="15.140625" style="99" hidden="1"/>
    <col min="10495" max="10495" width="14.140625" style="99" hidden="1"/>
    <col min="10496" max="10496" width="13.140625" style="99" hidden="1"/>
    <col min="10497" max="10497" width="13.42578125" style="99" hidden="1"/>
    <col min="10498" max="10498" width="14.28515625" style="99" hidden="1"/>
    <col min="10499" max="10499" width="13.42578125" style="99" hidden="1"/>
    <col min="10500" max="10500" width="12.85546875" style="99" hidden="1"/>
    <col min="10501" max="10501" width="14.42578125" style="99" hidden="1"/>
    <col min="10502" max="10744" width="9.140625" style="99" hidden="1"/>
    <col min="10745" max="10745" width="9.5703125" style="99" hidden="1"/>
    <col min="10746" max="10746" width="12.42578125" style="99" hidden="1"/>
    <col min="10747" max="10747" width="12" style="99" hidden="1"/>
    <col min="10748" max="10748" width="12.85546875" style="99" hidden="1"/>
    <col min="10749" max="10749" width="11.140625" style="99" hidden="1"/>
    <col min="10750" max="10750" width="15.140625" style="99" hidden="1"/>
    <col min="10751" max="10751" width="14.140625" style="99" hidden="1"/>
    <col min="10752" max="10752" width="13.140625" style="99" hidden="1"/>
    <col min="10753" max="10753" width="13.42578125" style="99" hidden="1"/>
    <col min="10754" max="10754" width="14.28515625" style="99" hidden="1"/>
    <col min="10755" max="10755" width="13.42578125" style="99" hidden="1"/>
    <col min="10756" max="10756" width="12.85546875" style="99" hidden="1"/>
    <col min="10757" max="10757" width="14.42578125" style="99" hidden="1"/>
    <col min="10758" max="11000" width="9.140625" style="99" hidden="1"/>
    <col min="11001" max="11001" width="9.5703125" style="99" hidden="1"/>
    <col min="11002" max="11002" width="12.42578125" style="99" hidden="1"/>
    <col min="11003" max="11003" width="12" style="99" hidden="1"/>
    <col min="11004" max="11004" width="12.85546875" style="99" hidden="1"/>
    <col min="11005" max="11005" width="11.140625" style="99" hidden="1"/>
    <col min="11006" max="11006" width="15.140625" style="99" hidden="1"/>
    <col min="11007" max="11007" width="14.140625" style="99" hidden="1"/>
    <col min="11008" max="11008" width="13.140625" style="99" hidden="1"/>
    <col min="11009" max="11009" width="13.42578125" style="99" hidden="1"/>
    <col min="11010" max="11010" width="14.28515625" style="99" hidden="1"/>
    <col min="11011" max="11011" width="13.42578125" style="99" hidden="1"/>
    <col min="11012" max="11012" width="12.85546875" style="99" hidden="1"/>
    <col min="11013" max="11013" width="14.42578125" style="99" hidden="1"/>
    <col min="11014" max="11256" width="9.140625" style="99" hidden="1"/>
    <col min="11257" max="11257" width="9.5703125" style="99" hidden="1"/>
    <col min="11258" max="11258" width="12.42578125" style="99" hidden="1"/>
    <col min="11259" max="11259" width="12" style="99" hidden="1"/>
    <col min="11260" max="11260" width="12.85546875" style="99" hidden="1"/>
    <col min="11261" max="11261" width="11.140625" style="99" hidden="1"/>
    <col min="11262" max="11262" width="15.140625" style="99" hidden="1"/>
    <col min="11263" max="11263" width="14.140625" style="99" hidden="1"/>
    <col min="11264" max="11264" width="13.140625" style="99" hidden="1"/>
    <col min="11265" max="11265" width="13.42578125" style="99" hidden="1"/>
    <col min="11266" max="11266" width="14.28515625" style="99" hidden="1"/>
    <col min="11267" max="11267" width="13.42578125" style="99" hidden="1"/>
    <col min="11268" max="11268" width="12.85546875" style="99" hidden="1"/>
    <col min="11269" max="11269" width="14.42578125" style="99" hidden="1"/>
    <col min="11270" max="11512" width="9.140625" style="99" hidden="1"/>
    <col min="11513" max="11513" width="9.5703125" style="99" hidden="1"/>
    <col min="11514" max="11514" width="12.42578125" style="99" hidden="1"/>
    <col min="11515" max="11515" width="12" style="99" hidden="1"/>
    <col min="11516" max="11516" width="12.85546875" style="99" hidden="1"/>
    <col min="11517" max="11517" width="11.140625" style="99" hidden="1"/>
    <col min="11518" max="11518" width="15.140625" style="99" hidden="1"/>
    <col min="11519" max="11519" width="14.140625" style="99" hidden="1"/>
    <col min="11520" max="11520" width="13.140625" style="99" hidden="1"/>
    <col min="11521" max="11521" width="13.42578125" style="99" hidden="1"/>
    <col min="11522" max="11522" width="14.28515625" style="99" hidden="1"/>
    <col min="11523" max="11523" width="13.42578125" style="99" hidden="1"/>
    <col min="11524" max="11524" width="12.85546875" style="99" hidden="1"/>
    <col min="11525" max="11525" width="14.42578125" style="99" hidden="1"/>
    <col min="11526" max="11768" width="9.140625" style="99" hidden="1"/>
    <col min="11769" max="11769" width="9.5703125" style="99" hidden="1"/>
    <col min="11770" max="11770" width="12.42578125" style="99" hidden="1"/>
    <col min="11771" max="11771" width="12" style="99" hidden="1"/>
    <col min="11772" max="11772" width="12.85546875" style="99" hidden="1"/>
    <col min="11773" max="11773" width="11.140625" style="99" hidden="1"/>
    <col min="11774" max="11774" width="15.140625" style="99" hidden="1"/>
    <col min="11775" max="11775" width="14.140625" style="99" hidden="1"/>
    <col min="11776" max="11776" width="13.140625" style="99" hidden="1"/>
    <col min="11777" max="11777" width="13.42578125" style="99" hidden="1"/>
    <col min="11778" max="11778" width="14.28515625" style="99" hidden="1"/>
    <col min="11779" max="11779" width="13.42578125" style="99" hidden="1"/>
    <col min="11780" max="11780" width="12.85546875" style="99" hidden="1"/>
    <col min="11781" max="11781" width="14.42578125" style="99" hidden="1"/>
    <col min="11782" max="12024" width="9.140625" style="99" hidden="1"/>
    <col min="12025" max="12025" width="9.5703125" style="99" hidden="1"/>
    <col min="12026" max="12026" width="12.42578125" style="99" hidden="1"/>
    <col min="12027" max="12027" width="12" style="99" hidden="1"/>
    <col min="12028" max="12028" width="12.85546875" style="99" hidden="1"/>
    <col min="12029" max="12029" width="11.140625" style="99" hidden="1"/>
    <col min="12030" max="12030" width="15.140625" style="99" hidden="1"/>
    <col min="12031" max="12031" width="14.140625" style="99" hidden="1"/>
    <col min="12032" max="12032" width="13.140625" style="99" hidden="1"/>
    <col min="12033" max="12033" width="13.42578125" style="99" hidden="1"/>
    <col min="12034" max="12034" width="14.28515625" style="99" hidden="1"/>
    <col min="12035" max="12035" width="13.42578125" style="99" hidden="1"/>
    <col min="12036" max="12036" width="12.85546875" style="99" hidden="1"/>
    <col min="12037" max="12037" width="14.42578125" style="99" hidden="1"/>
    <col min="12038" max="12280" width="9.140625" style="99" hidden="1"/>
    <col min="12281" max="12281" width="9.5703125" style="99" hidden="1"/>
    <col min="12282" max="12282" width="12.42578125" style="99" hidden="1"/>
    <col min="12283" max="12283" width="12" style="99" hidden="1"/>
    <col min="12284" max="12284" width="12.85546875" style="99" hidden="1"/>
    <col min="12285" max="12285" width="11.140625" style="99" hidden="1"/>
    <col min="12286" max="12286" width="15.140625" style="99" hidden="1"/>
    <col min="12287" max="12287" width="14.140625" style="99" hidden="1"/>
    <col min="12288" max="12288" width="13.140625" style="99" hidden="1"/>
    <col min="12289" max="12289" width="13.42578125" style="99" hidden="1"/>
    <col min="12290" max="12290" width="14.28515625" style="99" hidden="1"/>
    <col min="12291" max="12291" width="13.42578125" style="99" hidden="1"/>
    <col min="12292" max="12292" width="12.85546875" style="99" hidden="1"/>
    <col min="12293" max="12293" width="14.42578125" style="99" hidden="1"/>
    <col min="12294" max="12536" width="9.140625" style="99" hidden="1"/>
    <col min="12537" max="12537" width="9.5703125" style="99" hidden="1"/>
    <col min="12538" max="12538" width="12.42578125" style="99" hidden="1"/>
    <col min="12539" max="12539" width="12" style="99" hidden="1"/>
    <col min="12540" max="12540" width="12.85546875" style="99" hidden="1"/>
    <col min="12541" max="12541" width="11.140625" style="99" hidden="1"/>
    <col min="12542" max="12542" width="15.140625" style="99" hidden="1"/>
    <col min="12543" max="12543" width="14.140625" style="99" hidden="1"/>
    <col min="12544" max="12544" width="13.140625" style="99" hidden="1"/>
    <col min="12545" max="12545" width="13.42578125" style="99" hidden="1"/>
    <col min="12546" max="12546" width="14.28515625" style="99" hidden="1"/>
    <col min="12547" max="12547" width="13.42578125" style="99" hidden="1"/>
    <col min="12548" max="12548" width="12.85546875" style="99" hidden="1"/>
    <col min="12549" max="12549" width="14.42578125" style="99" hidden="1"/>
    <col min="12550" max="12792" width="9.140625" style="99" hidden="1"/>
    <col min="12793" max="12793" width="9.5703125" style="99" hidden="1"/>
    <col min="12794" max="12794" width="12.42578125" style="99" hidden="1"/>
    <col min="12795" max="12795" width="12" style="99" hidden="1"/>
    <col min="12796" max="12796" width="12.85546875" style="99" hidden="1"/>
    <col min="12797" max="12797" width="11.140625" style="99" hidden="1"/>
    <col min="12798" max="12798" width="15.140625" style="99" hidden="1"/>
    <col min="12799" max="12799" width="14.140625" style="99" hidden="1"/>
    <col min="12800" max="12800" width="13.140625" style="99" hidden="1"/>
    <col min="12801" max="12801" width="13.42578125" style="99" hidden="1"/>
    <col min="12802" max="12802" width="14.28515625" style="99" hidden="1"/>
    <col min="12803" max="12803" width="13.42578125" style="99" hidden="1"/>
    <col min="12804" max="12804" width="12.85546875" style="99" hidden="1"/>
    <col min="12805" max="12805" width="14.42578125" style="99" hidden="1"/>
    <col min="12806" max="13048" width="9.140625" style="99" hidden="1"/>
    <col min="13049" max="13049" width="9.5703125" style="99" hidden="1"/>
    <col min="13050" max="13050" width="12.42578125" style="99" hidden="1"/>
    <col min="13051" max="13051" width="12" style="99" hidden="1"/>
    <col min="13052" max="13052" width="12.85546875" style="99" hidden="1"/>
    <col min="13053" max="13053" width="11.140625" style="99" hidden="1"/>
    <col min="13054" max="13054" width="15.140625" style="99" hidden="1"/>
    <col min="13055" max="13055" width="14.140625" style="99" hidden="1"/>
    <col min="13056" max="13056" width="13.140625" style="99" hidden="1"/>
    <col min="13057" max="13057" width="13.42578125" style="99" hidden="1"/>
    <col min="13058" max="13058" width="14.28515625" style="99" hidden="1"/>
    <col min="13059" max="13059" width="13.42578125" style="99" hidden="1"/>
    <col min="13060" max="13060" width="12.85546875" style="99" hidden="1"/>
    <col min="13061" max="13061" width="14.42578125" style="99" hidden="1"/>
    <col min="13062" max="13304" width="9.140625" style="99" hidden="1"/>
    <col min="13305" max="13305" width="9.5703125" style="99" hidden="1"/>
    <col min="13306" max="13306" width="12.42578125" style="99" hidden="1"/>
    <col min="13307" max="13307" width="12" style="99" hidden="1"/>
    <col min="13308" max="13308" width="12.85546875" style="99" hidden="1"/>
    <col min="13309" max="13309" width="11.140625" style="99" hidden="1"/>
    <col min="13310" max="13310" width="15.140625" style="99" hidden="1"/>
    <col min="13311" max="13311" width="14.140625" style="99" hidden="1"/>
    <col min="13312" max="13312" width="13.140625" style="99" hidden="1"/>
    <col min="13313" max="13313" width="13.42578125" style="99" hidden="1"/>
    <col min="13314" max="13314" width="14.28515625" style="99" hidden="1"/>
    <col min="13315" max="13315" width="13.42578125" style="99" hidden="1"/>
    <col min="13316" max="13316" width="12.85546875" style="99" hidden="1"/>
    <col min="13317" max="13317" width="14.42578125" style="99" hidden="1"/>
    <col min="13318" max="13560" width="9.140625" style="99" hidden="1"/>
    <col min="13561" max="13561" width="9.5703125" style="99" hidden="1"/>
    <col min="13562" max="13562" width="12.42578125" style="99" hidden="1"/>
    <col min="13563" max="13563" width="12" style="99" hidden="1"/>
    <col min="13564" max="13564" width="12.85546875" style="99" hidden="1"/>
    <col min="13565" max="13565" width="11.140625" style="99" hidden="1"/>
    <col min="13566" max="13566" width="15.140625" style="99" hidden="1"/>
    <col min="13567" max="13567" width="14.140625" style="99" hidden="1"/>
    <col min="13568" max="13568" width="13.140625" style="99" hidden="1"/>
    <col min="13569" max="13569" width="13.42578125" style="99" hidden="1"/>
    <col min="13570" max="13570" width="14.28515625" style="99" hidden="1"/>
    <col min="13571" max="13571" width="13.42578125" style="99" hidden="1"/>
    <col min="13572" max="13572" width="12.85546875" style="99" hidden="1"/>
    <col min="13573" max="13573" width="14.42578125" style="99" hidden="1"/>
    <col min="13574" max="13816" width="9.140625" style="99" hidden="1"/>
    <col min="13817" max="13817" width="9.5703125" style="99" hidden="1"/>
    <col min="13818" max="13818" width="12.42578125" style="99" hidden="1"/>
    <col min="13819" max="13819" width="12" style="99" hidden="1"/>
    <col min="13820" max="13820" width="12.85546875" style="99" hidden="1"/>
    <col min="13821" max="13821" width="11.140625" style="99" hidden="1"/>
    <col min="13822" max="13822" width="15.140625" style="99" hidden="1"/>
    <col min="13823" max="13823" width="14.140625" style="99" hidden="1"/>
    <col min="13824" max="13824" width="13.140625" style="99" hidden="1"/>
    <col min="13825" max="13825" width="13.42578125" style="99" hidden="1"/>
    <col min="13826" max="13826" width="14.28515625" style="99" hidden="1"/>
    <col min="13827" max="13827" width="13.42578125" style="99" hidden="1"/>
    <col min="13828" max="13828" width="12.85546875" style="99" hidden="1"/>
    <col min="13829" max="13829" width="14.42578125" style="99" hidden="1"/>
    <col min="13830" max="14072" width="9.140625" style="99" hidden="1"/>
    <col min="14073" max="14073" width="9.5703125" style="99" hidden="1"/>
    <col min="14074" max="14074" width="12.42578125" style="99" hidden="1"/>
    <col min="14075" max="14075" width="12" style="99" hidden="1"/>
    <col min="14076" max="14076" width="12.85546875" style="99" hidden="1"/>
    <col min="14077" max="14077" width="11.140625" style="99" hidden="1"/>
    <col min="14078" max="14078" width="15.140625" style="99" hidden="1"/>
    <col min="14079" max="14079" width="14.140625" style="99" hidden="1"/>
    <col min="14080" max="14080" width="13.140625" style="99" hidden="1"/>
    <col min="14081" max="14081" width="13.42578125" style="99" hidden="1"/>
    <col min="14082" max="14082" width="14.28515625" style="99" hidden="1"/>
    <col min="14083" max="14083" width="13.42578125" style="99" hidden="1"/>
    <col min="14084" max="14084" width="12.85546875" style="99" hidden="1"/>
    <col min="14085" max="14085" width="14.42578125" style="99" hidden="1"/>
    <col min="14086" max="14328" width="9.140625" style="99" hidden="1"/>
    <col min="14329" max="14329" width="9.5703125" style="99" hidden="1"/>
    <col min="14330" max="14330" width="12.42578125" style="99" hidden="1"/>
    <col min="14331" max="14331" width="12" style="99" hidden="1"/>
    <col min="14332" max="14332" width="12.85546875" style="99" hidden="1"/>
    <col min="14333" max="14333" width="11.140625" style="99" hidden="1"/>
    <col min="14334" max="14334" width="15.140625" style="99" hidden="1"/>
    <col min="14335" max="14335" width="14.140625" style="99" hidden="1"/>
    <col min="14336" max="14336" width="13.140625" style="99" hidden="1"/>
    <col min="14337" max="14337" width="13.42578125" style="99" hidden="1"/>
    <col min="14338" max="14338" width="14.28515625" style="99" hidden="1"/>
    <col min="14339" max="14339" width="13.42578125" style="99" hidden="1"/>
    <col min="14340" max="14340" width="12.85546875" style="99" hidden="1"/>
    <col min="14341" max="14341" width="14.42578125" style="99" hidden="1"/>
    <col min="14342" max="14584" width="9.140625" style="99" hidden="1"/>
    <col min="14585" max="14585" width="9.5703125" style="99" hidden="1"/>
    <col min="14586" max="14586" width="12.42578125" style="99" hidden="1"/>
    <col min="14587" max="14587" width="12" style="99" hidden="1"/>
    <col min="14588" max="14588" width="12.85546875" style="99" hidden="1"/>
    <col min="14589" max="14589" width="11.140625" style="99" hidden="1"/>
    <col min="14590" max="14590" width="15.140625" style="99" hidden="1"/>
    <col min="14591" max="14591" width="14.140625" style="99" hidden="1"/>
    <col min="14592" max="14592" width="13.140625" style="99" hidden="1"/>
    <col min="14593" max="14593" width="13.42578125" style="99" hidden="1"/>
    <col min="14594" max="14594" width="14.28515625" style="99" hidden="1"/>
    <col min="14595" max="14595" width="13.42578125" style="99" hidden="1"/>
    <col min="14596" max="14596" width="12.85546875" style="99" hidden="1"/>
    <col min="14597" max="14597" width="14.42578125" style="99" hidden="1"/>
    <col min="14598" max="14840" width="9.140625" style="99" hidden="1"/>
    <col min="14841" max="14841" width="9.5703125" style="99" hidden="1"/>
    <col min="14842" max="14842" width="12.42578125" style="99" hidden="1"/>
    <col min="14843" max="14843" width="12" style="99" hidden="1"/>
    <col min="14844" max="14844" width="12.85546875" style="99" hidden="1"/>
    <col min="14845" max="14845" width="11.140625" style="99" hidden="1"/>
    <col min="14846" max="14846" width="15.140625" style="99" hidden="1"/>
    <col min="14847" max="14847" width="14.140625" style="99" hidden="1"/>
    <col min="14848" max="14848" width="13.140625" style="99" hidden="1"/>
    <col min="14849" max="14849" width="13.42578125" style="99" hidden="1"/>
    <col min="14850" max="14850" width="14.28515625" style="99" hidden="1"/>
    <col min="14851" max="14851" width="13.42578125" style="99" hidden="1"/>
    <col min="14852" max="14852" width="12.85546875" style="99" hidden="1"/>
    <col min="14853" max="14853" width="14.42578125" style="99" hidden="1"/>
    <col min="14854" max="15096" width="9.140625" style="99" hidden="1"/>
    <col min="15097" max="15097" width="9.5703125" style="99" hidden="1"/>
    <col min="15098" max="15098" width="12.42578125" style="99" hidden="1"/>
    <col min="15099" max="15099" width="12" style="99" hidden="1"/>
    <col min="15100" max="15100" width="12.85546875" style="99" hidden="1"/>
    <col min="15101" max="15101" width="11.140625" style="99" hidden="1"/>
    <col min="15102" max="15102" width="15.140625" style="99" hidden="1"/>
    <col min="15103" max="15103" width="14.140625" style="99" hidden="1"/>
    <col min="15104" max="15104" width="13.140625" style="99" hidden="1"/>
    <col min="15105" max="15105" width="13.42578125" style="99" hidden="1"/>
    <col min="15106" max="15106" width="14.28515625" style="99" hidden="1"/>
    <col min="15107" max="15107" width="13.42578125" style="99" hidden="1"/>
    <col min="15108" max="15108" width="12.85546875" style="99" hidden="1"/>
    <col min="15109" max="15109" width="14.42578125" style="99" hidden="1"/>
    <col min="15110" max="15352" width="9.140625" style="99" hidden="1"/>
    <col min="15353" max="15353" width="9.5703125" style="99" hidden="1"/>
    <col min="15354" max="15354" width="12.42578125" style="99" hidden="1"/>
    <col min="15355" max="15355" width="12" style="99" hidden="1"/>
    <col min="15356" max="15356" width="12.85546875" style="99" hidden="1"/>
    <col min="15357" max="15357" width="11.140625" style="99" hidden="1"/>
    <col min="15358" max="15358" width="15.140625" style="99" hidden="1"/>
    <col min="15359" max="15359" width="14.140625" style="99" hidden="1"/>
    <col min="15360" max="15360" width="13.140625" style="99" hidden="1"/>
    <col min="15361" max="15361" width="13.42578125" style="99" hidden="1"/>
    <col min="15362" max="15362" width="14.28515625" style="99" hidden="1"/>
    <col min="15363" max="15363" width="13.42578125" style="99" hidden="1"/>
    <col min="15364" max="15364" width="12.85546875" style="99" hidden="1"/>
    <col min="15365" max="15365" width="14.42578125" style="99" hidden="1"/>
    <col min="15366" max="15608" width="9.140625" style="99" hidden="1"/>
    <col min="15609" max="15609" width="9.5703125" style="99" hidden="1"/>
    <col min="15610" max="15610" width="12.42578125" style="99" hidden="1"/>
    <col min="15611" max="15611" width="12" style="99" hidden="1"/>
    <col min="15612" max="15612" width="12.85546875" style="99" hidden="1"/>
    <col min="15613" max="15613" width="11.140625" style="99" hidden="1"/>
    <col min="15614" max="15614" width="15.140625" style="99" hidden="1"/>
    <col min="15615" max="15615" width="14.140625" style="99" hidden="1"/>
    <col min="15616" max="15616" width="13.140625" style="99" hidden="1"/>
    <col min="15617" max="15617" width="13.42578125" style="99" hidden="1"/>
    <col min="15618" max="15618" width="14.28515625" style="99" hidden="1"/>
    <col min="15619" max="15619" width="13.42578125" style="99" hidden="1"/>
    <col min="15620" max="15620" width="12.85546875" style="99" hidden="1"/>
    <col min="15621" max="15621" width="14.42578125" style="99" hidden="1"/>
    <col min="15622" max="15864" width="9.140625" style="99" hidden="1"/>
    <col min="15865" max="15865" width="9.5703125" style="99" hidden="1"/>
    <col min="15866" max="15866" width="12.42578125" style="99" hidden="1"/>
    <col min="15867" max="15867" width="12" style="99" hidden="1"/>
    <col min="15868" max="15868" width="12.85546875" style="99" hidden="1"/>
    <col min="15869" max="15869" width="11.140625" style="99" hidden="1"/>
    <col min="15870" max="15870" width="15.140625" style="99" hidden="1"/>
    <col min="15871" max="15871" width="14.140625" style="99" hidden="1"/>
    <col min="15872" max="15872" width="13.140625" style="99" hidden="1"/>
    <col min="15873" max="15873" width="13.42578125" style="99" hidden="1"/>
    <col min="15874" max="15874" width="14.28515625" style="99" hidden="1"/>
    <col min="15875" max="15875" width="13.42578125" style="99" hidden="1"/>
    <col min="15876" max="15876" width="12.85546875" style="99" hidden="1"/>
    <col min="15877" max="15877" width="14.42578125" style="99" hidden="1"/>
    <col min="15878" max="16120" width="9.140625" style="99" hidden="1"/>
    <col min="16121" max="16121" width="9.5703125" style="99" hidden="1"/>
    <col min="16122" max="16122" width="12.42578125" style="99" hidden="1"/>
    <col min="16123" max="16123" width="12" style="99" hidden="1"/>
    <col min="16124" max="16124" width="12.85546875" style="99" hidden="1"/>
    <col min="16125" max="16125" width="11.140625" style="99" hidden="1"/>
    <col min="16126" max="16126" width="15.140625" style="99" hidden="1"/>
    <col min="16127" max="16127" width="14.140625" style="99" hidden="1"/>
    <col min="16128" max="16128" width="13.140625" style="99" hidden="1"/>
    <col min="16129" max="16129" width="13.42578125" style="99" hidden="1"/>
    <col min="16130" max="16130" width="14.28515625" style="99" hidden="1"/>
    <col min="16131" max="16131" width="13.42578125" style="99" hidden="1"/>
    <col min="16132" max="16132" width="12.85546875" style="99" hidden="1"/>
    <col min="16133" max="16133" width="14.42578125" style="99" hidden="1"/>
    <col min="16134" max="16384" width="9.140625" style="99" hidden="1"/>
  </cols>
  <sheetData>
    <row r="1" spans="1:6" ht="29.25" customHeight="1">
      <c r="A1" s="314" t="s">
        <v>0</v>
      </c>
      <c r="B1" s="314"/>
      <c r="C1" s="314"/>
      <c r="D1" s="314"/>
      <c r="E1" s="314"/>
      <c r="F1" s="314"/>
    </row>
    <row r="2" spans="1:6">
      <c r="A2" s="100">
        <v>1</v>
      </c>
      <c r="B2" s="101" t="s">
        <v>1</v>
      </c>
      <c r="C2" s="308" t="s">
        <v>2</v>
      </c>
      <c r="D2" s="308"/>
      <c r="E2" s="308"/>
      <c r="F2" s="308"/>
    </row>
    <row r="3" spans="1:6">
      <c r="A3" s="100">
        <v>2</v>
      </c>
      <c r="B3" s="101" t="s">
        <v>3</v>
      </c>
      <c r="C3" s="308" t="s">
        <v>4</v>
      </c>
      <c r="D3" s="308"/>
      <c r="E3" s="308"/>
      <c r="F3" s="308"/>
    </row>
    <row r="4" spans="1:6">
      <c r="A4" s="100"/>
      <c r="B4" s="102" t="s">
        <v>5</v>
      </c>
      <c r="C4" s="308" t="s">
        <v>6</v>
      </c>
      <c r="D4" s="308"/>
      <c r="E4" s="308"/>
      <c r="F4" s="308"/>
    </row>
    <row r="5" spans="1:6" ht="18.75" customHeight="1">
      <c r="A5" s="103">
        <v>3</v>
      </c>
      <c r="B5" s="304" t="s">
        <v>7</v>
      </c>
      <c r="C5" s="304"/>
      <c r="D5" s="304"/>
      <c r="E5" s="304"/>
      <c r="F5" s="304"/>
    </row>
    <row r="6" spans="1:6">
      <c r="A6" s="100" t="s">
        <v>8</v>
      </c>
      <c r="B6" s="104" t="s">
        <v>9</v>
      </c>
      <c r="C6" s="311" t="s">
        <v>10</v>
      </c>
      <c r="D6" s="312"/>
      <c r="E6" s="312"/>
      <c r="F6" s="313"/>
    </row>
    <row r="7" spans="1:6">
      <c r="A7" s="100" t="s">
        <v>11</v>
      </c>
      <c r="B7" s="104" t="s">
        <v>12</v>
      </c>
      <c r="C7" s="308" t="s">
        <v>13</v>
      </c>
      <c r="D7" s="308"/>
      <c r="E7" s="308"/>
      <c r="F7" s="308"/>
    </row>
    <row r="8" spans="1:6">
      <c r="A8" s="100" t="s">
        <v>14</v>
      </c>
      <c r="B8" s="104" t="s">
        <v>15</v>
      </c>
      <c r="C8" s="308" t="s">
        <v>16</v>
      </c>
      <c r="D8" s="308"/>
      <c r="E8" s="104" t="s">
        <v>17</v>
      </c>
      <c r="F8" s="175">
        <v>756019</v>
      </c>
    </row>
    <row r="9" spans="1:6">
      <c r="A9" s="100" t="s">
        <v>18</v>
      </c>
      <c r="B9" s="104" t="s">
        <v>19</v>
      </c>
      <c r="C9" s="308" t="s">
        <v>20</v>
      </c>
      <c r="D9" s="308"/>
      <c r="E9" s="104" t="s">
        <v>21</v>
      </c>
      <c r="F9" s="175" t="s">
        <v>22</v>
      </c>
    </row>
    <row r="10" spans="1:6">
      <c r="A10" s="103">
        <v>4</v>
      </c>
      <c r="B10" s="304" t="s">
        <v>23</v>
      </c>
      <c r="C10" s="304"/>
      <c r="D10" s="304"/>
      <c r="E10" s="304"/>
      <c r="F10" s="304"/>
    </row>
    <row r="11" spans="1:6" ht="37.5">
      <c r="A11" s="100" t="s">
        <v>8</v>
      </c>
      <c r="B11" s="104" t="s">
        <v>24</v>
      </c>
      <c r="C11" s="310" t="s">
        <v>25</v>
      </c>
      <c r="D11" s="310"/>
      <c r="E11" s="310"/>
      <c r="F11" s="310"/>
    </row>
    <row r="12" spans="1:6">
      <c r="A12" s="100" t="s">
        <v>11</v>
      </c>
      <c r="B12" s="104" t="s">
        <v>26</v>
      </c>
      <c r="C12" s="308" t="s">
        <v>27</v>
      </c>
      <c r="D12" s="308"/>
      <c r="E12" s="308"/>
      <c r="F12" s="308"/>
    </row>
    <row r="13" spans="1:6" ht="18.75" customHeight="1">
      <c r="A13" s="100" t="s">
        <v>14</v>
      </c>
      <c r="B13" s="104" t="s">
        <v>28</v>
      </c>
      <c r="C13" s="311" t="s">
        <v>10</v>
      </c>
      <c r="D13" s="312"/>
      <c r="E13" s="312"/>
      <c r="F13" s="313"/>
    </row>
    <row r="14" spans="1:6">
      <c r="A14" s="100" t="s">
        <v>18</v>
      </c>
      <c r="B14" s="104" t="s">
        <v>9</v>
      </c>
      <c r="C14" s="308" t="s">
        <v>29</v>
      </c>
      <c r="D14" s="308"/>
      <c r="E14" s="104" t="s">
        <v>30</v>
      </c>
      <c r="F14" s="175" t="s">
        <v>29</v>
      </c>
    </row>
    <row r="15" spans="1:6">
      <c r="A15" s="100" t="s">
        <v>31</v>
      </c>
      <c r="B15" s="104" t="s">
        <v>12</v>
      </c>
      <c r="C15" s="308" t="s">
        <v>13</v>
      </c>
      <c r="D15" s="308"/>
      <c r="E15" s="308"/>
      <c r="F15" s="308"/>
    </row>
    <row r="16" spans="1:6">
      <c r="A16" s="100" t="s">
        <v>32</v>
      </c>
      <c r="B16" s="104" t="s">
        <v>15</v>
      </c>
      <c r="C16" s="308" t="s">
        <v>16</v>
      </c>
      <c r="D16" s="308"/>
      <c r="E16" s="104" t="s">
        <v>17</v>
      </c>
      <c r="F16" s="175">
        <v>756019</v>
      </c>
    </row>
    <row r="17" spans="1:6">
      <c r="A17" s="100" t="s">
        <v>33</v>
      </c>
      <c r="B17" s="104" t="s">
        <v>19</v>
      </c>
      <c r="C17" s="308" t="s">
        <v>20</v>
      </c>
      <c r="D17" s="308"/>
      <c r="E17" s="104" t="s">
        <v>21</v>
      </c>
      <c r="F17" s="175" t="s">
        <v>22</v>
      </c>
    </row>
    <row r="18" spans="1:6">
      <c r="A18" s="103">
        <v>5</v>
      </c>
      <c r="B18" s="309" t="s">
        <v>34</v>
      </c>
      <c r="C18" s="309"/>
      <c r="D18" s="309"/>
      <c r="E18" s="309"/>
      <c r="F18" s="309"/>
    </row>
    <row r="19" spans="1:6" ht="37.5">
      <c r="A19" s="100" t="s">
        <v>8</v>
      </c>
      <c r="B19" s="104" t="s">
        <v>35</v>
      </c>
      <c r="C19" s="308" t="s">
        <v>36</v>
      </c>
      <c r="D19" s="308"/>
      <c r="E19" s="308"/>
      <c r="F19" s="308"/>
    </row>
    <row r="20" spans="1:6">
      <c r="A20" s="100" t="s">
        <v>11</v>
      </c>
      <c r="B20" s="104" t="s">
        <v>26</v>
      </c>
      <c r="C20" s="308" t="s">
        <v>37</v>
      </c>
      <c r="D20" s="308"/>
      <c r="E20" s="308"/>
      <c r="F20" s="308"/>
    </row>
    <row r="21" spans="1:6">
      <c r="A21" s="100" t="s">
        <v>14</v>
      </c>
      <c r="B21" s="104" t="s">
        <v>28</v>
      </c>
      <c r="C21" s="308" t="s">
        <v>13</v>
      </c>
      <c r="D21" s="308"/>
      <c r="E21" s="308"/>
      <c r="F21" s="308"/>
    </row>
    <row r="22" spans="1:6">
      <c r="A22" s="100" t="s">
        <v>18</v>
      </c>
      <c r="B22" s="104" t="s">
        <v>9</v>
      </c>
      <c r="C22" s="308" t="s">
        <v>29</v>
      </c>
      <c r="D22" s="308"/>
      <c r="E22" s="104" t="s">
        <v>30</v>
      </c>
      <c r="F22" s="175" t="s">
        <v>29</v>
      </c>
    </row>
    <row r="23" spans="1:6">
      <c r="A23" s="100" t="s">
        <v>31</v>
      </c>
      <c r="B23" s="104" t="s">
        <v>12</v>
      </c>
      <c r="C23" s="308" t="s">
        <v>13</v>
      </c>
      <c r="D23" s="308"/>
      <c r="E23" s="308"/>
      <c r="F23" s="308"/>
    </row>
    <row r="24" spans="1:6">
      <c r="A24" s="100" t="s">
        <v>32</v>
      </c>
      <c r="B24" s="104" t="s">
        <v>15</v>
      </c>
      <c r="C24" s="308" t="s">
        <v>38</v>
      </c>
      <c r="D24" s="308"/>
      <c r="E24" s="104" t="s">
        <v>17</v>
      </c>
      <c r="F24" s="175">
        <v>756019</v>
      </c>
    </row>
    <row r="25" spans="1:6">
      <c r="A25" s="100" t="s">
        <v>33</v>
      </c>
      <c r="B25" s="104" t="s">
        <v>19</v>
      </c>
      <c r="C25" s="308">
        <v>9971555724</v>
      </c>
      <c r="D25" s="308"/>
      <c r="E25" s="104" t="s">
        <v>21</v>
      </c>
      <c r="F25" s="175" t="s">
        <v>39</v>
      </c>
    </row>
    <row r="26" spans="1:6">
      <c r="A26" s="103">
        <v>6</v>
      </c>
      <c r="B26" s="304" t="s">
        <v>40</v>
      </c>
      <c r="C26" s="304"/>
      <c r="D26" s="304"/>
      <c r="E26" s="304"/>
      <c r="F26" s="304"/>
    </row>
    <row r="27" spans="1:6">
      <c r="A27" s="100" t="s">
        <v>8</v>
      </c>
      <c r="B27" s="104" t="s">
        <v>41</v>
      </c>
      <c r="C27" s="308" t="s">
        <v>42</v>
      </c>
      <c r="D27" s="308"/>
      <c r="E27" s="308"/>
      <c r="F27" s="308"/>
    </row>
    <row r="28" spans="1:6">
      <c r="A28" s="100" t="s">
        <v>11</v>
      </c>
      <c r="B28" s="104" t="s">
        <v>26</v>
      </c>
      <c r="C28" s="305" t="s">
        <v>43</v>
      </c>
      <c r="D28" s="307"/>
      <c r="E28" s="104" t="s">
        <v>44</v>
      </c>
      <c r="F28" s="175" t="s">
        <v>39</v>
      </c>
    </row>
    <row r="29" spans="1:6">
      <c r="A29" s="100" t="s">
        <v>14</v>
      </c>
      <c r="B29" s="104" t="s">
        <v>45</v>
      </c>
      <c r="C29" s="308" t="s">
        <v>39</v>
      </c>
      <c r="D29" s="308"/>
      <c r="E29" s="308"/>
      <c r="F29" s="308"/>
    </row>
    <row r="30" spans="1:6">
      <c r="A30" s="100" t="s">
        <v>18</v>
      </c>
      <c r="B30" s="104" t="s">
        <v>19</v>
      </c>
      <c r="C30" s="308">
        <v>9799495503</v>
      </c>
      <c r="D30" s="308"/>
      <c r="E30" s="104" t="s">
        <v>21</v>
      </c>
      <c r="F30" s="175" t="s">
        <v>39</v>
      </c>
    </row>
    <row r="31" spans="1:6">
      <c r="A31" s="100" t="s">
        <v>31</v>
      </c>
      <c r="B31" s="104" t="s">
        <v>46</v>
      </c>
      <c r="C31" s="175">
        <v>9799495503</v>
      </c>
      <c r="D31" s="104" t="s">
        <v>47</v>
      </c>
      <c r="E31" s="302" t="s">
        <v>48</v>
      </c>
      <c r="F31" s="303"/>
    </row>
    <row r="32" spans="1:6">
      <c r="A32" s="103">
        <v>7</v>
      </c>
      <c r="B32" s="304" t="s">
        <v>49</v>
      </c>
      <c r="C32" s="304"/>
      <c r="D32" s="304"/>
      <c r="E32" s="304"/>
      <c r="F32" s="304"/>
    </row>
    <row r="33" spans="1:6" ht="56.25">
      <c r="A33" s="100"/>
      <c r="B33" s="104" t="s">
        <v>50</v>
      </c>
      <c r="C33" s="305" t="s">
        <v>51</v>
      </c>
      <c r="D33" s="306"/>
      <c r="E33" s="306"/>
      <c r="F33" s="307"/>
    </row>
    <row r="34" spans="1:6">
      <c r="A34" s="105"/>
      <c r="B34" s="98"/>
      <c r="C34" s="106"/>
      <c r="D34" s="107"/>
      <c r="E34" s="107"/>
      <c r="F34" s="108"/>
    </row>
    <row r="35" spans="1:6">
      <c r="A35" s="105"/>
      <c r="B35" s="98"/>
      <c r="C35" s="106"/>
      <c r="D35" s="107"/>
      <c r="E35" s="107"/>
      <c r="F35" s="108"/>
    </row>
    <row r="36" spans="1:6">
      <c r="A36" s="105"/>
      <c r="B36" s="98"/>
      <c r="C36" s="106"/>
      <c r="D36" s="107"/>
      <c r="E36" s="107"/>
      <c r="F36" s="108"/>
    </row>
    <row r="37" spans="1:6">
      <c r="A37" s="105"/>
      <c r="B37" s="98"/>
      <c r="C37" s="106"/>
      <c r="D37" s="107"/>
      <c r="E37" s="107"/>
      <c r="F37" s="108"/>
    </row>
    <row r="38" spans="1:6">
      <c r="A38" s="300"/>
      <c r="B38" s="300"/>
      <c r="C38" s="106"/>
      <c r="D38" s="300"/>
      <c r="E38" s="300"/>
      <c r="F38" s="109"/>
    </row>
    <row r="39" spans="1:6">
      <c r="A39" s="300"/>
      <c r="B39" s="300"/>
      <c r="C39" s="106"/>
      <c r="D39" s="98"/>
      <c r="E39" s="110"/>
      <c r="F39" s="109"/>
    </row>
    <row r="40" spans="1:6">
      <c r="A40" s="300"/>
      <c r="B40" s="300"/>
      <c r="C40" s="98"/>
      <c r="D40" s="301"/>
      <c r="E40" s="301"/>
      <c r="F40" s="301"/>
    </row>
    <row r="41" spans="1:6">
      <c r="A41" s="300"/>
      <c r="B41" s="300"/>
      <c r="C41" s="98"/>
      <c r="D41" s="111"/>
      <c r="E41" s="110"/>
      <c r="F41" s="109"/>
    </row>
    <row r="42" spans="1:6">
      <c r="A42" s="112"/>
      <c r="B42" s="110"/>
      <c r="C42" s="110"/>
      <c r="D42" s="111"/>
      <c r="E42" s="110"/>
      <c r="F42" s="109"/>
    </row>
    <row r="43" spans="1:6">
      <c r="A43" s="107"/>
      <c r="B43" s="110"/>
      <c r="C43" s="110"/>
      <c r="D43" s="113"/>
      <c r="E43" s="110"/>
    </row>
  </sheetData>
  <sheetProtection algorithmName="SHA-512" hashValue="msBeANYNpItJNq5z5NNGn8zrlBIq50x6dRdKHiw5Lgm4Vfu7m1r610exORayceDFUSjRpjlQg1OFVKlHgw7FcA==" saltValue="+TGFF0UN41QjCj27CIVoFQ==" spinCount="100000" sheet="1" objects="1" scenarios="1"/>
  <mergeCells count="38">
    <mergeCell ref="C6:F6"/>
    <mergeCell ref="A1:F1"/>
    <mergeCell ref="C2:F2"/>
    <mergeCell ref="C3:F3"/>
    <mergeCell ref="C4:F4"/>
    <mergeCell ref="B5:F5"/>
    <mergeCell ref="B18:F18"/>
    <mergeCell ref="C7:F7"/>
    <mergeCell ref="C8:D8"/>
    <mergeCell ref="C9:D9"/>
    <mergeCell ref="B10:F10"/>
    <mergeCell ref="C11:F11"/>
    <mergeCell ref="C12:F12"/>
    <mergeCell ref="C13:F13"/>
    <mergeCell ref="C14:D14"/>
    <mergeCell ref="C15:F15"/>
    <mergeCell ref="C16:D16"/>
    <mergeCell ref="C17:D17"/>
    <mergeCell ref="C30:D30"/>
    <mergeCell ref="C19:F19"/>
    <mergeCell ref="C20:F20"/>
    <mergeCell ref="C21:F21"/>
    <mergeCell ref="C22:D22"/>
    <mergeCell ref="C23:F23"/>
    <mergeCell ref="C24:D24"/>
    <mergeCell ref="C25:D25"/>
    <mergeCell ref="B26:F26"/>
    <mergeCell ref="C27:F27"/>
    <mergeCell ref="C28:D28"/>
    <mergeCell ref="C29:F29"/>
    <mergeCell ref="A40:B41"/>
    <mergeCell ref="D40:F40"/>
    <mergeCell ref="E31:F31"/>
    <mergeCell ref="B32:F32"/>
    <mergeCell ref="C33:F33"/>
    <mergeCell ref="A38:B38"/>
    <mergeCell ref="D38:E38"/>
    <mergeCell ref="A39:B39"/>
  </mergeCells>
  <pageMargins left="0.43" right="0.47244094488188981" top="0.74803149606299213" bottom="0.74803149606299213" header="0.31496062992125984" footer="0.31496062992125984"/>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S14"/>
  <sheetViews>
    <sheetView zoomScale="80" zoomScaleNormal="80" workbookViewId="0">
      <selection activeCell="E3" sqref="E3:G3"/>
    </sheetView>
  </sheetViews>
  <sheetFormatPr defaultRowHeight="15"/>
  <cols>
    <col min="3" max="3" width="19.140625" customWidth="1"/>
    <col min="4" max="4" width="19.85546875" customWidth="1"/>
    <col min="5" max="5" width="14.42578125" customWidth="1"/>
    <col min="6" max="6" width="13.7109375" customWidth="1"/>
    <col min="7" max="7" width="14.140625" customWidth="1"/>
    <col min="8" max="8" width="15.5703125" customWidth="1"/>
    <col min="9" max="9" width="13.28515625" customWidth="1"/>
    <col min="10" max="10" width="14" customWidth="1"/>
    <col min="11" max="11" width="14.5703125" customWidth="1"/>
    <col min="12" max="12" width="15" customWidth="1"/>
    <col min="13" max="13" width="13.85546875" customWidth="1"/>
    <col min="14" max="14" width="14.7109375" customWidth="1"/>
    <col min="15" max="15" width="13.28515625" customWidth="1"/>
    <col min="16" max="16" width="15.140625" style="295" customWidth="1"/>
    <col min="17" max="17" width="14" style="295" customWidth="1"/>
    <col min="18" max="18" width="15" style="295" customWidth="1"/>
  </cols>
  <sheetData>
    <row r="1" spans="2:19" s="297" customFormat="1" ht="18.75" customHeight="1">
      <c r="B1" s="296" t="s">
        <v>1465</v>
      </c>
      <c r="E1" s="296"/>
      <c r="F1" s="296"/>
      <c r="G1" s="296"/>
      <c r="H1" s="296"/>
      <c r="I1" s="296"/>
      <c r="J1" s="296"/>
      <c r="K1" s="296"/>
      <c r="L1" s="296"/>
      <c r="M1" s="296"/>
      <c r="N1" s="296"/>
      <c r="O1" s="296"/>
      <c r="P1" s="282"/>
      <c r="Q1" s="282"/>
      <c r="R1" s="282"/>
      <c r="S1" s="296"/>
    </row>
    <row r="2" spans="2:19" ht="17.100000000000001" customHeight="1">
      <c r="D2" s="121"/>
      <c r="E2" s="121"/>
      <c r="F2" s="121"/>
      <c r="G2" s="121"/>
      <c r="H2" s="121"/>
      <c r="I2" s="121"/>
      <c r="J2" s="121"/>
      <c r="K2" s="121"/>
      <c r="L2" s="121"/>
      <c r="M2" s="121"/>
      <c r="N2" s="121"/>
      <c r="O2" s="121"/>
      <c r="P2" s="282"/>
      <c r="Q2" s="282"/>
      <c r="R2" s="282"/>
      <c r="S2" s="121"/>
    </row>
    <row r="3" spans="2:19" ht="124.5" customHeight="1">
      <c r="B3" s="492" t="s">
        <v>790</v>
      </c>
      <c r="C3" s="492" t="s">
        <v>1466</v>
      </c>
      <c r="D3" s="501" t="s">
        <v>1467</v>
      </c>
      <c r="E3" s="492" t="s">
        <v>1468</v>
      </c>
      <c r="F3" s="492"/>
      <c r="G3" s="492"/>
      <c r="H3" s="492" t="s">
        <v>1469</v>
      </c>
      <c r="I3" s="492"/>
      <c r="J3" s="492"/>
      <c r="K3" s="492" t="s">
        <v>1470</v>
      </c>
      <c r="L3" s="492"/>
      <c r="M3" s="492" t="s">
        <v>1471</v>
      </c>
      <c r="N3" s="492"/>
      <c r="O3" s="492"/>
      <c r="P3" s="498" t="s">
        <v>1472</v>
      </c>
      <c r="Q3" s="498" t="s">
        <v>1473</v>
      </c>
      <c r="R3" s="498" t="s">
        <v>1474</v>
      </c>
      <c r="S3" s="121"/>
    </row>
    <row r="4" spans="2:19" ht="63">
      <c r="B4" s="492"/>
      <c r="C4" s="492"/>
      <c r="D4" s="501"/>
      <c r="E4" s="283" t="s">
        <v>346</v>
      </c>
      <c r="F4" s="283" t="s">
        <v>1475</v>
      </c>
      <c r="G4" s="283" t="s">
        <v>81</v>
      </c>
      <c r="H4" s="283" t="s">
        <v>1476</v>
      </c>
      <c r="I4" s="283" t="s">
        <v>1477</v>
      </c>
      <c r="J4" s="283" t="s">
        <v>81</v>
      </c>
      <c r="K4" s="283" t="s">
        <v>1478</v>
      </c>
      <c r="L4" s="283" t="s">
        <v>1479</v>
      </c>
      <c r="M4" s="283" t="s">
        <v>1480</v>
      </c>
      <c r="N4" s="283" t="s">
        <v>1481</v>
      </c>
      <c r="O4" s="283" t="s">
        <v>81</v>
      </c>
      <c r="P4" s="499"/>
      <c r="Q4" s="499"/>
      <c r="R4" s="499"/>
      <c r="S4" s="121"/>
    </row>
    <row r="5" spans="2:19" ht="15.75">
      <c r="B5" s="492"/>
      <c r="C5" s="492"/>
      <c r="D5" s="501"/>
      <c r="E5" s="500" t="s">
        <v>1482</v>
      </c>
      <c r="F5" s="500"/>
      <c r="G5" s="500"/>
      <c r="H5" s="500" t="s">
        <v>1482</v>
      </c>
      <c r="I5" s="500"/>
      <c r="J5" s="500"/>
      <c r="K5" s="500" t="s">
        <v>1483</v>
      </c>
      <c r="L5" s="500"/>
      <c r="M5" s="500" t="s">
        <v>1484</v>
      </c>
      <c r="N5" s="500"/>
      <c r="O5" s="500"/>
      <c r="P5" s="284" t="s">
        <v>1484</v>
      </c>
      <c r="Q5" s="284" t="s">
        <v>1484</v>
      </c>
      <c r="R5" s="284" t="s">
        <v>1484</v>
      </c>
      <c r="S5" s="121"/>
    </row>
    <row r="6" spans="2:19" ht="15.75">
      <c r="B6" s="493">
        <v>1</v>
      </c>
      <c r="C6" s="494" t="s">
        <v>1485</v>
      </c>
      <c r="D6" s="285">
        <v>1</v>
      </c>
      <c r="E6" s="286">
        <v>2</v>
      </c>
      <c r="F6" s="286">
        <v>3</v>
      </c>
      <c r="G6" s="286" t="s">
        <v>1486</v>
      </c>
      <c r="H6" s="286">
        <v>5</v>
      </c>
      <c r="I6" s="286">
        <v>6</v>
      </c>
      <c r="J6" s="286" t="s">
        <v>1487</v>
      </c>
      <c r="K6" s="286">
        <v>8</v>
      </c>
      <c r="L6" s="286">
        <v>9</v>
      </c>
      <c r="M6" s="286" t="s">
        <v>1488</v>
      </c>
      <c r="N6" s="286" t="s">
        <v>1489</v>
      </c>
      <c r="O6" s="286" t="s">
        <v>1490</v>
      </c>
      <c r="P6" s="284">
        <v>13</v>
      </c>
      <c r="Q6" s="284">
        <v>14</v>
      </c>
      <c r="R6" s="284" t="s">
        <v>1491</v>
      </c>
      <c r="S6" s="121"/>
    </row>
    <row r="7" spans="2:19">
      <c r="B7" s="493"/>
      <c r="C7" s="495"/>
      <c r="D7" s="287" t="s">
        <v>233</v>
      </c>
      <c r="E7" s="288">
        <v>1267.623</v>
      </c>
      <c r="F7" s="288">
        <v>196.93799999999999</v>
      </c>
      <c r="G7" s="288">
        <f>E7+F7</f>
        <v>1464.5610000000001</v>
      </c>
      <c r="H7" s="288" t="s">
        <v>39</v>
      </c>
      <c r="I7" s="288" t="s">
        <v>39</v>
      </c>
      <c r="J7" s="288" t="s">
        <v>39</v>
      </c>
      <c r="K7" s="289" t="s">
        <v>39</v>
      </c>
      <c r="L7" s="289" t="s">
        <v>39</v>
      </c>
      <c r="M7" s="289" t="s">
        <v>39</v>
      </c>
      <c r="N7" s="289" t="s">
        <v>39</v>
      </c>
      <c r="O7" s="289" t="s">
        <v>39</v>
      </c>
      <c r="P7" s="289" t="s">
        <v>39</v>
      </c>
      <c r="Q7" s="289" t="s">
        <v>39</v>
      </c>
      <c r="R7" s="289" t="s">
        <v>39</v>
      </c>
    </row>
    <row r="8" spans="2:19">
      <c r="B8" s="493"/>
      <c r="C8" s="495"/>
      <c r="D8" s="287" t="s">
        <v>874</v>
      </c>
      <c r="E8" s="288">
        <v>41.413999999999987</v>
      </c>
      <c r="F8" s="288">
        <v>43.933</v>
      </c>
      <c r="G8" s="288">
        <f t="shared" ref="G8:G11" si="0">E8+F8</f>
        <v>85.34699999999998</v>
      </c>
      <c r="H8" s="288" t="s">
        <v>39</v>
      </c>
      <c r="I8" s="288" t="s">
        <v>39</v>
      </c>
      <c r="J8" s="288" t="s">
        <v>39</v>
      </c>
      <c r="K8" s="289" t="s">
        <v>39</v>
      </c>
      <c r="L8" s="289" t="s">
        <v>39</v>
      </c>
      <c r="M8" s="289" t="s">
        <v>39</v>
      </c>
      <c r="N8" s="289" t="s">
        <v>39</v>
      </c>
      <c r="O8" s="289" t="s">
        <v>39</v>
      </c>
      <c r="P8" s="289" t="s">
        <v>39</v>
      </c>
      <c r="Q8" s="290" t="s">
        <v>39</v>
      </c>
      <c r="R8" s="290" t="s">
        <v>39</v>
      </c>
    </row>
    <row r="9" spans="2:19" ht="30">
      <c r="B9" s="493"/>
      <c r="C9" s="495"/>
      <c r="D9" s="291" t="s">
        <v>235</v>
      </c>
      <c r="E9" s="288">
        <v>423.49799999999993</v>
      </c>
      <c r="F9" s="288">
        <v>19.115000000000002</v>
      </c>
      <c r="G9" s="288">
        <f t="shared" si="0"/>
        <v>442.61299999999994</v>
      </c>
      <c r="H9" s="288" t="s">
        <v>39</v>
      </c>
      <c r="I9" s="288" t="s">
        <v>39</v>
      </c>
      <c r="J9" s="288" t="s">
        <v>39</v>
      </c>
      <c r="K9" s="289" t="s">
        <v>39</v>
      </c>
      <c r="L9" s="289" t="s">
        <v>39</v>
      </c>
      <c r="M9" s="289" t="s">
        <v>39</v>
      </c>
      <c r="N9" s="289" t="s">
        <v>39</v>
      </c>
      <c r="O9" s="289" t="s">
        <v>39</v>
      </c>
      <c r="P9" s="289" t="s">
        <v>39</v>
      </c>
      <c r="Q9" s="289" t="s">
        <v>39</v>
      </c>
      <c r="R9" s="289" t="s">
        <v>39</v>
      </c>
    </row>
    <row r="10" spans="2:19" ht="30">
      <c r="B10" s="493"/>
      <c r="C10" s="495"/>
      <c r="D10" s="291" t="s">
        <v>236</v>
      </c>
      <c r="E10" s="288">
        <v>2724.2659999999996</v>
      </c>
      <c r="F10" s="288">
        <v>0</v>
      </c>
      <c r="G10" s="288">
        <f t="shared" si="0"/>
        <v>2724.2659999999996</v>
      </c>
      <c r="H10" s="288" t="s">
        <v>39</v>
      </c>
      <c r="I10" s="288" t="s">
        <v>39</v>
      </c>
      <c r="J10" s="288" t="s">
        <v>39</v>
      </c>
      <c r="K10" s="289" t="s">
        <v>39</v>
      </c>
      <c r="L10" s="289" t="s">
        <v>39</v>
      </c>
      <c r="M10" s="289" t="s">
        <v>39</v>
      </c>
      <c r="N10" s="289" t="s">
        <v>39</v>
      </c>
      <c r="O10" s="289" t="s">
        <v>39</v>
      </c>
      <c r="P10" s="289" t="s">
        <v>39</v>
      </c>
      <c r="Q10" s="289" t="s">
        <v>39</v>
      </c>
      <c r="R10" s="289" t="s">
        <v>39</v>
      </c>
    </row>
    <row r="11" spans="2:19">
      <c r="B11" s="493"/>
      <c r="C11" s="495"/>
      <c r="D11" s="287" t="s">
        <v>1492</v>
      </c>
      <c r="E11" s="288">
        <v>671.18099999999993</v>
      </c>
      <c r="F11" s="288">
        <v>22.084</v>
      </c>
      <c r="G11" s="288">
        <f t="shared" si="0"/>
        <v>693.26499999999987</v>
      </c>
      <c r="H11" s="288" t="s">
        <v>39</v>
      </c>
      <c r="I11" s="288" t="s">
        <v>39</v>
      </c>
      <c r="J11" s="288" t="s">
        <v>39</v>
      </c>
      <c r="K11" s="289" t="s">
        <v>39</v>
      </c>
      <c r="L11" s="289" t="s">
        <v>39</v>
      </c>
      <c r="M11" s="289" t="s">
        <v>39</v>
      </c>
      <c r="N11" s="289" t="s">
        <v>39</v>
      </c>
      <c r="O11" s="289" t="s">
        <v>39</v>
      </c>
      <c r="P11" s="289" t="s">
        <v>39</v>
      </c>
      <c r="Q11" s="290" t="s">
        <v>39</v>
      </c>
      <c r="R11" s="290" t="s">
        <v>39</v>
      </c>
    </row>
    <row r="12" spans="2:19" s="294" customFormat="1">
      <c r="B12" s="493"/>
      <c r="C12" s="496"/>
      <c r="D12" s="292" t="s">
        <v>81</v>
      </c>
      <c r="E12" s="293">
        <f>SUM(E7:E11)</f>
        <v>5127.9819999999991</v>
      </c>
      <c r="F12" s="293">
        <f t="shared" ref="F12:R12" si="1">SUM(F7:F11)</f>
        <v>282.07</v>
      </c>
      <c r="G12" s="293">
        <f t="shared" si="1"/>
        <v>5410.0519999999997</v>
      </c>
      <c r="H12" s="293">
        <f t="shared" si="1"/>
        <v>0</v>
      </c>
      <c r="I12" s="293">
        <f t="shared" si="1"/>
        <v>0</v>
      </c>
      <c r="J12" s="293">
        <f t="shared" si="1"/>
        <v>0</v>
      </c>
      <c r="K12" s="293">
        <f t="shared" si="1"/>
        <v>0</v>
      </c>
      <c r="L12" s="293">
        <f t="shared" si="1"/>
        <v>0</v>
      </c>
      <c r="M12" s="293">
        <f t="shared" si="1"/>
        <v>0</v>
      </c>
      <c r="N12" s="293">
        <f t="shared" si="1"/>
        <v>0</v>
      </c>
      <c r="O12" s="293">
        <f t="shared" si="1"/>
        <v>0</v>
      </c>
      <c r="P12" s="293">
        <f t="shared" si="1"/>
        <v>0</v>
      </c>
      <c r="Q12" s="293">
        <f t="shared" si="1"/>
        <v>0</v>
      </c>
      <c r="R12" s="293">
        <f t="shared" si="1"/>
        <v>0</v>
      </c>
    </row>
    <row r="14" spans="2:19" ht="18.75">
      <c r="D14" s="497" t="s">
        <v>1493</v>
      </c>
      <c r="E14" s="497"/>
      <c r="F14" s="497"/>
      <c r="G14" s="497"/>
      <c r="H14" s="497"/>
      <c r="I14" s="497"/>
      <c r="J14" s="497"/>
      <c r="K14" s="497"/>
      <c r="L14" s="497"/>
      <c r="M14" s="497"/>
      <c r="N14" s="497"/>
      <c r="O14" s="497"/>
      <c r="P14" s="497"/>
      <c r="Q14" s="497"/>
      <c r="R14" s="497"/>
    </row>
  </sheetData>
  <mergeCells count="17">
    <mergeCell ref="D14:R14"/>
    <mergeCell ref="M3:O3"/>
    <mergeCell ref="P3:P4"/>
    <mergeCell ref="Q3:Q4"/>
    <mergeCell ref="R3:R4"/>
    <mergeCell ref="E5:G5"/>
    <mergeCell ref="H5:J5"/>
    <mergeCell ref="K5:L5"/>
    <mergeCell ref="M5:O5"/>
    <mergeCell ref="D3:D5"/>
    <mergeCell ref="E3:G3"/>
    <mergeCell ref="H3:J3"/>
    <mergeCell ref="K3:L3"/>
    <mergeCell ref="B6:B12"/>
    <mergeCell ref="C6:C12"/>
    <mergeCell ref="B3:B5"/>
    <mergeCell ref="C3:C5"/>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3"/>
  <sheetViews>
    <sheetView workbookViewId="0">
      <selection sqref="A1:D1"/>
    </sheetView>
  </sheetViews>
  <sheetFormatPr defaultColWidth="0" defaultRowHeight="14.25" customHeight="1" zeroHeight="1"/>
  <cols>
    <col min="1" max="1" width="5" style="83" customWidth="1"/>
    <col min="2" max="2" width="56.140625" style="83" customWidth="1"/>
    <col min="3" max="3" width="11.85546875" style="83" customWidth="1"/>
    <col min="4" max="4" width="23.5703125" style="83" customWidth="1"/>
    <col min="5" max="16384" width="9.140625" style="83" hidden="1"/>
  </cols>
  <sheetData>
    <row r="1" spans="1:6" ht="15">
      <c r="A1" s="317" t="s">
        <v>52</v>
      </c>
      <c r="B1" s="317"/>
      <c r="C1" s="317"/>
      <c r="D1" s="317"/>
    </row>
    <row r="2" spans="1:6" ht="42.75">
      <c r="A2" s="84">
        <v>1</v>
      </c>
      <c r="B2" s="85" t="s">
        <v>53</v>
      </c>
      <c r="C2" s="318" t="str">
        <f>'General Information'!C33:F33</f>
        <v>1st April 2022 - 31st Mar 2023</v>
      </c>
      <c r="D2" s="318"/>
    </row>
    <row r="3" spans="1:6" s="87" customFormat="1" ht="15">
      <c r="A3" s="86">
        <v>2</v>
      </c>
      <c r="B3" s="319" t="s">
        <v>54</v>
      </c>
      <c r="C3" s="320"/>
      <c r="D3" s="320"/>
    </row>
    <row r="4" spans="1:6" s="87" customFormat="1" ht="15">
      <c r="A4" s="86" t="s">
        <v>55</v>
      </c>
      <c r="B4" s="88" t="s">
        <v>56</v>
      </c>
      <c r="C4" s="88"/>
      <c r="D4" s="88"/>
    </row>
    <row r="5" spans="1:6" ht="28.5">
      <c r="A5" s="89" t="s">
        <v>57</v>
      </c>
      <c r="B5" s="90" t="s">
        <v>58</v>
      </c>
      <c r="C5" s="90" t="s">
        <v>59</v>
      </c>
      <c r="D5" s="91">
        <f>'Form-Input Energy'!H4</f>
        <v>7491.3054459999985</v>
      </c>
    </row>
    <row r="6" spans="1:6" ht="28.5">
      <c r="A6" s="89" t="s">
        <v>60</v>
      </c>
      <c r="B6" s="90" t="s">
        <v>61</v>
      </c>
      <c r="C6" s="90" t="s">
        <v>59</v>
      </c>
      <c r="D6" s="91">
        <f>'Division Wise Losses'!N672</f>
        <v>6473.3230000000003</v>
      </c>
    </row>
    <row r="7" spans="1:6" ht="28.5">
      <c r="A7" s="89" t="s">
        <v>62</v>
      </c>
      <c r="B7" s="90" t="s">
        <v>63</v>
      </c>
      <c r="C7" s="90" t="s">
        <v>59</v>
      </c>
      <c r="D7" s="91">
        <f>'Division Wise Losses'!Q672</f>
        <v>5410.0519999999997</v>
      </c>
    </row>
    <row r="8" spans="1:6">
      <c r="A8" s="321" t="s">
        <v>64</v>
      </c>
      <c r="B8" s="323" t="s">
        <v>65</v>
      </c>
      <c r="C8" s="90" t="s">
        <v>59</v>
      </c>
      <c r="D8" s="91">
        <f>'Division Wise Losses'!S672</f>
        <v>1063.2710000000002</v>
      </c>
    </row>
    <row r="9" spans="1:6">
      <c r="A9" s="322"/>
      <c r="B9" s="324"/>
      <c r="C9" s="92" t="s">
        <v>66</v>
      </c>
      <c r="D9" s="93">
        <f>'Division Wise Losses'!T672</f>
        <v>0.16425427867572809</v>
      </c>
    </row>
    <row r="10" spans="1:6" ht="15">
      <c r="A10" s="84"/>
      <c r="B10" s="90" t="s">
        <v>67</v>
      </c>
      <c r="C10" s="92" t="s">
        <v>66</v>
      </c>
      <c r="D10" s="93">
        <f>'Division Wise Losses'!W672</f>
        <v>1.0605516272953719</v>
      </c>
    </row>
    <row r="11" spans="1:6" ht="15">
      <c r="A11" s="84" t="s">
        <v>68</v>
      </c>
      <c r="B11" s="90" t="s">
        <v>69</v>
      </c>
      <c r="C11" s="92" t="s">
        <v>66</v>
      </c>
      <c r="D11" s="93">
        <f>'Division Wise Losses'!X672</f>
        <v>0.11364851524439901</v>
      </c>
    </row>
    <row r="12" spans="1:6">
      <c r="A12" s="315" t="s">
        <v>70</v>
      </c>
      <c r="B12" s="315"/>
      <c r="C12" s="315"/>
      <c r="D12" s="315"/>
    </row>
    <row r="13" spans="1:6">
      <c r="A13" s="315"/>
      <c r="B13" s="315"/>
      <c r="C13" s="315"/>
      <c r="D13" s="315"/>
    </row>
    <row r="14" spans="1:6" s="94" customFormat="1" ht="16.5">
      <c r="A14" s="316"/>
      <c r="B14" s="316"/>
      <c r="C14" s="316"/>
      <c r="D14" s="316"/>
    </row>
    <row r="15" spans="1:6" s="94" customFormat="1" ht="16.5">
      <c r="A15" s="69" t="s">
        <v>71</v>
      </c>
      <c r="B15" s="70"/>
      <c r="C15" s="70"/>
      <c r="D15" s="70"/>
    </row>
    <row r="16" spans="1:6" s="94" customFormat="1" ht="16.5">
      <c r="A16" s="71"/>
      <c r="B16" s="72"/>
      <c r="C16" s="95" t="s">
        <v>72</v>
      </c>
      <c r="E16" s="96"/>
      <c r="F16" s="96"/>
    </row>
    <row r="17" spans="1:7" s="94" customFormat="1" ht="16.5">
      <c r="A17" s="71"/>
      <c r="B17" s="72"/>
      <c r="C17" s="69" t="s">
        <v>73</v>
      </c>
      <c r="D17" s="97"/>
      <c r="F17" s="96"/>
      <c r="G17" s="96"/>
    </row>
    <row r="18" spans="1:7" s="94" customFormat="1" ht="16.5">
      <c r="A18" s="95" t="s">
        <v>74</v>
      </c>
      <c r="B18" s="98"/>
      <c r="C18" s="69" t="s">
        <v>75</v>
      </c>
      <c r="D18" s="97"/>
      <c r="E18" s="96"/>
      <c r="G18" s="96"/>
    </row>
    <row r="19" spans="1:7" s="94" customFormat="1" ht="16.5">
      <c r="A19" s="69" t="s">
        <v>76</v>
      </c>
      <c r="B19" s="98"/>
      <c r="C19" s="73"/>
      <c r="D19" s="72"/>
      <c r="F19" s="96"/>
      <c r="G19" s="96"/>
    </row>
    <row r="20" spans="1:7" s="94" customFormat="1" ht="16.5">
      <c r="A20" s="69" t="s">
        <v>77</v>
      </c>
      <c r="B20" s="98"/>
      <c r="C20" s="72"/>
      <c r="D20" s="72"/>
      <c r="E20" s="96"/>
      <c r="F20" s="96"/>
      <c r="G20" s="96"/>
    </row>
    <row r="21" spans="1:7" s="94" customFormat="1" ht="35.1" customHeight="1">
      <c r="A21" s="69"/>
      <c r="B21" s="72"/>
      <c r="C21" s="72"/>
      <c r="D21" s="72"/>
      <c r="E21" s="96"/>
      <c r="F21" s="96"/>
      <c r="G21" s="96"/>
    </row>
    <row r="22" spans="1:7" s="94" customFormat="1" ht="35.1" customHeight="1">
      <c r="A22" s="74"/>
      <c r="B22" s="75"/>
      <c r="C22" s="75"/>
      <c r="D22" s="72"/>
      <c r="E22" s="96"/>
      <c r="F22" s="96"/>
      <c r="G22" s="96"/>
    </row>
    <row r="23" spans="1:7" s="94" customFormat="1" ht="16.5">
      <c r="A23" s="69" t="s">
        <v>78</v>
      </c>
      <c r="B23" s="75"/>
      <c r="C23" s="75"/>
      <c r="D23" s="75"/>
      <c r="E23" s="96"/>
      <c r="F23" s="96"/>
      <c r="G23" s="96"/>
    </row>
    <row r="24" spans="1:7"/>
    <row r="173"/>
  </sheetData>
  <sheetProtection algorithmName="SHA-512" hashValue="3Koffmczje/XO3bb/E0mezyJYBmZNIuqzMgFeCYzjHLQwtgwYbAkWHQPcptFHKWQs2cDa3lTsROXops3gj88dQ==" saltValue="JWUatZSuwJqHK3yAP7VbPA==" spinCount="100000" sheet="1" objects="1" scenarios="1"/>
  <mergeCells count="6">
    <mergeCell ref="A12:D14"/>
    <mergeCell ref="A1:D1"/>
    <mergeCell ref="C2:D2"/>
    <mergeCell ref="B3:D3"/>
    <mergeCell ref="A8:A9"/>
    <mergeCell ref="B8:B9"/>
  </mergeCells>
  <pageMargins left="0.42"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8"/>
  <sheetViews>
    <sheetView zoomScale="85" zoomScaleNormal="85" workbookViewId="0">
      <selection sqref="A1:F1"/>
    </sheetView>
  </sheetViews>
  <sheetFormatPr defaultColWidth="0" defaultRowHeight="15.75" customHeight="1"/>
  <cols>
    <col min="1" max="1" width="6.7109375" style="122" customWidth="1"/>
    <col min="2" max="2" width="41.85546875" style="122" customWidth="1"/>
    <col min="3" max="3" width="50.28515625" style="122" customWidth="1"/>
    <col min="4" max="4" width="20.140625" style="122" customWidth="1"/>
    <col min="5" max="5" width="33.42578125" style="122" customWidth="1"/>
    <col min="6" max="6" width="21.5703125" style="122" customWidth="1"/>
    <col min="7" max="7" width="9.140625" style="122" hidden="1" customWidth="1"/>
    <col min="8" max="24" width="0" style="122" hidden="1" customWidth="1"/>
    <col min="25" max="16384" width="9.140625" style="122" hidden="1"/>
  </cols>
  <sheetData>
    <row r="1" spans="1:6" ht="21">
      <c r="A1" s="343" t="s">
        <v>79</v>
      </c>
      <c r="B1" s="343"/>
      <c r="C1" s="343"/>
      <c r="D1" s="343"/>
      <c r="E1" s="343"/>
      <c r="F1" s="343"/>
    </row>
    <row r="2" spans="1:6" ht="31.5">
      <c r="A2" s="123">
        <v>1</v>
      </c>
      <c r="B2" s="124" t="s">
        <v>80</v>
      </c>
      <c r="C2" s="123" t="s">
        <v>81</v>
      </c>
      <c r="D2" s="123" t="s">
        <v>82</v>
      </c>
      <c r="E2" s="123" t="s">
        <v>83</v>
      </c>
      <c r="F2" s="125" t="s">
        <v>84</v>
      </c>
    </row>
    <row r="3" spans="1:6">
      <c r="A3" s="77" t="s">
        <v>8</v>
      </c>
      <c r="B3" s="79" t="s">
        <v>85</v>
      </c>
      <c r="C3" s="77">
        <v>5</v>
      </c>
      <c r="D3" s="77"/>
      <c r="E3" s="77"/>
      <c r="F3" s="78" t="s">
        <v>86</v>
      </c>
    </row>
    <row r="4" spans="1:6">
      <c r="A4" s="80" t="s">
        <v>11</v>
      </c>
      <c r="B4" s="79" t="s">
        <v>87</v>
      </c>
      <c r="C4" s="77">
        <v>16</v>
      </c>
      <c r="D4" s="80"/>
      <c r="E4" s="80"/>
      <c r="F4" s="78" t="s">
        <v>86</v>
      </c>
    </row>
    <row r="5" spans="1:6">
      <c r="A5" s="80" t="s">
        <v>14</v>
      </c>
      <c r="B5" s="79" t="s">
        <v>88</v>
      </c>
      <c r="C5" s="77">
        <v>50</v>
      </c>
      <c r="D5" s="80"/>
      <c r="E5" s="80"/>
      <c r="F5" s="78" t="s">
        <v>86</v>
      </c>
    </row>
    <row r="6" spans="1:6">
      <c r="A6" s="80" t="s">
        <v>18</v>
      </c>
      <c r="B6" s="79" t="s">
        <v>89</v>
      </c>
      <c r="C6" s="77">
        <v>236</v>
      </c>
      <c r="D6" s="80"/>
      <c r="E6" s="80"/>
      <c r="F6" s="78" t="s">
        <v>86</v>
      </c>
    </row>
    <row r="7" spans="1:6">
      <c r="A7" s="80" t="s">
        <v>31</v>
      </c>
      <c r="B7" s="79" t="s">
        <v>90</v>
      </c>
      <c r="C7" s="76">
        <f>SUM(C25:E25)</f>
        <v>933</v>
      </c>
      <c r="D7" s="80"/>
      <c r="E7" s="80"/>
      <c r="F7" s="78" t="s">
        <v>86</v>
      </c>
    </row>
    <row r="8" spans="1:6">
      <c r="A8" s="80" t="s">
        <v>32</v>
      </c>
      <c r="B8" s="79" t="s">
        <v>91</v>
      </c>
      <c r="C8" s="76">
        <f>SUM(C21:F21)</f>
        <v>74726</v>
      </c>
      <c r="D8" s="80"/>
      <c r="E8" s="80"/>
      <c r="F8" s="78" t="s">
        <v>86</v>
      </c>
    </row>
    <row r="9" spans="1:6">
      <c r="A9" s="80" t="s">
        <v>33</v>
      </c>
      <c r="B9" s="79" t="s">
        <v>92</v>
      </c>
      <c r="C9" s="76">
        <f>SUM(C17:F17)</f>
        <v>2041588</v>
      </c>
      <c r="D9" s="80"/>
      <c r="E9" s="80"/>
      <c r="F9" s="78" t="s">
        <v>86</v>
      </c>
    </row>
    <row r="10" spans="1:6" s="127" customFormat="1">
      <c r="A10" s="123">
        <v>2</v>
      </c>
      <c r="B10" s="126" t="s">
        <v>80</v>
      </c>
      <c r="C10" s="123" t="s">
        <v>93</v>
      </c>
      <c r="D10" s="123" t="s">
        <v>94</v>
      </c>
      <c r="E10" s="123" t="s">
        <v>95</v>
      </c>
      <c r="F10" s="123" t="s">
        <v>96</v>
      </c>
    </row>
    <row r="11" spans="1:6" ht="31.5">
      <c r="A11" s="77" t="s">
        <v>97</v>
      </c>
      <c r="B11" s="79" t="s">
        <v>98</v>
      </c>
      <c r="C11" s="77">
        <v>41</v>
      </c>
      <c r="D11" s="77">
        <v>158</v>
      </c>
      <c r="E11" s="77">
        <v>501</v>
      </c>
      <c r="F11" s="77">
        <v>1998317</v>
      </c>
    </row>
    <row r="12" spans="1:6">
      <c r="A12" s="77" t="s">
        <v>11</v>
      </c>
      <c r="B12" s="79" t="s">
        <v>99</v>
      </c>
      <c r="C12" s="77" t="s">
        <v>100</v>
      </c>
      <c r="D12" s="77" t="s">
        <v>100</v>
      </c>
      <c r="E12" s="77" t="s">
        <v>100</v>
      </c>
      <c r="F12" s="77" t="s">
        <v>100</v>
      </c>
    </row>
    <row r="13" spans="1:6" ht="31.5">
      <c r="A13" s="77" t="s">
        <v>14</v>
      </c>
      <c r="B13" s="79" t="s">
        <v>101</v>
      </c>
      <c r="C13" s="77" t="s">
        <v>100</v>
      </c>
      <c r="D13" s="77" t="s">
        <v>100</v>
      </c>
      <c r="E13" s="77" t="s">
        <v>100</v>
      </c>
      <c r="F13" s="77" t="s">
        <v>100</v>
      </c>
    </row>
    <row r="14" spans="1:6">
      <c r="A14" s="77" t="s">
        <v>18</v>
      </c>
      <c r="B14" s="79" t="s">
        <v>102</v>
      </c>
      <c r="C14" s="77" t="s">
        <v>100</v>
      </c>
      <c r="D14" s="77" t="s">
        <v>100</v>
      </c>
      <c r="E14" s="77" t="s">
        <v>100</v>
      </c>
      <c r="F14" s="77" t="s">
        <v>100</v>
      </c>
    </row>
    <row r="15" spans="1:6" ht="31.5">
      <c r="A15" s="77" t="s">
        <v>31</v>
      </c>
      <c r="B15" s="79" t="s">
        <v>103</v>
      </c>
      <c r="C15" s="77" t="s">
        <v>100</v>
      </c>
      <c r="D15" s="77" t="s">
        <v>100</v>
      </c>
      <c r="E15" s="77" t="s">
        <v>100</v>
      </c>
      <c r="F15" s="77" t="s">
        <v>100</v>
      </c>
    </row>
    <row r="16" spans="1:6" ht="16.5" thickBot="1">
      <c r="A16" s="128" t="s">
        <v>32</v>
      </c>
      <c r="B16" s="129" t="s">
        <v>104</v>
      </c>
      <c r="C16" s="128" t="s">
        <v>100</v>
      </c>
      <c r="D16" s="128" t="s">
        <v>100</v>
      </c>
      <c r="E16" s="128" t="s">
        <v>100</v>
      </c>
      <c r="F16" s="128">
        <v>42571</v>
      </c>
    </row>
    <row r="17" spans="1:6" s="205" customFormat="1" ht="16.5" thickBot="1">
      <c r="A17" s="202" t="s">
        <v>33</v>
      </c>
      <c r="B17" s="130" t="s">
        <v>105</v>
      </c>
      <c r="C17" s="203">
        <v>41</v>
      </c>
      <c r="D17" s="203">
        <v>158</v>
      </c>
      <c r="E17" s="203">
        <v>501</v>
      </c>
      <c r="F17" s="241">
        <v>2040888</v>
      </c>
    </row>
    <row r="18" spans="1:6" ht="31.5">
      <c r="A18" s="131" t="s">
        <v>106</v>
      </c>
      <c r="B18" s="132" t="s">
        <v>107</v>
      </c>
      <c r="C18" s="128" t="s">
        <v>100</v>
      </c>
      <c r="D18" s="128" t="s">
        <v>100</v>
      </c>
      <c r="E18" s="229">
        <v>2883</v>
      </c>
      <c r="F18" s="77" t="s">
        <v>100</v>
      </c>
    </row>
    <row r="19" spans="1:6" ht="31.5">
      <c r="A19" s="77" t="s">
        <v>11</v>
      </c>
      <c r="B19" s="79" t="s">
        <v>108</v>
      </c>
      <c r="C19" s="128" t="s">
        <v>100</v>
      </c>
      <c r="D19" s="128" t="s">
        <v>100</v>
      </c>
      <c r="E19" s="227">
        <v>614</v>
      </c>
      <c r="F19" s="77" t="s">
        <v>100</v>
      </c>
    </row>
    <row r="20" spans="1:6" ht="16.5" thickBot="1">
      <c r="A20" s="128" t="s">
        <v>14</v>
      </c>
      <c r="B20" s="129" t="s">
        <v>109</v>
      </c>
      <c r="C20" s="128" t="s">
        <v>100</v>
      </c>
      <c r="D20" s="128" t="s">
        <v>100</v>
      </c>
      <c r="E20" s="230">
        <v>74465</v>
      </c>
      <c r="F20" s="128" t="s">
        <v>100</v>
      </c>
    </row>
    <row r="21" spans="1:6" s="205" customFormat="1" ht="16.5" thickBot="1">
      <c r="A21" s="202" t="s">
        <v>18</v>
      </c>
      <c r="B21" s="130" t="s">
        <v>110</v>
      </c>
      <c r="C21" s="203" t="s">
        <v>100</v>
      </c>
      <c r="D21" s="203" t="s">
        <v>100</v>
      </c>
      <c r="E21" s="203">
        <v>74726</v>
      </c>
      <c r="F21" s="204" t="s">
        <v>100</v>
      </c>
    </row>
    <row r="22" spans="1:6">
      <c r="A22" s="131" t="s">
        <v>111</v>
      </c>
      <c r="B22" s="132" t="s">
        <v>112</v>
      </c>
      <c r="C22" s="131" t="s">
        <v>100</v>
      </c>
      <c r="D22" s="131">
        <v>108</v>
      </c>
      <c r="E22" s="131">
        <v>825</v>
      </c>
      <c r="F22" s="131" t="s">
        <v>100</v>
      </c>
    </row>
    <row r="23" spans="1:6" ht="31.5">
      <c r="A23" s="77" t="s">
        <v>11</v>
      </c>
      <c r="B23" s="79" t="s">
        <v>113</v>
      </c>
      <c r="C23" s="77" t="s">
        <v>100</v>
      </c>
      <c r="D23" s="77">
        <v>108</v>
      </c>
      <c r="E23" s="77">
        <v>598</v>
      </c>
      <c r="F23" s="77" t="s">
        <v>100</v>
      </c>
    </row>
    <row r="24" spans="1:6" ht="16.5" thickBot="1">
      <c r="A24" s="128" t="s">
        <v>14</v>
      </c>
      <c r="B24" s="133" t="s">
        <v>114</v>
      </c>
      <c r="C24" s="128" t="s">
        <v>100</v>
      </c>
      <c r="D24" s="128" t="s">
        <v>100</v>
      </c>
      <c r="E24" s="128" t="s">
        <v>100</v>
      </c>
      <c r="F24" s="128" t="s">
        <v>100</v>
      </c>
    </row>
    <row r="25" spans="1:6" s="205" customFormat="1" ht="16.5" thickBot="1">
      <c r="A25" s="202" t="s">
        <v>18</v>
      </c>
      <c r="B25" s="130" t="s">
        <v>115</v>
      </c>
      <c r="C25" s="203" t="s">
        <v>100</v>
      </c>
      <c r="D25" s="203">
        <v>108</v>
      </c>
      <c r="E25" s="203">
        <v>825</v>
      </c>
      <c r="F25" s="204" t="s">
        <v>100</v>
      </c>
    </row>
    <row r="26" spans="1:6">
      <c r="A26" s="131" t="s">
        <v>116</v>
      </c>
      <c r="B26" s="132" t="s">
        <v>117</v>
      </c>
      <c r="C26" s="227" t="s">
        <v>100</v>
      </c>
      <c r="D26" s="228">
        <v>3024.0720000000001</v>
      </c>
      <c r="E26" s="228">
        <v>40188.5</v>
      </c>
      <c r="F26" s="228">
        <v>67486.44</v>
      </c>
    </row>
    <row r="27" spans="1:6">
      <c r="A27" s="77" t="s">
        <v>118</v>
      </c>
      <c r="B27" s="79" t="s">
        <v>119</v>
      </c>
      <c r="C27" s="344">
        <v>44786.397799999999</v>
      </c>
      <c r="D27" s="345"/>
      <c r="E27" s="345"/>
      <c r="F27" s="346"/>
    </row>
    <row r="28" spans="1:6">
      <c r="A28" s="77" t="s">
        <v>120</v>
      </c>
      <c r="B28" s="79" t="s">
        <v>121</v>
      </c>
      <c r="C28" s="344">
        <v>401</v>
      </c>
      <c r="D28" s="345"/>
      <c r="E28" s="345"/>
      <c r="F28" s="346"/>
    </row>
    <row r="29" spans="1:6" ht="31.5">
      <c r="A29" s="123">
        <v>3</v>
      </c>
      <c r="B29" s="126" t="s">
        <v>122</v>
      </c>
      <c r="C29" s="123" t="s">
        <v>123</v>
      </c>
      <c r="D29" s="123" t="s">
        <v>124</v>
      </c>
      <c r="E29" s="123" t="s">
        <v>125</v>
      </c>
      <c r="F29" s="123" t="s">
        <v>84</v>
      </c>
    </row>
    <row r="30" spans="1:6" ht="31.5">
      <c r="A30" s="335" t="s">
        <v>8</v>
      </c>
      <c r="B30" s="336" t="s">
        <v>93</v>
      </c>
      <c r="C30" s="134" t="s">
        <v>126</v>
      </c>
      <c r="D30" s="137"/>
      <c r="E30" s="135" t="s">
        <v>127</v>
      </c>
      <c r="F30" s="78"/>
    </row>
    <row r="31" spans="1:6">
      <c r="A31" s="335"/>
      <c r="B31" s="336"/>
      <c r="C31" s="134" t="s">
        <v>128</v>
      </c>
      <c r="D31" s="82"/>
      <c r="E31" s="79"/>
      <c r="F31" s="78"/>
    </row>
    <row r="32" spans="1:6">
      <c r="A32" s="335"/>
      <c r="B32" s="336"/>
      <c r="C32" s="134" t="s">
        <v>129</v>
      </c>
      <c r="D32" s="225"/>
      <c r="E32" s="79"/>
      <c r="F32" s="78"/>
    </row>
    <row r="33" spans="1:6">
      <c r="A33" s="335"/>
      <c r="B33" s="336"/>
      <c r="C33" s="134" t="s">
        <v>130</v>
      </c>
      <c r="D33" s="82"/>
      <c r="E33" s="79"/>
      <c r="F33" s="78"/>
    </row>
    <row r="34" spans="1:6">
      <c r="A34" s="335"/>
      <c r="B34" s="336"/>
      <c r="C34" s="134" t="s">
        <v>131</v>
      </c>
      <c r="D34" s="82"/>
      <c r="E34" s="79"/>
      <c r="F34" s="78"/>
    </row>
    <row r="35" spans="1:6" ht="31.5">
      <c r="A35" s="335"/>
      <c r="B35" s="336"/>
      <c r="C35" s="134" t="s">
        <v>132</v>
      </c>
      <c r="D35" s="82"/>
      <c r="E35" s="135" t="s">
        <v>133</v>
      </c>
      <c r="F35" s="78"/>
    </row>
    <row r="36" spans="1:6" ht="63">
      <c r="A36" s="335"/>
      <c r="B36" s="336"/>
      <c r="C36" s="134" t="s">
        <v>134</v>
      </c>
      <c r="D36" s="82"/>
      <c r="E36" s="135" t="s">
        <v>135</v>
      </c>
      <c r="F36" s="78"/>
    </row>
    <row r="37" spans="1:6">
      <c r="A37" s="335"/>
      <c r="B37" s="336"/>
      <c r="C37" s="134" t="s">
        <v>136</v>
      </c>
      <c r="D37" s="82"/>
      <c r="E37" s="79"/>
      <c r="F37" s="78"/>
    </row>
    <row r="38" spans="1:6">
      <c r="A38" s="335"/>
      <c r="B38" s="336"/>
      <c r="C38" s="134" t="s">
        <v>137</v>
      </c>
      <c r="D38" s="82"/>
      <c r="E38" s="135" t="s">
        <v>138</v>
      </c>
      <c r="F38" s="78"/>
    </row>
    <row r="39" spans="1:6">
      <c r="A39" s="335"/>
      <c r="B39" s="336"/>
      <c r="C39" s="136" t="s">
        <v>139</v>
      </c>
      <c r="D39" s="137"/>
      <c r="E39" s="135" t="s">
        <v>140</v>
      </c>
      <c r="F39" s="78"/>
    </row>
    <row r="40" spans="1:6">
      <c r="A40" s="335"/>
      <c r="B40" s="336"/>
      <c r="C40" s="136" t="s">
        <v>141</v>
      </c>
      <c r="D40" s="81">
        <f>D39-D38</f>
        <v>0</v>
      </c>
      <c r="E40" s="79"/>
      <c r="F40" s="78"/>
    </row>
    <row r="41" spans="1:6">
      <c r="A41" s="335" t="s">
        <v>11</v>
      </c>
      <c r="B41" s="336" t="s">
        <v>142</v>
      </c>
      <c r="C41" s="134" t="s">
        <v>126</v>
      </c>
      <c r="D41" s="81"/>
      <c r="E41" s="79"/>
      <c r="F41" s="78"/>
    </row>
    <row r="42" spans="1:6">
      <c r="A42" s="335"/>
      <c r="B42" s="336"/>
      <c r="C42" s="134" t="s">
        <v>128</v>
      </c>
      <c r="D42" s="81"/>
      <c r="E42" s="79"/>
      <c r="F42" s="78"/>
    </row>
    <row r="43" spans="1:6">
      <c r="A43" s="335"/>
      <c r="B43" s="336"/>
      <c r="C43" s="134" t="s">
        <v>129</v>
      </c>
      <c r="D43" s="81">
        <f>D61</f>
        <v>6473.3</v>
      </c>
      <c r="E43" s="79"/>
      <c r="F43" s="78"/>
    </row>
    <row r="44" spans="1:6">
      <c r="A44" s="335"/>
      <c r="B44" s="336"/>
      <c r="C44" s="134" t="s">
        <v>130</v>
      </c>
      <c r="D44" s="81"/>
      <c r="E44" s="79"/>
      <c r="F44" s="78"/>
    </row>
    <row r="45" spans="1:6">
      <c r="A45" s="335"/>
      <c r="B45" s="336"/>
      <c r="C45" s="134" t="s">
        <v>131</v>
      </c>
      <c r="D45" s="81"/>
      <c r="E45" s="79"/>
      <c r="F45" s="78"/>
    </row>
    <row r="46" spans="1:6">
      <c r="A46" s="335"/>
      <c r="B46" s="336"/>
      <c r="C46" s="134" t="s">
        <v>132</v>
      </c>
      <c r="D46" s="81"/>
      <c r="E46" s="79"/>
      <c r="F46" s="78"/>
    </row>
    <row r="47" spans="1:6">
      <c r="A47" s="335"/>
      <c r="B47" s="336"/>
      <c r="C47" s="134" t="s">
        <v>134</v>
      </c>
      <c r="D47" s="81"/>
      <c r="E47" s="79"/>
      <c r="F47" s="78"/>
    </row>
    <row r="48" spans="1:6">
      <c r="A48" s="335"/>
      <c r="B48" s="336"/>
      <c r="C48" s="134" t="s">
        <v>136</v>
      </c>
      <c r="D48" s="81"/>
      <c r="E48" s="79"/>
      <c r="F48" s="78"/>
    </row>
    <row r="49" spans="1:6">
      <c r="A49" s="335"/>
      <c r="B49" s="336"/>
      <c r="C49" s="134" t="s">
        <v>143</v>
      </c>
      <c r="D49" s="81">
        <v>0</v>
      </c>
      <c r="E49" s="79"/>
      <c r="F49" s="78"/>
    </row>
    <row r="50" spans="1:6">
      <c r="A50" s="335"/>
      <c r="B50" s="336"/>
      <c r="C50" s="136" t="s">
        <v>144</v>
      </c>
      <c r="D50" s="138">
        <f>SUM(D41:D48)</f>
        <v>6473.3</v>
      </c>
      <c r="E50" s="79"/>
      <c r="F50" s="78"/>
    </row>
    <row r="51" spans="1:6">
      <c r="A51" s="80" t="s">
        <v>14</v>
      </c>
      <c r="B51" s="139"/>
      <c r="C51" s="136" t="s">
        <v>145</v>
      </c>
      <c r="D51" s="81">
        <f>D40+D50-D49</f>
        <v>6473.3</v>
      </c>
      <c r="E51" s="79"/>
      <c r="F51" s="78"/>
    </row>
    <row r="52" spans="1:6">
      <c r="A52" s="80" t="s">
        <v>18</v>
      </c>
      <c r="B52" s="139" t="s">
        <v>146</v>
      </c>
      <c r="C52" s="134" t="s">
        <v>147</v>
      </c>
      <c r="D52" s="81"/>
      <c r="E52" s="79"/>
      <c r="F52" s="78"/>
    </row>
    <row r="53" spans="1:6" ht="31.5">
      <c r="A53" s="80"/>
      <c r="B53" s="139"/>
      <c r="C53" s="135" t="s">
        <v>148</v>
      </c>
      <c r="D53" s="81"/>
      <c r="E53" s="79"/>
      <c r="F53" s="78"/>
    </row>
    <row r="54" spans="1:6">
      <c r="A54" s="80"/>
      <c r="B54" s="139"/>
      <c r="C54" s="134" t="s">
        <v>134</v>
      </c>
      <c r="D54" s="81"/>
      <c r="E54" s="79"/>
      <c r="F54" s="78"/>
    </row>
    <row r="55" spans="1:6">
      <c r="A55" s="80" t="s">
        <v>31</v>
      </c>
      <c r="B55" s="139" t="s">
        <v>149</v>
      </c>
      <c r="C55" s="134" t="s">
        <v>147</v>
      </c>
      <c r="D55" s="81"/>
      <c r="E55" s="79"/>
      <c r="F55" s="78"/>
    </row>
    <row r="56" spans="1:6" ht="31.5">
      <c r="A56" s="80"/>
      <c r="B56" s="139"/>
      <c r="C56" s="135" t="s">
        <v>148</v>
      </c>
      <c r="D56" s="81"/>
      <c r="E56" s="79"/>
      <c r="F56" s="78"/>
    </row>
    <row r="57" spans="1:6">
      <c r="A57" s="80"/>
      <c r="B57" s="139"/>
      <c r="C57" s="134" t="s">
        <v>150</v>
      </c>
      <c r="D57" s="81"/>
      <c r="E57" s="79"/>
      <c r="F57" s="78"/>
    </row>
    <row r="58" spans="1:6">
      <c r="A58" s="80" t="s">
        <v>32</v>
      </c>
      <c r="B58" s="139" t="s">
        <v>96</v>
      </c>
      <c r="C58" s="134" t="s">
        <v>147</v>
      </c>
      <c r="D58" s="81"/>
      <c r="E58" s="79"/>
      <c r="F58" s="78"/>
    </row>
    <row r="59" spans="1:6">
      <c r="A59" s="80"/>
      <c r="B59" s="139"/>
      <c r="C59" s="134" t="s">
        <v>150</v>
      </c>
      <c r="D59" s="81"/>
      <c r="E59" s="79"/>
      <c r="F59" s="78"/>
    </row>
    <row r="60" spans="1:6">
      <c r="A60" s="80" t="s">
        <v>33</v>
      </c>
      <c r="B60" s="139"/>
      <c r="C60" s="140" t="s">
        <v>151</v>
      </c>
      <c r="D60" s="81">
        <f>SUM(D52:D59)</f>
        <v>0</v>
      </c>
      <c r="E60" s="79"/>
      <c r="F60" s="78"/>
    </row>
    <row r="61" spans="1:6">
      <c r="A61" s="80" t="s">
        <v>152</v>
      </c>
      <c r="B61" s="139"/>
      <c r="C61" s="136" t="s">
        <v>153</v>
      </c>
      <c r="D61" s="81">
        <f>D88</f>
        <v>6473.3</v>
      </c>
      <c r="E61" s="79"/>
      <c r="F61" s="79" t="s">
        <v>154</v>
      </c>
    </row>
    <row r="62" spans="1:6">
      <c r="A62" s="123">
        <v>4</v>
      </c>
      <c r="B62" s="126" t="s">
        <v>155</v>
      </c>
      <c r="C62" s="123" t="s">
        <v>156</v>
      </c>
      <c r="D62" s="141" t="s">
        <v>124</v>
      </c>
      <c r="E62" s="123" t="s">
        <v>125</v>
      </c>
      <c r="F62" s="78"/>
    </row>
    <row r="63" spans="1:6" ht="47.25">
      <c r="A63" s="335" t="s">
        <v>8</v>
      </c>
      <c r="B63" s="336" t="s">
        <v>157</v>
      </c>
      <c r="C63" s="134" t="s">
        <v>158</v>
      </c>
      <c r="D63" s="81">
        <v>2132.7040000000002</v>
      </c>
      <c r="E63" s="135" t="s">
        <v>159</v>
      </c>
      <c r="F63" s="78"/>
    </row>
    <row r="64" spans="1:6">
      <c r="A64" s="335"/>
      <c r="B64" s="336"/>
      <c r="C64" s="134" t="s">
        <v>160</v>
      </c>
      <c r="D64" s="81"/>
      <c r="E64" s="135" t="s">
        <v>161</v>
      </c>
      <c r="F64" s="78"/>
    </row>
    <row r="65" spans="1:6" ht="31.5">
      <c r="A65" s="335"/>
      <c r="B65" s="336"/>
      <c r="C65" s="134" t="s">
        <v>162</v>
      </c>
      <c r="D65" s="81"/>
      <c r="E65" s="135" t="s">
        <v>163</v>
      </c>
      <c r="F65" s="78"/>
    </row>
    <row r="66" spans="1:6">
      <c r="A66" s="335"/>
      <c r="B66" s="336"/>
      <c r="C66" s="134" t="s">
        <v>164</v>
      </c>
      <c r="D66" s="81">
        <f>D63+D64</f>
        <v>2132.7040000000002</v>
      </c>
      <c r="E66" s="135"/>
      <c r="F66" s="78"/>
    </row>
    <row r="67" spans="1:6">
      <c r="A67" s="335"/>
      <c r="B67" s="336"/>
      <c r="C67" s="134" t="s">
        <v>165</v>
      </c>
      <c r="D67" s="81">
        <f>D68-D66</f>
        <v>1037.1889999999999</v>
      </c>
      <c r="E67" s="79"/>
      <c r="F67" s="78"/>
    </row>
    <row r="68" spans="1:6">
      <c r="A68" s="335"/>
      <c r="B68" s="336"/>
      <c r="C68" s="134" t="s">
        <v>166</v>
      </c>
      <c r="D68" s="81">
        <v>3169.893</v>
      </c>
      <c r="E68" s="79"/>
      <c r="F68" s="78"/>
    </row>
    <row r="69" spans="1:6" ht="47.25">
      <c r="A69" s="335" t="s">
        <v>11</v>
      </c>
      <c r="B69" s="336" t="s">
        <v>167</v>
      </c>
      <c r="C69" s="134" t="s">
        <v>158</v>
      </c>
      <c r="D69" s="81">
        <v>625.41700000000003</v>
      </c>
      <c r="E69" s="135" t="s">
        <v>159</v>
      </c>
      <c r="F69" s="78"/>
    </row>
    <row r="70" spans="1:6">
      <c r="A70" s="335"/>
      <c r="B70" s="336"/>
      <c r="C70" s="134" t="s">
        <v>160</v>
      </c>
      <c r="D70" s="81"/>
      <c r="E70" s="135" t="s">
        <v>161</v>
      </c>
      <c r="F70" s="78"/>
    </row>
    <row r="71" spans="1:6" ht="31.5">
      <c r="A71" s="335"/>
      <c r="B71" s="336"/>
      <c r="C71" s="134" t="s">
        <v>168</v>
      </c>
      <c r="D71" s="81"/>
      <c r="E71" s="135" t="s">
        <v>169</v>
      </c>
      <c r="F71" s="78"/>
    </row>
    <row r="72" spans="1:6">
      <c r="A72" s="335"/>
      <c r="B72" s="336"/>
      <c r="C72" s="136" t="s">
        <v>170</v>
      </c>
      <c r="D72" s="81">
        <f>D69+D70</f>
        <v>625.41700000000003</v>
      </c>
      <c r="E72" s="135"/>
      <c r="F72" s="78"/>
    </row>
    <row r="73" spans="1:6">
      <c r="A73" s="335"/>
      <c r="B73" s="336"/>
      <c r="C73" s="139" t="s">
        <v>171</v>
      </c>
      <c r="D73" s="81">
        <f>D74-D72</f>
        <v>26.058999999999969</v>
      </c>
      <c r="E73" s="226"/>
      <c r="F73" s="78"/>
    </row>
    <row r="74" spans="1:6">
      <c r="A74" s="335"/>
      <c r="B74" s="336"/>
      <c r="C74" s="134" t="s">
        <v>172</v>
      </c>
      <c r="D74" s="81">
        <v>651.476</v>
      </c>
      <c r="E74" s="79"/>
      <c r="F74" s="78"/>
    </row>
    <row r="75" spans="1:6" ht="47.25">
      <c r="A75" s="335" t="s">
        <v>14</v>
      </c>
      <c r="B75" s="336" t="s">
        <v>173</v>
      </c>
      <c r="C75" s="134" t="s">
        <v>158</v>
      </c>
      <c r="D75" s="81"/>
      <c r="E75" s="135" t="s">
        <v>159</v>
      </c>
      <c r="F75" s="78"/>
    </row>
    <row r="76" spans="1:6">
      <c r="A76" s="335"/>
      <c r="B76" s="336"/>
      <c r="C76" s="134" t="s">
        <v>160</v>
      </c>
      <c r="D76" s="81"/>
      <c r="E76" s="135" t="s">
        <v>161</v>
      </c>
      <c r="F76" s="78"/>
    </row>
    <row r="77" spans="1:6" ht="47.25">
      <c r="A77" s="335"/>
      <c r="B77" s="336"/>
      <c r="C77" s="134" t="s">
        <v>174</v>
      </c>
      <c r="D77" s="81"/>
      <c r="E77" s="135" t="s">
        <v>175</v>
      </c>
      <c r="F77" s="78"/>
    </row>
    <row r="78" spans="1:6">
      <c r="A78" s="335"/>
      <c r="B78" s="336"/>
      <c r="C78" s="136" t="s">
        <v>176</v>
      </c>
      <c r="D78" s="81">
        <f>D75</f>
        <v>0</v>
      </c>
      <c r="E78" s="135"/>
      <c r="F78" s="78"/>
    </row>
    <row r="79" spans="1:6">
      <c r="A79" s="335"/>
      <c r="B79" s="336"/>
      <c r="C79" s="139" t="s">
        <v>177</v>
      </c>
      <c r="D79" s="81">
        <f>D80-D78</f>
        <v>0</v>
      </c>
      <c r="E79" s="79"/>
      <c r="F79" s="78"/>
    </row>
    <row r="80" spans="1:6">
      <c r="A80" s="335"/>
      <c r="B80" s="336"/>
      <c r="C80" s="134" t="s">
        <v>178</v>
      </c>
      <c r="D80" s="81"/>
      <c r="E80" s="79"/>
      <c r="F80" s="78"/>
    </row>
    <row r="81" spans="1:6" ht="47.25">
      <c r="A81" s="337" t="s">
        <v>18</v>
      </c>
      <c r="B81" s="340" t="s">
        <v>179</v>
      </c>
      <c r="C81" s="134" t="s">
        <v>158</v>
      </c>
      <c r="D81" s="81">
        <v>2651.931</v>
      </c>
      <c r="E81" s="135" t="s">
        <v>159</v>
      </c>
      <c r="F81" s="78"/>
    </row>
    <row r="82" spans="1:6">
      <c r="A82" s="338"/>
      <c r="B82" s="341"/>
      <c r="C82" s="134" t="s">
        <v>160</v>
      </c>
      <c r="D82" s="81"/>
      <c r="E82" s="135" t="s">
        <v>161</v>
      </c>
      <c r="F82" s="78"/>
    </row>
    <row r="83" spans="1:6">
      <c r="A83" s="338"/>
      <c r="B83" s="341"/>
      <c r="C83" s="134" t="s">
        <v>180</v>
      </c>
      <c r="D83" s="81"/>
      <c r="E83" s="135"/>
      <c r="F83" s="78"/>
    </row>
    <row r="84" spans="1:6">
      <c r="A84" s="338"/>
      <c r="B84" s="341"/>
      <c r="C84" s="134" t="s">
        <v>181</v>
      </c>
      <c r="D84" s="81"/>
      <c r="E84" s="135"/>
      <c r="F84" s="78"/>
    </row>
    <row r="85" spans="1:6">
      <c r="A85" s="338"/>
      <c r="B85" s="341"/>
      <c r="C85" s="134" t="s">
        <v>130</v>
      </c>
      <c r="D85" s="81"/>
      <c r="E85" s="135"/>
      <c r="F85" s="78"/>
    </row>
    <row r="86" spans="1:6">
      <c r="A86" s="338"/>
      <c r="B86" s="341"/>
      <c r="C86" s="134" t="s">
        <v>182</v>
      </c>
      <c r="D86" s="81">
        <v>2651.931</v>
      </c>
      <c r="E86" s="135"/>
      <c r="F86" s="78"/>
    </row>
    <row r="87" spans="1:6">
      <c r="A87" s="339"/>
      <c r="B87" s="342"/>
      <c r="C87" s="136" t="s">
        <v>183</v>
      </c>
      <c r="D87" s="81">
        <f>SUM(D81:D84)</f>
        <v>2651.931</v>
      </c>
      <c r="E87" s="135"/>
      <c r="F87" s="78"/>
    </row>
    <row r="88" spans="1:6">
      <c r="A88" s="325" t="s">
        <v>184</v>
      </c>
      <c r="B88" s="326"/>
      <c r="C88" s="327"/>
      <c r="D88" s="142">
        <f>D68+D74+D80+D86</f>
        <v>6473.3</v>
      </c>
      <c r="E88" s="135"/>
      <c r="F88" s="78"/>
    </row>
    <row r="89" spans="1:6">
      <c r="A89" s="325" t="s">
        <v>185</v>
      </c>
      <c r="B89" s="326"/>
      <c r="C89" s="327"/>
      <c r="D89" s="142">
        <f>D66+D72+D78+D87</f>
        <v>5410.0519999999997</v>
      </c>
      <c r="E89" s="135"/>
      <c r="F89" s="78"/>
    </row>
    <row r="90" spans="1:6">
      <c r="A90" s="328"/>
      <c r="B90" s="329"/>
      <c r="C90" s="329"/>
      <c r="D90" s="329"/>
      <c r="E90" s="329"/>
      <c r="F90" s="330"/>
    </row>
    <row r="91" spans="1:6">
      <c r="A91" s="331" t="s">
        <v>186</v>
      </c>
      <c r="B91" s="332"/>
      <c r="C91" s="332"/>
      <c r="D91" s="332"/>
      <c r="E91" s="332"/>
      <c r="F91" s="333"/>
    </row>
    <row r="92" spans="1:6" ht="31.5">
      <c r="A92" s="123">
        <v>5</v>
      </c>
      <c r="B92" s="123" t="s">
        <v>187</v>
      </c>
      <c r="C92" s="123" t="s">
        <v>188</v>
      </c>
      <c r="D92" s="123" t="s">
        <v>189</v>
      </c>
      <c r="E92" s="123" t="s">
        <v>190</v>
      </c>
      <c r="F92" s="123" t="s">
        <v>191</v>
      </c>
    </row>
    <row r="93" spans="1:6">
      <c r="A93" s="80" t="s">
        <v>8</v>
      </c>
      <c r="B93" s="134" t="s">
        <v>96</v>
      </c>
      <c r="C93" s="81">
        <f>D68</f>
        <v>3169.893</v>
      </c>
      <c r="D93" s="81">
        <f>D66</f>
        <v>2132.7040000000002</v>
      </c>
      <c r="E93" s="81">
        <f>C93-D93</f>
        <v>1037.1889999999999</v>
      </c>
      <c r="F93" s="299">
        <f>E93/C93</f>
        <v>0.32720000328086779</v>
      </c>
    </row>
    <row r="94" spans="1:6">
      <c r="A94" s="80" t="s">
        <v>11</v>
      </c>
      <c r="B94" s="134" t="s">
        <v>192</v>
      </c>
      <c r="C94" s="81">
        <f>D74</f>
        <v>651.476</v>
      </c>
      <c r="D94" s="81">
        <f>D72</f>
        <v>625.41700000000003</v>
      </c>
      <c r="E94" s="81">
        <f t="shared" ref="E94:E96" si="0">C94-D94</f>
        <v>26.058999999999969</v>
      </c>
      <c r="F94" s="299">
        <f t="shared" ref="F94:F96" si="1">E94/C94</f>
        <v>3.999993860096146E-2</v>
      </c>
    </row>
    <row r="95" spans="1:6">
      <c r="A95" s="80" t="s">
        <v>14</v>
      </c>
      <c r="B95" s="134" t="s">
        <v>193</v>
      </c>
      <c r="C95" s="298">
        <f>D80</f>
        <v>0</v>
      </c>
      <c r="D95" s="298">
        <f>D78</f>
        <v>0</v>
      </c>
      <c r="E95" s="81">
        <f t="shared" ref="E95" si="2">C95-D95</f>
        <v>0</v>
      </c>
      <c r="F95" s="299" t="e">
        <f>E95/C95</f>
        <v>#DIV/0!</v>
      </c>
    </row>
    <row r="96" spans="1:6">
      <c r="A96" s="80" t="s">
        <v>18</v>
      </c>
      <c r="B96" s="134" t="s">
        <v>194</v>
      </c>
      <c r="C96" s="81">
        <f>D86</f>
        <v>2651.931</v>
      </c>
      <c r="D96" s="81">
        <f>D87</f>
        <v>2651.931</v>
      </c>
      <c r="E96" s="81">
        <f t="shared" si="0"/>
        <v>0</v>
      </c>
      <c r="F96" s="299">
        <f t="shared" si="1"/>
        <v>0</v>
      </c>
    </row>
    <row r="97" spans="1:6" ht="31.5">
      <c r="A97" s="123">
        <v>6</v>
      </c>
      <c r="B97" s="123" t="s">
        <v>195</v>
      </c>
      <c r="C97" s="141" t="s">
        <v>188</v>
      </c>
      <c r="D97" s="141" t="s">
        <v>189</v>
      </c>
      <c r="E97" s="141" t="s">
        <v>190</v>
      </c>
      <c r="F97" s="143" t="s">
        <v>191</v>
      </c>
    </row>
    <row r="98" spans="1:6">
      <c r="A98" s="80" t="s">
        <v>8</v>
      </c>
      <c r="B98" s="134" t="s">
        <v>96</v>
      </c>
      <c r="C98" s="77" t="s">
        <v>100</v>
      </c>
      <c r="D98" s="77" t="s">
        <v>100</v>
      </c>
      <c r="E98" s="77" t="s">
        <v>100</v>
      </c>
      <c r="F98" s="77" t="s">
        <v>100</v>
      </c>
    </row>
    <row r="99" spans="1:6">
      <c r="A99" s="80" t="s">
        <v>11</v>
      </c>
      <c r="B99" s="134" t="s">
        <v>192</v>
      </c>
      <c r="C99" s="77" t="s">
        <v>100</v>
      </c>
      <c r="D99" s="77" t="s">
        <v>100</v>
      </c>
      <c r="E99" s="77" t="s">
        <v>100</v>
      </c>
      <c r="F99" s="77" t="s">
        <v>100</v>
      </c>
    </row>
    <row r="100" spans="1:6">
      <c r="A100" s="80" t="s">
        <v>14</v>
      </c>
      <c r="B100" s="134" t="s">
        <v>193</v>
      </c>
      <c r="C100" s="77" t="s">
        <v>100</v>
      </c>
      <c r="D100" s="77" t="s">
        <v>100</v>
      </c>
      <c r="E100" s="77" t="s">
        <v>100</v>
      </c>
      <c r="F100" s="77" t="s">
        <v>100</v>
      </c>
    </row>
    <row r="101" spans="1:6">
      <c r="A101" s="80" t="s">
        <v>18</v>
      </c>
      <c r="B101" s="134" t="s">
        <v>194</v>
      </c>
      <c r="C101" s="81">
        <v>1014.513601</v>
      </c>
      <c r="D101" s="81">
        <v>1014.513601</v>
      </c>
      <c r="E101" s="81">
        <f t="shared" ref="E101" si="3">C101-D101</f>
        <v>0</v>
      </c>
      <c r="F101" s="299">
        <f t="shared" ref="F101" si="4">E101/C101</f>
        <v>0</v>
      </c>
    </row>
    <row r="103" spans="1:6" ht="15.75" hidden="1" customHeight="1"/>
    <row r="104" spans="1:6">
      <c r="B104" s="334" t="s">
        <v>196</v>
      </c>
      <c r="C104" s="334"/>
    </row>
    <row r="105" spans="1:6">
      <c r="B105" s="134" t="s">
        <v>197</v>
      </c>
      <c r="C105" s="144">
        <f>D88-D89</f>
        <v>1063.2480000000005</v>
      </c>
    </row>
    <row r="106" spans="1:6">
      <c r="B106" s="134" t="s">
        <v>198</v>
      </c>
      <c r="C106" s="144">
        <f>C105-D38-D49</f>
        <v>1063.2480000000005</v>
      </c>
    </row>
    <row r="107" spans="1:6">
      <c r="B107" s="134" t="s">
        <v>199</v>
      </c>
      <c r="C107" s="145">
        <f>C105/D61</f>
        <v>0.16425130922404346</v>
      </c>
    </row>
    <row r="108" spans="1:6">
      <c r="B108" s="134" t="s">
        <v>200</v>
      </c>
      <c r="C108" s="145">
        <f>C106/D88</f>
        <v>0.16425130922404346</v>
      </c>
    </row>
  </sheetData>
  <mergeCells count="20">
    <mergeCell ref="A63:A68"/>
    <mergeCell ref="B63:B68"/>
    <mergeCell ref="A1:F1"/>
    <mergeCell ref="A30:A40"/>
    <mergeCell ref="B30:B40"/>
    <mergeCell ref="A41:A50"/>
    <mergeCell ref="B41:B50"/>
    <mergeCell ref="C27:F27"/>
    <mergeCell ref="C28:F28"/>
    <mergeCell ref="A69:A74"/>
    <mergeCell ref="B69:B74"/>
    <mergeCell ref="A75:A80"/>
    <mergeCell ref="B75:B80"/>
    <mergeCell ref="A81:A87"/>
    <mergeCell ref="B81:B87"/>
    <mergeCell ref="A88:C88"/>
    <mergeCell ref="A89:C89"/>
    <mergeCell ref="A90:F90"/>
    <mergeCell ref="A91:F91"/>
    <mergeCell ref="B104:C104"/>
  </mergeCells>
  <pageMargins left="0.35433070866141736" right="0.39370078740157483" top="0.21" bottom="0.22" header="0.21" footer="0.22"/>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691"/>
  <sheetViews>
    <sheetView zoomScale="80" zoomScaleNormal="80" workbookViewId="0">
      <pane xSplit="4" ySplit="6" topLeftCell="I78" activePane="bottomRight" state="frozen"/>
      <selection pane="bottomRight" activeCell="X667" sqref="X667:X671"/>
      <selection pane="bottomLeft" sqref="A1:Q1"/>
      <selection pane="topRight" sqref="A1:Q1"/>
    </sheetView>
  </sheetViews>
  <sheetFormatPr defaultColWidth="0" defaultRowHeight="15"/>
  <cols>
    <col min="1" max="1" width="5.5703125" style="9" customWidth="1"/>
    <col min="2" max="2" width="17.28515625" style="9" customWidth="1"/>
    <col min="3" max="3" width="8.7109375" style="9" customWidth="1"/>
    <col min="4" max="4" width="18.28515625" style="9" customWidth="1"/>
    <col min="5" max="5" width="27" style="9" bestFit="1" customWidth="1"/>
    <col min="6" max="6" width="15.85546875" style="9" customWidth="1"/>
    <col min="7" max="7" width="15.7109375" style="9" customWidth="1"/>
    <col min="8" max="8" width="13.7109375" style="9" customWidth="1"/>
    <col min="9" max="9" width="12" style="9" customWidth="1"/>
    <col min="10" max="10" width="10.28515625" style="9" customWidth="1"/>
    <col min="11" max="12" width="12.140625" style="9" customWidth="1"/>
    <col min="13" max="13" width="10.5703125" style="9" customWidth="1"/>
    <col min="14" max="15" width="9.28515625" style="9" bestFit="1" customWidth="1"/>
    <col min="16" max="17" width="11.85546875" style="9" customWidth="1"/>
    <col min="18" max="18" width="12.85546875" style="9" customWidth="1"/>
    <col min="19" max="19" width="8.85546875" style="9" customWidth="1"/>
    <col min="20" max="20" width="9.85546875" style="9" customWidth="1"/>
    <col min="21" max="24" width="11.140625" style="9" customWidth="1"/>
    <col min="25" max="26" width="9.140625" style="9" hidden="1" customWidth="1"/>
    <col min="27" max="38" width="0" style="9" hidden="1" customWidth="1"/>
    <col min="39" max="16384" width="9.140625" style="9" hidden="1"/>
  </cols>
  <sheetData>
    <row r="1" spans="1:36" ht="21">
      <c r="A1" s="417" t="s">
        <v>201</v>
      </c>
      <c r="B1" s="417"/>
      <c r="C1" s="417"/>
      <c r="D1" s="417"/>
      <c r="E1" s="417"/>
      <c r="F1" s="417"/>
      <c r="G1" s="417"/>
      <c r="H1" s="417"/>
      <c r="I1" s="417"/>
      <c r="J1" s="417"/>
      <c r="K1" s="417"/>
      <c r="L1" s="417"/>
      <c r="M1" s="417"/>
      <c r="N1" s="417"/>
      <c r="O1" s="417"/>
      <c r="P1" s="417"/>
      <c r="Q1" s="417"/>
      <c r="R1" s="417"/>
      <c r="S1" s="417"/>
      <c r="T1" s="417"/>
      <c r="U1" s="417"/>
      <c r="V1" s="417"/>
      <c r="W1" s="417"/>
      <c r="X1" s="417"/>
    </row>
    <row r="2" spans="1:36" ht="15.75">
      <c r="A2" s="418" t="s">
        <v>202</v>
      </c>
      <c r="B2" s="418"/>
      <c r="C2" s="418"/>
      <c r="D2" s="418"/>
      <c r="E2" s="418"/>
      <c r="F2" s="418"/>
      <c r="G2" s="418"/>
      <c r="H2" s="418"/>
      <c r="I2" s="418"/>
      <c r="J2" s="418"/>
      <c r="K2" s="418"/>
      <c r="L2" s="418"/>
      <c r="M2" s="418"/>
      <c r="N2" s="418"/>
      <c r="O2" s="418"/>
      <c r="P2" s="418"/>
      <c r="Q2" s="418"/>
      <c r="R2" s="418"/>
      <c r="S2" s="418"/>
      <c r="T2" s="418"/>
      <c r="U2" s="418"/>
      <c r="V2" s="418"/>
      <c r="W2" s="418"/>
      <c r="X2" s="418"/>
    </row>
    <row r="3" spans="1:36">
      <c r="A3" s="415" t="s">
        <v>203</v>
      </c>
      <c r="B3" s="415" t="s">
        <v>204</v>
      </c>
      <c r="C3" s="415" t="s">
        <v>205</v>
      </c>
      <c r="D3" s="415" t="s">
        <v>206</v>
      </c>
      <c r="E3" s="419" t="s">
        <v>207</v>
      </c>
      <c r="F3" s="419"/>
      <c r="G3" s="419"/>
      <c r="H3" s="419"/>
      <c r="I3" s="419"/>
      <c r="J3" s="419"/>
      <c r="K3" s="419"/>
      <c r="L3" s="419"/>
      <c r="M3" s="419"/>
      <c r="N3" s="419"/>
      <c r="O3" s="419"/>
      <c r="P3" s="419"/>
      <c r="Q3" s="419"/>
      <c r="R3" s="419"/>
      <c r="S3" s="419"/>
      <c r="T3" s="419"/>
      <c r="U3" s="419"/>
      <c r="V3" s="419"/>
      <c r="W3" s="419"/>
      <c r="X3" s="419"/>
    </row>
    <row r="4" spans="1:36">
      <c r="A4" s="415"/>
      <c r="B4" s="415"/>
      <c r="C4" s="415"/>
      <c r="D4" s="415"/>
      <c r="E4" s="416" t="s">
        <v>208</v>
      </c>
      <c r="F4" s="416"/>
      <c r="G4" s="416"/>
      <c r="H4" s="416"/>
      <c r="I4" s="416"/>
      <c r="J4" s="416"/>
      <c r="K4" s="416"/>
      <c r="L4" s="416"/>
      <c r="M4" s="416"/>
      <c r="N4" s="416" t="s">
        <v>209</v>
      </c>
      <c r="O4" s="416"/>
      <c r="P4" s="416"/>
      <c r="Q4" s="416"/>
      <c r="R4" s="416"/>
      <c r="S4" s="416" t="s">
        <v>210</v>
      </c>
      <c r="T4" s="416"/>
      <c r="U4" s="416" t="s">
        <v>211</v>
      </c>
      <c r="V4" s="416"/>
      <c r="W4" s="416"/>
      <c r="X4" s="415" t="s">
        <v>212</v>
      </c>
    </row>
    <row r="5" spans="1:36">
      <c r="A5" s="415"/>
      <c r="B5" s="415"/>
      <c r="C5" s="415"/>
      <c r="D5" s="415"/>
      <c r="E5" s="415" t="s">
        <v>213</v>
      </c>
      <c r="F5" s="415" t="s">
        <v>214</v>
      </c>
      <c r="G5" s="415" t="s">
        <v>215</v>
      </c>
      <c r="H5" s="415" t="s">
        <v>216</v>
      </c>
      <c r="I5" s="415" t="s">
        <v>217</v>
      </c>
      <c r="J5" s="415" t="s">
        <v>218</v>
      </c>
      <c r="K5" s="415" t="s">
        <v>219</v>
      </c>
      <c r="L5" s="415" t="s">
        <v>220</v>
      </c>
      <c r="M5" s="415" t="s">
        <v>221</v>
      </c>
      <c r="N5" s="146"/>
      <c r="O5" s="416" t="s">
        <v>222</v>
      </c>
      <c r="P5" s="416"/>
      <c r="Q5" s="416"/>
      <c r="R5" s="415" t="s">
        <v>223</v>
      </c>
      <c r="S5" s="415" t="s">
        <v>224</v>
      </c>
      <c r="T5" s="415" t="s">
        <v>225</v>
      </c>
      <c r="U5" s="415" t="s">
        <v>226</v>
      </c>
      <c r="V5" s="415" t="s">
        <v>227</v>
      </c>
      <c r="W5" s="415" t="s">
        <v>67</v>
      </c>
      <c r="X5" s="415"/>
    </row>
    <row r="6" spans="1:36" s="148" customFormat="1" ht="60">
      <c r="A6" s="415"/>
      <c r="B6" s="415"/>
      <c r="C6" s="415"/>
      <c r="D6" s="415"/>
      <c r="E6" s="415"/>
      <c r="F6" s="415"/>
      <c r="G6" s="415"/>
      <c r="H6" s="415"/>
      <c r="I6" s="415"/>
      <c r="J6" s="415"/>
      <c r="K6" s="415"/>
      <c r="L6" s="415"/>
      <c r="M6" s="415"/>
      <c r="N6" s="147" t="s">
        <v>228</v>
      </c>
      <c r="O6" s="147" t="s">
        <v>229</v>
      </c>
      <c r="P6" s="147" t="s">
        <v>230</v>
      </c>
      <c r="Q6" s="147" t="s">
        <v>231</v>
      </c>
      <c r="R6" s="415"/>
      <c r="S6" s="415"/>
      <c r="T6" s="415"/>
      <c r="U6" s="415"/>
      <c r="V6" s="415"/>
      <c r="W6" s="415"/>
      <c r="X6" s="415"/>
    </row>
    <row r="7" spans="1:36">
      <c r="A7" s="410">
        <v>1</v>
      </c>
      <c r="B7" s="391" t="s">
        <v>13</v>
      </c>
      <c r="C7" s="391">
        <v>1</v>
      </c>
      <c r="D7" s="391" t="s">
        <v>232</v>
      </c>
      <c r="E7" s="177" t="s">
        <v>233</v>
      </c>
      <c r="F7" s="68">
        <v>51899</v>
      </c>
      <c r="G7" s="68">
        <v>1225</v>
      </c>
      <c r="H7" s="178">
        <f>F7+G7</f>
        <v>53124</v>
      </c>
      <c r="I7" s="219">
        <f>IFERROR((H7/$H$12),0)</f>
        <v>0.81345031926133493</v>
      </c>
      <c r="J7" s="206">
        <v>114.194</v>
      </c>
      <c r="K7" s="206">
        <v>1.226</v>
      </c>
      <c r="L7" s="207">
        <f>J7+K7</f>
        <v>115.42</v>
      </c>
      <c r="M7" s="219">
        <f>IFERROR((L7/$L$12),0)</f>
        <v>0.56887688463263519</v>
      </c>
      <c r="N7" s="392">
        <v>328.47399999999999</v>
      </c>
      <c r="O7" s="206">
        <v>88.128999999999991</v>
      </c>
      <c r="P7" s="206">
        <v>3.8079999999999998</v>
      </c>
      <c r="Q7" s="207">
        <f>O7+P7</f>
        <v>91.936999999999983</v>
      </c>
      <c r="R7" s="219">
        <f>IFERROR((Q7/$Q$12),0)</f>
        <v>0.31577302343473612</v>
      </c>
      <c r="S7" s="407">
        <f>N12-Q12</f>
        <v>37.324999999999989</v>
      </c>
      <c r="T7" s="394">
        <f>IFERROR((S7/N12),0)</f>
        <v>0.11363152030297677</v>
      </c>
      <c r="U7" s="206">
        <v>44.219299999999997</v>
      </c>
      <c r="V7" s="206">
        <v>47.273600000000002</v>
      </c>
      <c r="W7" s="179">
        <f t="shared" ref="W7:W70" si="0">IFERROR(((V7/U7)*1),0)</f>
        <v>1.0690716497095161</v>
      </c>
      <c r="X7" s="414"/>
    </row>
    <row r="8" spans="1:36">
      <c r="A8" s="410"/>
      <c r="B8" s="391"/>
      <c r="C8" s="391"/>
      <c r="D8" s="391"/>
      <c r="E8" s="177" t="s">
        <v>234</v>
      </c>
      <c r="F8" s="68">
        <v>73</v>
      </c>
      <c r="G8" s="68">
        <v>0</v>
      </c>
      <c r="H8" s="178">
        <f>F8+G8</f>
        <v>73</v>
      </c>
      <c r="I8" s="219">
        <f>IFERROR((H8/$H$12),0)</f>
        <v>1.1177974795963678E-3</v>
      </c>
      <c r="J8" s="206">
        <v>0.215</v>
      </c>
      <c r="K8" s="206">
        <v>0</v>
      </c>
      <c r="L8" s="207">
        <f>J8+K8</f>
        <v>0.215</v>
      </c>
      <c r="M8" s="219">
        <f>IFERROR((L8/$L$12),0)</f>
        <v>1.059682292462455E-3</v>
      </c>
      <c r="N8" s="392"/>
      <c r="O8" s="206">
        <v>0.26200000000000001</v>
      </c>
      <c r="P8" s="206">
        <v>4.2999999999999997E-2</v>
      </c>
      <c r="Q8" s="207">
        <f>O8+P8</f>
        <v>0.30499999999999999</v>
      </c>
      <c r="R8" s="219">
        <f t="shared" ref="R8:R12" si="1">IFERROR((Q8/$Q$12),0)</f>
        <v>1.0475735791639332E-3</v>
      </c>
      <c r="S8" s="407"/>
      <c r="T8" s="394"/>
      <c r="U8" s="206">
        <v>5.1400000000000001E-2</v>
      </c>
      <c r="V8" s="206">
        <v>5.04E-2</v>
      </c>
      <c r="W8" s="179">
        <f t="shared" si="0"/>
        <v>0.98054474708171202</v>
      </c>
      <c r="X8" s="396"/>
    </row>
    <row r="9" spans="1:36">
      <c r="A9" s="410"/>
      <c r="B9" s="391"/>
      <c r="C9" s="391"/>
      <c r="D9" s="391"/>
      <c r="E9" s="177" t="s">
        <v>235</v>
      </c>
      <c r="F9" s="68">
        <v>11435</v>
      </c>
      <c r="G9" s="68">
        <v>1</v>
      </c>
      <c r="H9" s="178">
        <f>F9+G9</f>
        <v>11436</v>
      </c>
      <c r="I9" s="219">
        <f>IFERROR((H9/$H$12),0)</f>
        <v>0.1751113969406036</v>
      </c>
      <c r="J9" s="206">
        <v>36.494999999999997</v>
      </c>
      <c r="K9" s="206">
        <v>8.0000000000000002E-3</v>
      </c>
      <c r="L9" s="207">
        <f>J9+K9</f>
        <v>36.503</v>
      </c>
      <c r="M9" s="219">
        <f>IFERROR((L9/$L$12),0)</f>
        <v>0.17991433824073022</v>
      </c>
      <c r="N9" s="392"/>
      <c r="O9" s="206">
        <v>41.293999999999997</v>
      </c>
      <c r="P9" s="206">
        <v>1.9970000000000001</v>
      </c>
      <c r="Q9" s="207">
        <f>O9+P9</f>
        <v>43.290999999999997</v>
      </c>
      <c r="R9" s="219">
        <f t="shared" si="1"/>
        <v>0.1486901895592978</v>
      </c>
      <c r="S9" s="407"/>
      <c r="T9" s="394"/>
      <c r="U9" s="206">
        <v>31.965399999999999</v>
      </c>
      <c r="V9" s="206">
        <v>32.256799999999998</v>
      </c>
      <c r="W9" s="179">
        <f t="shared" si="0"/>
        <v>1.0091161067904673</v>
      </c>
      <c r="X9" s="396"/>
    </row>
    <row r="10" spans="1:36">
      <c r="A10" s="410"/>
      <c r="B10" s="391"/>
      <c r="C10" s="391"/>
      <c r="D10" s="391"/>
      <c r="E10" s="177" t="s">
        <v>236</v>
      </c>
      <c r="F10" s="68">
        <v>47</v>
      </c>
      <c r="G10" s="68">
        <v>0</v>
      </c>
      <c r="H10" s="178">
        <f>F10+G10</f>
        <v>47</v>
      </c>
      <c r="I10" s="219">
        <f>IFERROR((H10/$H$12),0)</f>
        <v>7.1967782932916844E-4</v>
      </c>
      <c r="J10" s="206">
        <v>20.917999999999999</v>
      </c>
      <c r="K10" s="206">
        <v>0</v>
      </c>
      <c r="L10" s="207">
        <f>J10+K10</f>
        <v>20.917999999999999</v>
      </c>
      <c r="M10" s="219">
        <f>IFERROR((L10/$L$12),0)</f>
        <v>0.10309969392432389</v>
      </c>
      <c r="N10" s="392"/>
      <c r="O10" s="206">
        <v>68.387</v>
      </c>
      <c r="P10" s="206">
        <v>0</v>
      </c>
      <c r="Q10" s="207">
        <f>O10+P10</f>
        <v>68.387</v>
      </c>
      <c r="R10" s="219">
        <f t="shared" si="1"/>
        <v>0.23488660445338985</v>
      </c>
      <c r="S10" s="407"/>
      <c r="T10" s="394"/>
      <c r="U10" s="206">
        <v>47.7425</v>
      </c>
      <c r="V10" s="206">
        <v>46.229900000000001</v>
      </c>
      <c r="W10" s="179">
        <f t="shared" si="0"/>
        <v>0.96831753678588262</v>
      </c>
      <c r="X10" s="396"/>
    </row>
    <row r="11" spans="1:36" ht="15.75" thickBot="1">
      <c r="A11" s="411"/>
      <c r="B11" s="412"/>
      <c r="C11" s="412"/>
      <c r="D11" s="412"/>
      <c r="E11" s="253" t="s">
        <v>237</v>
      </c>
      <c r="F11" s="254">
        <v>616</v>
      </c>
      <c r="G11" s="254">
        <v>11</v>
      </c>
      <c r="H11" s="255">
        <f>F11+G11</f>
        <v>627</v>
      </c>
      <c r="I11" s="234">
        <f>IFERROR((H11/$H$12),0)</f>
        <v>9.6008084891359268E-3</v>
      </c>
      <c r="J11" s="256">
        <v>29.814</v>
      </c>
      <c r="K11" s="256">
        <v>2.1000000000000001E-2</v>
      </c>
      <c r="L11" s="257">
        <f>J11+K11</f>
        <v>29.835000000000001</v>
      </c>
      <c r="M11" s="234">
        <f>IFERROR((L11/$L$12),0)</f>
        <v>0.14704940090984814</v>
      </c>
      <c r="N11" s="413"/>
      <c r="O11" s="256">
        <v>84.724000000000004</v>
      </c>
      <c r="P11" s="256">
        <v>2.5049999999999999</v>
      </c>
      <c r="Q11" s="257">
        <f>O11+P11</f>
        <v>87.228999999999999</v>
      </c>
      <c r="R11" s="234">
        <f t="shared" si="1"/>
        <v>0.29960260897341223</v>
      </c>
      <c r="S11" s="408"/>
      <c r="T11" s="395"/>
      <c r="U11" s="256">
        <v>55.012700000000002</v>
      </c>
      <c r="V11" s="256">
        <v>54.109299999999998</v>
      </c>
      <c r="W11" s="179">
        <f t="shared" si="0"/>
        <v>0.98357833736573541</v>
      </c>
      <c r="X11" s="396"/>
    </row>
    <row r="12" spans="1:36" s="156" customFormat="1" ht="15.75" thickBot="1">
      <c r="A12" s="397" t="s">
        <v>238</v>
      </c>
      <c r="B12" s="398"/>
      <c r="C12" s="399"/>
      <c r="D12" s="236"/>
      <c r="E12" s="180"/>
      <c r="F12" s="181">
        <f>SUM(F7:F11)</f>
        <v>64070</v>
      </c>
      <c r="G12" s="181">
        <f>SUM(G7:G11)</f>
        <v>1237</v>
      </c>
      <c r="H12" s="181">
        <f>SUM(H7:H11)</f>
        <v>65307</v>
      </c>
      <c r="I12" s="220">
        <v>1</v>
      </c>
      <c r="J12" s="208">
        <f>SUM(J7:J11)</f>
        <v>201.636</v>
      </c>
      <c r="K12" s="208">
        <f>SUM(K7:K11)</f>
        <v>1.2549999999999999</v>
      </c>
      <c r="L12" s="208">
        <f>SUM(L7:L11)</f>
        <v>202.89100000000002</v>
      </c>
      <c r="M12" s="220">
        <v>1</v>
      </c>
      <c r="N12" s="208">
        <f>N7</f>
        <v>328.47399999999999</v>
      </c>
      <c r="O12" s="208">
        <f>SUM(O7:O11)</f>
        <v>282.79599999999999</v>
      </c>
      <c r="P12" s="208">
        <f>SUM(P7:P11)</f>
        <v>8.3529999999999998</v>
      </c>
      <c r="Q12" s="208">
        <f>SUM(Q7:Q11)</f>
        <v>291.149</v>
      </c>
      <c r="R12" s="220">
        <f t="shared" si="1"/>
        <v>1</v>
      </c>
      <c r="S12" s="208">
        <f>S7</f>
        <v>37.324999999999989</v>
      </c>
      <c r="T12" s="220">
        <f>T7</f>
        <v>0.11363152030297677</v>
      </c>
      <c r="U12" s="208">
        <f>SUM(U7:U11)</f>
        <v>178.9913</v>
      </c>
      <c r="V12" s="208">
        <f>SUM(V7:V11)</f>
        <v>179.92000000000002</v>
      </c>
      <c r="W12" s="182">
        <f t="shared" si="0"/>
        <v>1.0051885203359048</v>
      </c>
      <c r="X12" s="217">
        <f>IFERROR(((1-(1-T12)*W12)*1),0)</f>
        <v>0.10903257942096378</v>
      </c>
      <c r="Y12" s="9"/>
      <c r="Z12" s="9"/>
      <c r="AA12" s="9"/>
      <c r="AB12" s="9"/>
      <c r="AC12" s="9"/>
      <c r="AD12" s="9"/>
      <c r="AE12" s="9"/>
      <c r="AF12" s="9"/>
      <c r="AG12" s="9"/>
      <c r="AH12" s="9"/>
      <c r="AI12" s="9"/>
      <c r="AJ12" s="9"/>
    </row>
    <row r="13" spans="1:36">
      <c r="A13" s="409">
        <f>A7+1</f>
        <v>2</v>
      </c>
      <c r="B13" s="402" t="s">
        <v>13</v>
      </c>
      <c r="C13" s="402">
        <v>1</v>
      </c>
      <c r="D13" s="402" t="s">
        <v>239</v>
      </c>
      <c r="E13" s="258" t="s">
        <v>233</v>
      </c>
      <c r="F13" s="259">
        <v>71750</v>
      </c>
      <c r="G13" s="259">
        <v>3320</v>
      </c>
      <c r="H13" s="260">
        <f>F13+G13</f>
        <v>75070</v>
      </c>
      <c r="I13" s="235">
        <f>IFERROR((H13/$H$18),0)</f>
        <v>0.88842339463655939</v>
      </c>
      <c r="J13" s="261">
        <v>93.317999999999998</v>
      </c>
      <c r="K13" s="261">
        <v>3.3980000000000001</v>
      </c>
      <c r="L13" s="262">
        <f>J13+K13</f>
        <v>96.715999999999994</v>
      </c>
      <c r="M13" s="235">
        <f>IFERROR((L13/$L$18),0)</f>
        <v>0.76654698781811981</v>
      </c>
      <c r="N13" s="403">
        <v>151.636</v>
      </c>
      <c r="O13" s="261">
        <v>41.807000000000002</v>
      </c>
      <c r="P13" s="261">
        <v>6.6680000000000001</v>
      </c>
      <c r="Q13" s="262">
        <f>O13+P13</f>
        <v>48.475000000000001</v>
      </c>
      <c r="R13" s="235">
        <f>IFERROR((Q13/$Q$18),0)</f>
        <v>0.5647068417189921</v>
      </c>
      <c r="S13" s="406">
        <f>N18-Q18</f>
        <v>65.794999999999987</v>
      </c>
      <c r="T13" s="393">
        <f>IFERROR((S13/N18),0)</f>
        <v>0.43390092062570884</v>
      </c>
      <c r="U13" s="261">
        <v>22.701499999999999</v>
      </c>
      <c r="V13" s="261">
        <v>25.106100000000001</v>
      </c>
      <c r="W13" s="263">
        <f t="shared" si="0"/>
        <v>1.1059225161332953</v>
      </c>
      <c r="X13" s="396"/>
    </row>
    <row r="14" spans="1:36">
      <c r="A14" s="410"/>
      <c r="B14" s="391"/>
      <c r="C14" s="391"/>
      <c r="D14" s="391"/>
      <c r="E14" s="177" t="s">
        <v>234</v>
      </c>
      <c r="F14" s="68">
        <v>2624</v>
      </c>
      <c r="G14" s="68">
        <v>862</v>
      </c>
      <c r="H14" s="178">
        <f>F14+G14</f>
        <v>3486</v>
      </c>
      <c r="I14" s="219">
        <f>IFERROR((H14/$H$18),0)</f>
        <v>4.1255414329333238E-2</v>
      </c>
      <c r="J14" s="206">
        <v>8.2910000000000004</v>
      </c>
      <c r="K14" s="206">
        <v>3.1230000000000002</v>
      </c>
      <c r="L14" s="207">
        <f>J14+K14</f>
        <v>11.414000000000001</v>
      </c>
      <c r="M14" s="219">
        <f>IFERROR((L14/$L$18),0)</f>
        <v>9.0464528298895966E-2</v>
      </c>
      <c r="N14" s="392"/>
      <c r="O14" s="206">
        <v>6.0019999999999989</v>
      </c>
      <c r="P14" s="206">
        <v>8.3710000000000004</v>
      </c>
      <c r="Q14" s="207">
        <f>O14+P14</f>
        <v>14.372999999999999</v>
      </c>
      <c r="R14" s="219">
        <f t="shared" ref="R14:R18" si="2">IFERROR((Q14/$Q$18),0)</f>
        <v>0.16743747160447803</v>
      </c>
      <c r="S14" s="407"/>
      <c r="T14" s="394"/>
      <c r="U14" s="206">
        <v>2.9453</v>
      </c>
      <c r="V14" s="206">
        <v>2.6236000000000002</v>
      </c>
      <c r="W14" s="179">
        <f t="shared" si="0"/>
        <v>0.89077513326316504</v>
      </c>
      <c r="X14" s="396"/>
    </row>
    <row r="15" spans="1:36">
      <c r="A15" s="410"/>
      <c r="B15" s="391"/>
      <c r="C15" s="391"/>
      <c r="D15" s="391"/>
      <c r="E15" s="177" t="s">
        <v>235</v>
      </c>
      <c r="F15" s="68">
        <v>4826</v>
      </c>
      <c r="G15" s="68">
        <v>4</v>
      </c>
      <c r="H15" s="178">
        <f>F15+G15</f>
        <v>4830</v>
      </c>
      <c r="I15" s="219">
        <f>IFERROR((H15/$H$18),0)</f>
        <v>5.716111623943762E-2</v>
      </c>
      <c r="J15" s="206">
        <v>13.286</v>
      </c>
      <c r="K15" s="206">
        <v>1.6E-2</v>
      </c>
      <c r="L15" s="207">
        <f>J15+K15</f>
        <v>13.302</v>
      </c>
      <c r="M15" s="219">
        <f>IFERROR((L15/$L$18),0)</f>
        <v>0.10542834724302733</v>
      </c>
      <c r="N15" s="392"/>
      <c r="O15" s="206">
        <v>13.489000000000001</v>
      </c>
      <c r="P15" s="206">
        <v>0.65200000000000002</v>
      </c>
      <c r="Q15" s="207">
        <f>O15+P15</f>
        <v>14.141</v>
      </c>
      <c r="R15" s="219">
        <f t="shared" si="2"/>
        <v>0.16473480038676155</v>
      </c>
      <c r="S15" s="407"/>
      <c r="T15" s="394"/>
      <c r="U15" s="206">
        <v>10.5746</v>
      </c>
      <c r="V15" s="206">
        <v>10.5824</v>
      </c>
      <c r="W15" s="179">
        <f t="shared" si="0"/>
        <v>1.0007376165528719</v>
      </c>
      <c r="X15" s="396"/>
    </row>
    <row r="16" spans="1:36">
      <c r="A16" s="410"/>
      <c r="B16" s="391"/>
      <c r="C16" s="391"/>
      <c r="D16" s="391"/>
      <c r="E16" s="177" t="s">
        <v>236</v>
      </c>
      <c r="F16" s="68">
        <v>1</v>
      </c>
      <c r="G16" s="68">
        <v>0</v>
      </c>
      <c r="H16" s="178">
        <f>F16+G16</f>
        <v>1</v>
      </c>
      <c r="I16" s="219">
        <f>IFERROR((H16/$H$18),0)</f>
        <v>1.1834599635494332E-5</v>
      </c>
      <c r="J16" s="206">
        <v>0.5</v>
      </c>
      <c r="K16" s="206">
        <v>0</v>
      </c>
      <c r="L16" s="207">
        <f>J16+K16</f>
        <v>0.5</v>
      </c>
      <c r="M16" s="219">
        <f>IFERROR((L16/$L$18),0)</f>
        <v>3.9628757796958099E-3</v>
      </c>
      <c r="N16" s="392"/>
      <c r="O16" s="206">
        <v>1.143</v>
      </c>
      <c r="P16" s="206">
        <v>0</v>
      </c>
      <c r="Q16" s="207">
        <f>O16+P16</f>
        <v>1.143</v>
      </c>
      <c r="R16" s="219">
        <f t="shared" si="2"/>
        <v>1.3315315525215223E-2</v>
      </c>
      <c r="S16" s="407"/>
      <c r="T16" s="394"/>
      <c r="U16" s="206">
        <v>0.79530000000000001</v>
      </c>
      <c r="V16" s="206">
        <v>0.75629999999999997</v>
      </c>
      <c r="W16" s="179">
        <f t="shared" si="0"/>
        <v>0.95096190116936996</v>
      </c>
      <c r="X16" s="396"/>
    </row>
    <row r="17" spans="1:36" ht="15.75" thickBot="1">
      <c r="A17" s="411"/>
      <c r="B17" s="412"/>
      <c r="C17" s="412"/>
      <c r="D17" s="412"/>
      <c r="E17" s="253" t="s">
        <v>237</v>
      </c>
      <c r="F17" s="254">
        <v>1012</v>
      </c>
      <c r="G17" s="254">
        <v>99</v>
      </c>
      <c r="H17" s="255">
        <f>F17+G17</f>
        <v>1111</v>
      </c>
      <c r="I17" s="234">
        <f>IFERROR((H17/$H$18),0)</f>
        <v>1.3148240195034203E-2</v>
      </c>
      <c r="J17" s="256">
        <v>4.0119999999999996</v>
      </c>
      <c r="K17" s="256">
        <v>0.22700000000000001</v>
      </c>
      <c r="L17" s="257">
        <f>J17+K17</f>
        <v>4.2389999999999999</v>
      </c>
      <c r="M17" s="234">
        <f>IFERROR((L17/$L$18),0)</f>
        <v>3.3597260860261074E-2</v>
      </c>
      <c r="N17" s="413"/>
      <c r="O17" s="256">
        <v>6.7219999999999995</v>
      </c>
      <c r="P17" s="256">
        <v>0.98699999999999999</v>
      </c>
      <c r="Q17" s="257">
        <f>O17+P17</f>
        <v>7.7089999999999996</v>
      </c>
      <c r="R17" s="234">
        <f t="shared" si="2"/>
        <v>8.9805570764553061E-2</v>
      </c>
      <c r="S17" s="408"/>
      <c r="T17" s="395"/>
      <c r="U17" s="256">
        <v>5.0342000000000002</v>
      </c>
      <c r="V17" s="256">
        <v>5.7138999999999998</v>
      </c>
      <c r="W17" s="179">
        <f t="shared" si="0"/>
        <v>1.1350164872273647</v>
      </c>
      <c r="X17" s="396"/>
    </row>
    <row r="18" spans="1:36" s="156" customFormat="1" ht="15.75" thickBot="1">
      <c r="A18" s="397" t="s">
        <v>238</v>
      </c>
      <c r="B18" s="398"/>
      <c r="C18" s="399"/>
      <c r="D18" s="236"/>
      <c r="E18" s="180"/>
      <c r="F18" s="181">
        <f>SUM(F13:F17)</f>
        <v>80213</v>
      </c>
      <c r="G18" s="181">
        <f>SUM(G13:G17)</f>
        <v>4285</v>
      </c>
      <c r="H18" s="181">
        <f>SUM(H13:H17)</f>
        <v>84498</v>
      </c>
      <c r="I18" s="220">
        <v>1</v>
      </c>
      <c r="J18" s="208">
        <f>SUM(J13:J17)</f>
        <v>119.407</v>
      </c>
      <c r="K18" s="208">
        <f>SUM(K13:K17)</f>
        <v>6.7640000000000011</v>
      </c>
      <c r="L18" s="208">
        <f>SUM(L13:L17)</f>
        <v>126.17099999999999</v>
      </c>
      <c r="M18" s="220">
        <v>1</v>
      </c>
      <c r="N18" s="208">
        <f>N13</f>
        <v>151.636</v>
      </c>
      <c r="O18" s="208">
        <f>SUM(O13:O17)</f>
        <v>69.162999999999997</v>
      </c>
      <c r="P18" s="208">
        <f>SUM(P13:P17)</f>
        <v>16.678000000000001</v>
      </c>
      <c r="Q18" s="208">
        <f>SUM(Q13:Q17)</f>
        <v>85.841000000000008</v>
      </c>
      <c r="R18" s="220">
        <f t="shared" si="2"/>
        <v>1</v>
      </c>
      <c r="S18" s="208">
        <f>S13</f>
        <v>65.794999999999987</v>
      </c>
      <c r="T18" s="220">
        <f>T13</f>
        <v>0.43390092062570884</v>
      </c>
      <c r="U18" s="208">
        <f>SUM(U13:U17)</f>
        <v>42.050899999999999</v>
      </c>
      <c r="V18" s="208">
        <f>SUM(V13:V17)</f>
        <v>44.782300000000006</v>
      </c>
      <c r="W18" s="182">
        <f t="shared" si="0"/>
        <v>1.0649546145266811</v>
      </c>
      <c r="X18" s="217">
        <f>IFERROR(((1-(1-T18)*W18)*1),0)</f>
        <v>0.39713017314104271</v>
      </c>
      <c r="Y18" s="9"/>
      <c r="Z18" s="9"/>
      <c r="AA18" s="9"/>
      <c r="AB18" s="9"/>
      <c r="AC18" s="9"/>
      <c r="AD18" s="9"/>
      <c r="AE18" s="9"/>
      <c r="AF18" s="9"/>
      <c r="AG18" s="9"/>
      <c r="AH18" s="9"/>
      <c r="AI18" s="9"/>
      <c r="AJ18" s="9"/>
    </row>
    <row r="19" spans="1:36">
      <c r="A19" s="409">
        <f>A13+1</f>
        <v>3</v>
      </c>
      <c r="B19" s="402" t="s">
        <v>13</v>
      </c>
      <c r="C19" s="402">
        <v>1</v>
      </c>
      <c r="D19" s="402" t="s">
        <v>240</v>
      </c>
      <c r="E19" s="258" t="s">
        <v>233</v>
      </c>
      <c r="F19" s="259">
        <v>100173</v>
      </c>
      <c r="G19" s="259">
        <v>6946</v>
      </c>
      <c r="H19" s="260">
        <f>F19+G19</f>
        <v>107119</v>
      </c>
      <c r="I19" s="235">
        <f>IFERROR((H19/$H$24),0)</f>
        <v>0.88748871158833131</v>
      </c>
      <c r="J19" s="261">
        <v>96.100999999999999</v>
      </c>
      <c r="K19" s="261">
        <v>4.8689999999999998</v>
      </c>
      <c r="L19" s="262">
        <f>J19+K19</f>
        <v>100.97</v>
      </c>
      <c r="M19" s="235">
        <f>IFERROR((L19/$L$24),0)</f>
        <v>0.59468628340214491</v>
      </c>
      <c r="N19" s="403">
        <v>257.57900000000001</v>
      </c>
      <c r="O19" s="261">
        <v>55.512999999999998</v>
      </c>
      <c r="P19" s="261">
        <v>10.641</v>
      </c>
      <c r="Q19" s="262">
        <f>O19+P19</f>
        <v>66.153999999999996</v>
      </c>
      <c r="R19" s="235">
        <f>IFERROR((Q19/$Q$24),0)</f>
        <v>0.348118484684239</v>
      </c>
      <c r="S19" s="406">
        <f>N24-Q24</f>
        <v>67.545999999999992</v>
      </c>
      <c r="T19" s="393">
        <f>IFERROR((S19/N24),0)</f>
        <v>0.26223411070001823</v>
      </c>
      <c r="U19" s="261">
        <v>29.4146</v>
      </c>
      <c r="V19" s="261">
        <v>33.673000000000002</v>
      </c>
      <c r="W19" s="263">
        <f t="shared" si="0"/>
        <v>1.1447716440135172</v>
      </c>
      <c r="X19" s="396"/>
    </row>
    <row r="20" spans="1:36">
      <c r="A20" s="410"/>
      <c r="B20" s="391"/>
      <c r="C20" s="391"/>
      <c r="D20" s="391"/>
      <c r="E20" s="177" t="s">
        <v>234</v>
      </c>
      <c r="F20" s="68">
        <v>3055</v>
      </c>
      <c r="G20" s="68">
        <v>1283</v>
      </c>
      <c r="H20" s="178">
        <f>F20+G20</f>
        <v>4338</v>
      </c>
      <c r="I20" s="219">
        <f>IFERROR((H20/$H$24),0)</f>
        <v>3.5940645738572814E-2</v>
      </c>
      <c r="J20" s="206">
        <v>13.311999999999999</v>
      </c>
      <c r="K20" s="206">
        <v>5.6989999999999998</v>
      </c>
      <c r="L20" s="207">
        <f>J20+K20</f>
        <v>19.010999999999999</v>
      </c>
      <c r="M20" s="219">
        <f>IFERROR((L20/$L$24),0)</f>
        <v>0.11196970321638285</v>
      </c>
      <c r="N20" s="392"/>
      <c r="O20" s="206">
        <v>4.2739999999999974</v>
      </c>
      <c r="P20" s="206">
        <v>16.539000000000001</v>
      </c>
      <c r="Q20" s="207">
        <f>O20+P20</f>
        <v>20.812999999999999</v>
      </c>
      <c r="R20" s="219">
        <f>IFERROR((Q20/$Q$24),0)</f>
        <v>0.10952308283298162</v>
      </c>
      <c r="S20" s="407"/>
      <c r="T20" s="394"/>
      <c r="U20" s="206">
        <v>4.1380999999999997</v>
      </c>
      <c r="V20" s="206">
        <v>3.9176000000000002</v>
      </c>
      <c r="W20" s="179">
        <f t="shared" si="0"/>
        <v>0.94671467581740421</v>
      </c>
      <c r="X20" s="396"/>
    </row>
    <row r="21" spans="1:36">
      <c r="A21" s="410"/>
      <c r="B21" s="391"/>
      <c r="C21" s="391"/>
      <c r="D21" s="391"/>
      <c r="E21" s="177" t="s">
        <v>235</v>
      </c>
      <c r="F21" s="68">
        <v>7618</v>
      </c>
      <c r="G21" s="68">
        <v>20</v>
      </c>
      <c r="H21" s="178">
        <f>F21+G21</f>
        <v>7638</v>
      </c>
      <c r="I21" s="219">
        <f>IFERROR((H21/$H$24),0)</f>
        <v>6.3281385926975367E-2</v>
      </c>
      <c r="J21" s="206">
        <v>19.396000000000001</v>
      </c>
      <c r="K21" s="206">
        <v>2.4E-2</v>
      </c>
      <c r="L21" s="207">
        <f>J21+K21</f>
        <v>19.420000000000002</v>
      </c>
      <c r="M21" s="219">
        <f>IFERROR((L21/$L$24),0)</f>
        <v>0.11437860378003026</v>
      </c>
      <c r="N21" s="392"/>
      <c r="O21" s="206">
        <v>18.652000000000001</v>
      </c>
      <c r="P21" s="206">
        <v>1.0609999999999999</v>
      </c>
      <c r="Q21" s="207">
        <f>O21+P21</f>
        <v>19.713000000000001</v>
      </c>
      <c r="R21" s="219">
        <f>IFERROR((Q21/$Q$24),0)</f>
        <v>0.1037346145143212</v>
      </c>
      <c r="S21" s="407"/>
      <c r="T21" s="394"/>
      <c r="U21" s="206">
        <v>14.617699999999999</v>
      </c>
      <c r="V21" s="206">
        <v>14.6816</v>
      </c>
      <c r="W21" s="179">
        <f t="shared" si="0"/>
        <v>1.0043714127393502</v>
      </c>
      <c r="X21" s="396"/>
    </row>
    <row r="22" spans="1:36">
      <c r="A22" s="410"/>
      <c r="B22" s="391"/>
      <c r="C22" s="391"/>
      <c r="D22" s="391"/>
      <c r="E22" s="177" t="s">
        <v>236</v>
      </c>
      <c r="F22" s="68">
        <v>5</v>
      </c>
      <c r="G22" s="68">
        <v>0</v>
      </c>
      <c r="H22" s="178">
        <f>F22+G22</f>
        <v>5</v>
      </c>
      <c r="I22" s="219">
        <f>IFERROR((H22/$H$24),0)</f>
        <v>4.142536392182205E-5</v>
      </c>
      <c r="J22" s="206">
        <v>0.80600000000000005</v>
      </c>
      <c r="K22" s="206">
        <v>0</v>
      </c>
      <c r="L22" s="207">
        <f>J22+K22</f>
        <v>0.80600000000000005</v>
      </c>
      <c r="M22" s="219">
        <f>IFERROR((L22/$L$24),0)</f>
        <v>4.7471243381413172E-3</v>
      </c>
      <c r="N22" s="392"/>
      <c r="O22" s="206">
        <v>1.3029999999999999</v>
      </c>
      <c r="P22" s="206">
        <v>0</v>
      </c>
      <c r="Q22" s="207">
        <f>O22+P22</f>
        <v>1.3029999999999999</v>
      </c>
      <c r="R22" s="219">
        <f>IFERROR((Q22/$Q$24),0)</f>
        <v>6.8567038356495968E-3</v>
      </c>
      <c r="S22" s="407"/>
      <c r="T22" s="394"/>
      <c r="U22" s="206">
        <v>1.1485000000000001</v>
      </c>
      <c r="V22" s="206">
        <v>1.1294</v>
      </c>
      <c r="W22" s="179">
        <f t="shared" si="0"/>
        <v>0.98336961253809307</v>
      </c>
      <c r="X22" s="396"/>
    </row>
    <row r="23" spans="1:36" ht="15.75" thickBot="1">
      <c r="A23" s="411"/>
      <c r="B23" s="412"/>
      <c r="C23" s="412"/>
      <c r="D23" s="412"/>
      <c r="E23" s="253" t="s">
        <v>237</v>
      </c>
      <c r="F23" s="254">
        <v>1427</v>
      </c>
      <c r="G23" s="254">
        <v>172</v>
      </c>
      <c r="H23" s="255">
        <f>F23+G23</f>
        <v>1599</v>
      </c>
      <c r="I23" s="234">
        <f>IFERROR((H23/$H$24),0)</f>
        <v>1.3247831382198693E-2</v>
      </c>
      <c r="J23" s="256">
        <v>29.3</v>
      </c>
      <c r="K23" s="256">
        <v>0.28000000000000003</v>
      </c>
      <c r="L23" s="257">
        <f>J23+K23</f>
        <v>29.580000000000002</v>
      </c>
      <c r="M23" s="234">
        <f>IFERROR((L23/$L$24),0)</f>
        <v>0.17421828526330047</v>
      </c>
      <c r="N23" s="413"/>
      <c r="O23" s="256">
        <v>80.674999999999997</v>
      </c>
      <c r="P23" s="256">
        <v>1.375</v>
      </c>
      <c r="Q23" s="257">
        <f>O23+P23</f>
        <v>82.05</v>
      </c>
      <c r="R23" s="234">
        <f>IFERROR((Q23/$Q$24),0)</f>
        <v>0.43176711413280844</v>
      </c>
      <c r="S23" s="408"/>
      <c r="T23" s="395"/>
      <c r="U23" s="256">
        <v>50.221400000000003</v>
      </c>
      <c r="V23" s="256">
        <v>50.924599999999998</v>
      </c>
      <c r="W23" s="179">
        <f t="shared" si="0"/>
        <v>1.0140019991477736</v>
      </c>
      <c r="X23" s="396"/>
    </row>
    <row r="24" spans="1:36" s="156" customFormat="1" ht="15.75" thickBot="1">
      <c r="A24" s="397" t="s">
        <v>238</v>
      </c>
      <c r="B24" s="398"/>
      <c r="C24" s="399"/>
      <c r="D24" s="236"/>
      <c r="E24" s="180"/>
      <c r="F24" s="181">
        <f>SUM(F19:F23)</f>
        <v>112278</v>
      </c>
      <c r="G24" s="181">
        <f>SUM(G19:G23)</f>
        <v>8421</v>
      </c>
      <c r="H24" s="181">
        <f>SUM(H19:H23)</f>
        <v>120699</v>
      </c>
      <c r="I24" s="220">
        <v>1</v>
      </c>
      <c r="J24" s="208">
        <f>SUM(J19:J23)</f>
        <v>158.91500000000002</v>
      </c>
      <c r="K24" s="208">
        <f>SUM(K19:K23)</f>
        <v>10.871999999999998</v>
      </c>
      <c r="L24" s="208">
        <f>SUM(L19:L23)</f>
        <v>169.78700000000003</v>
      </c>
      <c r="M24" s="220">
        <v>1</v>
      </c>
      <c r="N24" s="208">
        <f>N19</f>
        <v>257.57900000000001</v>
      </c>
      <c r="O24" s="208">
        <f>SUM(O19:O23)</f>
        <v>160.41699999999997</v>
      </c>
      <c r="P24" s="208">
        <f>SUM(P19:P23)</f>
        <v>29.616</v>
      </c>
      <c r="Q24" s="208">
        <f>SUM(Q19:Q23)</f>
        <v>190.03300000000002</v>
      </c>
      <c r="R24" s="220">
        <v>1</v>
      </c>
      <c r="S24" s="208">
        <f>S19</f>
        <v>67.545999999999992</v>
      </c>
      <c r="T24" s="220">
        <f>T19</f>
        <v>0.26223411070001823</v>
      </c>
      <c r="U24" s="208">
        <f>SUM(U19:U23)</f>
        <v>99.540300000000002</v>
      </c>
      <c r="V24" s="208">
        <f>SUM(V19:V23)</f>
        <v>104.3262</v>
      </c>
      <c r="W24" s="182">
        <f t="shared" si="0"/>
        <v>1.0480800238697292</v>
      </c>
      <c r="X24" s="217">
        <f>IFERROR(((1-(1-T24)*W24)*1),0)</f>
        <v>0.22676230913220308</v>
      </c>
      <c r="Y24" s="9"/>
      <c r="Z24" s="9"/>
      <c r="AA24" s="9"/>
      <c r="AB24" s="9"/>
      <c r="AC24" s="9"/>
      <c r="AD24" s="9"/>
      <c r="AE24" s="9"/>
      <c r="AF24" s="9"/>
      <c r="AG24" s="9"/>
      <c r="AH24" s="9"/>
      <c r="AI24" s="9"/>
      <c r="AJ24" s="9"/>
    </row>
    <row r="25" spans="1:36">
      <c r="A25" s="409">
        <f>A19+1</f>
        <v>4</v>
      </c>
      <c r="B25" s="402" t="s">
        <v>13</v>
      </c>
      <c r="C25" s="402">
        <v>1</v>
      </c>
      <c r="D25" s="402" t="s">
        <v>241</v>
      </c>
      <c r="E25" s="258" t="s">
        <v>233</v>
      </c>
      <c r="F25" s="259">
        <v>103299</v>
      </c>
      <c r="G25" s="259">
        <v>1662</v>
      </c>
      <c r="H25" s="260">
        <f>F25+G25</f>
        <v>104961</v>
      </c>
      <c r="I25" s="235">
        <f>IFERROR((H25/$H$30),0)</f>
        <v>0.90348098541842414</v>
      </c>
      <c r="J25" s="261">
        <v>114.185</v>
      </c>
      <c r="K25" s="261">
        <v>1.5069999999999999</v>
      </c>
      <c r="L25" s="262">
        <f>J25+K25</f>
        <v>115.69200000000001</v>
      </c>
      <c r="M25" s="235">
        <f>IFERROR((L25/$L$30),0)</f>
        <v>0.44979238915758213</v>
      </c>
      <c r="N25" s="403">
        <v>488.41199999999998</v>
      </c>
      <c r="O25" s="261">
        <v>65.830999999999989</v>
      </c>
      <c r="P25" s="261">
        <v>14.733000000000001</v>
      </c>
      <c r="Q25" s="262">
        <f>O25+P25</f>
        <v>80.563999999999993</v>
      </c>
      <c r="R25" s="235">
        <f>IFERROR((Q25/$Q$30),0)</f>
        <v>0.20586807312348915</v>
      </c>
      <c r="S25" s="406">
        <f>N30-Q30</f>
        <v>97.074000000000012</v>
      </c>
      <c r="T25" s="393">
        <f>IFERROR((S25/N30),0)</f>
        <v>0.19875433036043344</v>
      </c>
      <c r="U25" s="261">
        <v>37.009700000000002</v>
      </c>
      <c r="V25" s="261">
        <v>43.462600000000002</v>
      </c>
      <c r="W25" s="263">
        <f t="shared" si="0"/>
        <v>1.1743569928964568</v>
      </c>
      <c r="X25" s="396"/>
    </row>
    <row r="26" spans="1:36">
      <c r="A26" s="410"/>
      <c r="B26" s="391"/>
      <c r="C26" s="391"/>
      <c r="D26" s="391"/>
      <c r="E26" s="177" t="s">
        <v>234</v>
      </c>
      <c r="F26" s="68">
        <v>2148</v>
      </c>
      <c r="G26" s="68">
        <v>170</v>
      </c>
      <c r="H26" s="178">
        <f>F26+G26</f>
        <v>2318</v>
      </c>
      <c r="I26" s="219">
        <f>IFERROR((H26/$H$30),0)</f>
        <v>1.9952829376624719E-2</v>
      </c>
      <c r="J26" s="206">
        <v>8.0660000000000007</v>
      </c>
      <c r="K26" s="206">
        <v>0.79400000000000004</v>
      </c>
      <c r="L26" s="207">
        <f>J26+K26</f>
        <v>8.8600000000000012</v>
      </c>
      <c r="M26" s="219">
        <f>IFERROR((L26/$L$30),0)</f>
        <v>3.4446293330015712E-2</v>
      </c>
      <c r="N26" s="392"/>
      <c r="O26" s="206">
        <v>6.4019999999999992</v>
      </c>
      <c r="P26" s="206">
        <v>1.8939999999999999</v>
      </c>
      <c r="Q26" s="207">
        <f>O26+P26</f>
        <v>8.2959999999999994</v>
      </c>
      <c r="R26" s="219">
        <f>IFERROR((Q26/$Q$30),0)</f>
        <v>2.1199065769232736E-2</v>
      </c>
      <c r="S26" s="407"/>
      <c r="T26" s="394"/>
      <c r="U26" s="206">
        <v>1.6978</v>
      </c>
      <c r="V26" s="206">
        <v>1.0023</v>
      </c>
      <c r="W26" s="179">
        <f t="shared" si="0"/>
        <v>0.59035222052067382</v>
      </c>
      <c r="X26" s="396"/>
    </row>
    <row r="27" spans="1:36">
      <c r="A27" s="410"/>
      <c r="B27" s="391"/>
      <c r="C27" s="391"/>
      <c r="D27" s="391"/>
      <c r="E27" s="177" t="s">
        <v>235</v>
      </c>
      <c r="F27" s="68">
        <v>7118</v>
      </c>
      <c r="G27" s="68">
        <v>12</v>
      </c>
      <c r="H27" s="178">
        <f>F27+G27</f>
        <v>7130</v>
      </c>
      <c r="I27" s="219">
        <f>IFERROR((H27/$H$30),0)</f>
        <v>6.1373457055795617E-2</v>
      </c>
      <c r="J27" s="206">
        <v>27.603999999999999</v>
      </c>
      <c r="K27" s="206">
        <v>8.9999999999999993E-3</v>
      </c>
      <c r="L27" s="207">
        <f>J27+K27</f>
        <v>27.613</v>
      </c>
      <c r="M27" s="219">
        <f>IFERROR((L27/$L$30),0)</f>
        <v>0.10735502231622164</v>
      </c>
      <c r="N27" s="392"/>
      <c r="O27" s="206">
        <v>26.254999999999999</v>
      </c>
      <c r="P27" s="206">
        <v>1.7829999999999999</v>
      </c>
      <c r="Q27" s="207">
        <f>O27+P27</f>
        <v>28.038</v>
      </c>
      <c r="R27" s="219">
        <f>IFERROR((Q27/$Q$30),0)</f>
        <v>7.1646505067230887E-2</v>
      </c>
      <c r="S27" s="407"/>
      <c r="T27" s="394"/>
      <c r="U27" s="206">
        <v>21.884499999999999</v>
      </c>
      <c r="V27" s="206">
        <v>20.895499999999998</v>
      </c>
      <c r="W27" s="179">
        <f t="shared" si="0"/>
        <v>0.95480819758276403</v>
      </c>
      <c r="X27" s="396"/>
    </row>
    <row r="28" spans="1:36">
      <c r="A28" s="410"/>
      <c r="B28" s="391"/>
      <c r="C28" s="391"/>
      <c r="D28" s="391"/>
      <c r="E28" s="177" t="s">
        <v>236</v>
      </c>
      <c r="F28" s="68">
        <v>62</v>
      </c>
      <c r="G28" s="68">
        <v>0</v>
      </c>
      <c r="H28" s="178">
        <f>F28+G28</f>
        <v>62</v>
      </c>
      <c r="I28" s="219">
        <f>IFERROR((H28/$H$30),0)</f>
        <v>5.3368223526778795E-4</v>
      </c>
      <c r="J28" s="206">
        <v>86.551000000000002</v>
      </c>
      <c r="K28" s="206">
        <v>0</v>
      </c>
      <c r="L28" s="207">
        <f>J28+K28</f>
        <v>86.551000000000002</v>
      </c>
      <c r="M28" s="219">
        <f>IFERROR((L28/$L$30),0)</f>
        <v>0.33649674198715457</v>
      </c>
      <c r="N28" s="392"/>
      <c r="O28" s="206">
        <v>247.613</v>
      </c>
      <c r="P28" s="206">
        <v>0</v>
      </c>
      <c r="Q28" s="207">
        <f>O28+P28</f>
        <v>247.613</v>
      </c>
      <c r="R28" s="219">
        <f>IFERROR((Q28/$Q$30),0)</f>
        <v>0.63273436262259231</v>
      </c>
      <c r="S28" s="407"/>
      <c r="T28" s="394"/>
      <c r="U28" s="206">
        <v>154.1053</v>
      </c>
      <c r="V28" s="206">
        <v>192.19710000000001</v>
      </c>
      <c r="W28" s="179">
        <f t="shared" si="0"/>
        <v>1.2471803370812036</v>
      </c>
      <c r="X28" s="396"/>
    </row>
    <row r="29" spans="1:36" ht="15.75" thickBot="1">
      <c r="A29" s="411"/>
      <c r="B29" s="412"/>
      <c r="C29" s="412"/>
      <c r="D29" s="412"/>
      <c r="E29" s="253" t="s">
        <v>237</v>
      </c>
      <c r="F29" s="254">
        <v>1626</v>
      </c>
      <c r="G29" s="254">
        <v>77</v>
      </c>
      <c r="H29" s="255">
        <f>F29+G29</f>
        <v>1703</v>
      </c>
      <c r="I29" s="234">
        <f>IFERROR((H29/$H$30),0)</f>
        <v>1.4659045913887789E-2</v>
      </c>
      <c r="J29" s="256">
        <v>18.419</v>
      </c>
      <c r="K29" s="256">
        <v>7.6999999999999999E-2</v>
      </c>
      <c r="L29" s="257">
        <f>J29+K29</f>
        <v>18.496000000000002</v>
      </c>
      <c r="M29" s="234">
        <f>IFERROR((L29/$L$30),0)</f>
        <v>7.1909553209026034E-2</v>
      </c>
      <c r="N29" s="413"/>
      <c r="O29" s="256">
        <v>25.739000000000001</v>
      </c>
      <c r="P29" s="256">
        <v>1.0880000000000001</v>
      </c>
      <c r="Q29" s="257">
        <f>O29+P29</f>
        <v>26.827000000000002</v>
      </c>
      <c r="R29" s="234">
        <f>IFERROR((Q29/$Q$30),0)</f>
        <v>6.8551993417454993E-2</v>
      </c>
      <c r="S29" s="408"/>
      <c r="T29" s="395"/>
      <c r="U29" s="256">
        <v>12.361000000000001</v>
      </c>
      <c r="V29" s="256">
        <v>12.8253</v>
      </c>
      <c r="W29" s="179">
        <f t="shared" si="0"/>
        <v>1.0375616859477388</v>
      </c>
      <c r="X29" s="396"/>
    </row>
    <row r="30" spans="1:36" s="156" customFormat="1" ht="15.75" thickBot="1">
      <c r="A30" s="397" t="s">
        <v>238</v>
      </c>
      <c r="B30" s="398"/>
      <c r="C30" s="399"/>
      <c r="D30" s="236"/>
      <c r="E30" s="180"/>
      <c r="F30" s="181">
        <f>SUM(F25:F29)</f>
        <v>114253</v>
      </c>
      <c r="G30" s="181">
        <f>SUM(G25:G29)</f>
        <v>1921</v>
      </c>
      <c r="H30" s="181">
        <f>SUM(H25:H29)</f>
        <v>116174</v>
      </c>
      <c r="I30" s="220">
        <v>1</v>
      </c>
      <c r="J30" s="208">
        <f>SUM(J25:J29)</f>
        <v>254.82500000000002</v>
      </c>
      <c r="K30" s="208">
        <f>SUM(K25:K29)</f>
        <v>2.387</v>
      </c>
      <c r="L30" s="208">
        <f>SUM(L25:L29)</f>
        <v>257.21199999999999</v>
      </c>
      <c r="M30" s="220">
        <v>1</v>
      </c>
      <c r="N30" s="208">
        <f>N25</f>
        <v>488.41199999999998</v>
      </c>
      <c r="O30" s="208">
        <f>SUM(O25:O29)</f>
        <v>371.84</v>
      </c>
      <c r="P30" s="208">
        <f>SUM(P25:P29)</f>
        <v>19.498000000000001</v>
      </c>
      <c r="Q30" s="208">
        <f>SUM(Q25:Q29)</f>
        <v>391.33799999999997</v>
      </c>
      <c r="R30" s="220">
        <v>1</v>
      </c>
      <c r="S30" s="208">
        <f>S25</f>
        <v>97.074000000000012</v>
      </c>
      <c r="T30" s="220">
        <f>T25</f>
        <v>0.19875433036043344</v>
      </c>
      <c r="U30" s="208">
        <f>SUM(U25:U29)</f>
        <v>227.05829999999997</v>
      </c>
      <c r="V30" s="208">
        <f>SUM(V25:V29)</f>
        <v>270.38280000000003</v>
      </c>
      <c r="W30" s="182">
        <f t="shared" si="0"/>
        <v>1.1908078233651889</v>
      </c>
      <c r="X30" s="217">
        <f>IFERROR(((1-(1-T30)*W30)*1),0)</f>
        <v>4.5870388155724529E-2</v>
      </c>
      <c r="Y30" s="9"/>
      <c r="Z30" s="9"/>
      <c r="AA30" s="9"/>
      <c r="AB30" s="9"/>
      <c r="AC30" s="9"/>
      <c r="AD30" s="9"/>
      <c r="AE30" s="9"/>
      <c r="AF30" s="9"/>
      <c r="AG30" s="9"/>
      <c r="AH30" s="9"/>
      <c r="AI30" s="9"/>
      <c r="AJ30" s="9"/>
    </row>
    <row r="31" spans="1:36">
      <c r="A31" s="409">
        <f>A25+1</f>
        <v>5</v>
      </c>
      <c r="B31" s="402" t="s">
        <v>13</v>
      </c>
      <c r="C31" s="402">
        <v>1</v>
      </c>
      <c r="D31" s="402" t="s">
        <v>242</v>
      </c>
      <c r="E31" s="258" t="s">
        <v>233</v>
      </c>
      <c r="F31" s="259">
        <v>138069</v>
      </c>
      <c r="G31" s="259">
        <v>2970</v>
      </c>
      <c r="H31" s="260">
        <f>F31+G31</f>
        <v>141039</v>
      </c>
      <c r="I31" s="235">
        <f>IFERROR((H31/$H$36),0)</f>
        <v>0.91757748458115385</v>
      </c>
      <c r="J31" s="261">
        <v>146.614</v>
      </c>
      <c r="K31" s="261">
        <v>2.931</v>
      </c>
      <c r="L31" s="262">
        <f>J31+K31</f>
        <v>149.54500000000002</v>
      </c>
      <c r="M31" s="235">
        <f>IFERROR((L31/$L$36),0)</f>
        <v>0.74227300477989155</v>
      </c>
      <c r="N31" s="403">
        <v>220.75200000000001</v>
      </c>
      <c r="O31" s="261">
        <v>85.336999999999989</v>
      </c>
      <c r="P31" s="261">
        <v>8.6920000000000002</v>
      </c>
      <c r="Q31" s="262">
        <f>O31+P31</f>
        <v>94.028999999999996</v>
      </c>
      <c r="R31" s="235">
        <f>IFERROR((Q31/$Q$36),0)</f>
        <v>0.58981564536667064</v>
      </c>
      <c r="S31" s="406">
        <f>N36-Q36</f>
        <v>61.331000000000017</v>
      </c>
      <c r="T31" s="393">
        <f>IFERROR((S31/N36),0)</f>
        <v>0.27782760745089519</v>
      </c>
      <c r="U31" s="261">
        <v>40.859699999999997</v>
      </c>
      <c r="V31" s="261">
        <v>48.677900000000001</v>
      </c>
      <c r="W31" s="263">
        <f t="shared" si="0"/>
        <v>1.1913425698181828</v>
      </c>
      <c r="X31" s="396"/>
    </row>
    <row r="32" spans="1:36">
      <c r="A32" s="410"/>
      <c r="B32" s="391"/>
      <c r="C32" s="391"/>
      <c r="D32" s="391"/>
      <c r="E32" s="177" t="s">
        <v>234</v>
      </c>
      <c r="F32" s="68">
        <v>1988</v>
      </c>
      <c r="G32" s="68">
        <v>122</v>
      </c>
      <c r="H32" s="178">
        <f>F32+G32</f>
        <v>2110</v>
      </c>
      <c r="I32" s="219">
        <f>IFERROR((H32/$H$36),0)</f>
        <v>1.3727327139771515E-2</v>
      </c>
      <c r="J32" s="206">
        <v>7.5739999999999998</v>
      </c>
      <c r="K32" s="206">
        <v>0.64800000000000002</v>
      </c>
      <c r="L32" s="207">
        <f>J32+K32</f>
        <v>8.2219999999999995</v>
      </c>
      <c r="M32" s="219">
        <f>IFERROR((L32/$L$36),0)</f>
        <v>4.0810248723128606E-2</v>
      </c>
      <c r="N32" s="392"/>
      <c r="O32" s="206">
        <v>1.2089999999999999</v>
      </c>
      <c r="P32" s="206">
        <v>1.627</v>
      </c>
      <c r="Q32" s="207">
        <f>O32+P32</f>
        <v>2.8359999999999999</v>
      </c>
      <c r="R32" s="219">
        <f>IFERROR((Q32/$Q$36),0)</f>
        <v>1.7789375301873654E-2</v>
      </c>
      <c r="S32" s="407"/>
      <c r="T32" s="394"/>
      <c r="U32" s="206">
        <v>0.60729999999999995</v>
      </c>
      <c r="V32" s="206">
        <v>0.41460000000000002</v>
      </c>
      <c r="W32" s="179">
        <f t="shared" si="0"/>
        <v>0.68269389099291955</v>
      </c>
      <c r="X32" s="396"/>
    </row>
    <row r="33" spans="1:36">
      <c r="A33" s="410"/>
      <c r="B33" s="391"/>
      <c r="C33" s="391"/>
      <c r="D33" s="391"/>
      <c r="E33" s="177" t="s">
        <v>235</v>
      </c>
      <c r="F33" s="68">
        <v>7919</v>
      </c>
      <c r="G33" s="68">
        <v>22</v>
      </c>
      <c r="H33" s="178">
        <f>F33+G33</f>
        <v>7941</v>
      </c>
      <c r="I33" s="219">
        <f>IFERROR((H33/$H$36),0)</f>
        <v>5.1662893278163792E-2</v>
      </c>
      <c r="J33" s="206">
        <v>23.576000000000001</v>
      </c>
      <c r="K33" s="206">
        <v>3.9E-2</v>
      </c>
      <c r="L33" s="207">
        <f>J33+K33</f>
        <v>23.615000000000002</v>
      </c>
      <c r="M33" s="219">
        <f>IFERROR((L33/$L$36),0)</f>
        <v>0.11721406270939944</v>
      </c>
      <c r="N33" s="392"/>
      <c r="O33" s="206">
        <v>23.792999999999999</v>
      </c>
      <c r="P33" s="206">
        <v>1.1890000000000001</v>
      </c>
      <c r="Q33" s="207">
        <f>O33+P33</f>
        <v>24.981999999999999</v>
      </c>
      <c r="R33" s="219">
        <f>IFERROR((Q33/$Q$36),0)</f>
        <v>0.15670457467962187</v>
      </c>
      <c r="S33" s="407"/>
      <c r="T33" s="394"/>
      <c r="U33" s="206">
        <v>19.059799999999999</v>
      </c>
      <c r="V33" s="206">
        <v>19.667300000000001</v>
      </c>
      <c r="W33" s="179">
        <f t="shared" si="0"/>
        <v>1.0318733669818152</v>
      </c>
      <c r="X33" s="396"/>
    </row>
    <row r="34" spans="1:36">
      <c r="A34" s="410"/>
      <c r="B34" s="391"/>
      <c r="C34" s="391"/>
      <c r="D34" s="391"/>
      <c r="E34" s="177" t="s">
        <v>236</v>
      </c>
      <c r="F34" s="68">
        <v>38</v>
      </c>
      <c r="G34" s="68">
        <v>0</v>
      </c>
      <c r="H34" s="178">
        <f>F34+G34</f>
        <v>38</v>
      </c>
      <c r="I34" s="219">
        <f>IFERROR((H34/$H$36),0)</f>
        <v>2.4722200536081402E-4</v>
      </c>
      <c r="J34" s="206">
        <v>8.2460000000000004</v>
      </c>
      <c r="K34" s="206">
        <v>0</v>
      </c>
      <c r="L34" s="207">
        <f>J34+K34</f>
        <v>8.2460000000000004</v>
      </c>
      <c r="M34" s="219">
        <f>IFERROR((L34/$L$36),0)</f>
        <v>4.0929373749807652E-2</v>
      </c>
      <c r="N34" s="392"/>
      <c r="O34" s="206">
        <v>11.505000000000001</v>
      </c>
      <c r="P34" s="206">
        <v>0</v>
      </c>
      <c r="Q34" s="207">
        <f>O34+P34</f>
        <v>11.505000000000001</v>
      </c>
      <c r="R34" s="219">
        <f>IFERROR((Q34/$Q$36),0)</f>
        <v>7.2167405799737808E-2</v>
      </c>
      <c r="S34" s="407"/>
      <c r="T34" s="394"/>
      <c r="U34" s="206">
        <v>10.209199999999999</v>
      </c>
      <c r="V34" s="206">
        <v>9.6042000000000005</v>
      </c>
      <c r="W34" s="179">
        <f t="shared" si="0"/>
        <v>0.94073972495396319</v>
      </c>
      <c r="X34" s="396"/>
    </row>
    <row r="35" spans="1:36" ht="15.75" thickBot="1">
      <c r="A35" s="411"/>
      <c r="B35" s="412"/>
      <c r="C35" s="412"/>
      <c r="D35" s="412"/>
      <c r="E35" s="253" t="s">
        <v>237</v>
      </c>
      <c r="F35" s="254">
        <v>2457</v>
      </c>
      <c r="G35" s="254">
        <v>123</v>
      </c>
      <c r="H35" s="255">
        <f>F35+G35</f>
        <v>2580</v>
      </c>
      <c r="I35" s="234">
        <f>IFERROR((H35/$H$36),0)</f>
        <v>1.6785072995550005E-2</v>
      </c>
      <c r="J35" s="256">
        <v>11.657999999999999</v>
      </c>
      <c r="K35" s="256">
        <v>0.183</v>
      </c>
      <c r="L35" s="257">
        <f>J35+K35</f>
        <v>11.840999999999999</v>
      </c>
      <c r="M35" s="234">
        <f>IFERROR((L35/$L$36),0)</f>
        <v>5.8773310037772544E-2</v>
      </c>
      <c r="N35" s="413"/>
      <c r="O35" s="256">
        <v>24.166999999999998</v>
      </c>
      <c r="P35" s="256">
        <v>1.9019999999999999</v>
      </c>
      <c r="Q35" s="257">
        <f>O35+P35</f>
        <v>26.068999999999999</v>
      </c>
      <c r="R35" s="234">
        <f>IFERROR((Q35/$Q$36),0)</f>
        <v>0.16352299885209604</v>
      </c>
      <c r="S35" s="408"/>
      <c r="T35" s="395"/>
      <c r="U35" s="256">
        <v>13.2005</v>
      </c>
      <c r="V35" s="256">
        <v>14.0237</v>
      </c>
      <c r="W35" s="179">
        <f t="shared" si="0"/>
        <v>1.0623612741941593</v>
      </c>
      <c r="X35" s="396"/>
    </row>
    <row r="36" spans="1:36" s="156" customFormat="1" ht="15.75" thickBot="1">
      <c r="A36" s="397" t="s">
        <v>238</v>
      </c>
      <c r="B36" s="398"/>
      <c r="C36" s="399"/>
      <c r="D36" s="236"/>
      <c r="E36" s="180"/>
      <c r="F36" s="181">
        <f>SUM(F31:F35)</f>
        <v>150471</v>
      </c>
      <c r="G36" s="181">
        <f>SUM(G31:G35)</f>
        <v>3237</v>
      </c>
      <c r="H36" s="181">
        <f>SUM(H31:H35)</f>
        <v>153708</v>
      </c>
      <c r="I36" s="220">
        <v>1</v>
      </c>
      <c r="J36" s="208">
        <f>SUM(J31:J35)</f>
        <v>197.66800000000001</v>
      </c>
      <c r="K36" s="208">
        <f>SUM(K31:K35)</f>
        <v>3.8010000000000002</v>
      </c>
      <c r="L36" s="208">
        <f>SUM(L31:L35)</f>
        <v>201.46900000000005</v>
      </c>
      <c r="M36" s="220">
        <v>1</v>
      </c>
      <c r="N36" s="208">
        <f>N31</f>
        <v>220.75200000000001</v>
      </c>
      <c r="O36" s="208">
        <f>SUM(O31:O35)</f>
        <v>146.011</v>
      </c>
      <c r="P36" s="208">
        <f>SUM(P31:P35)</f>
        <v>13.41</v>
      </c>
      <c r="Q36" s="208">
        <f>SUM(Q31:Q35)</f>
        <v>159.42099999999999</v>
      </c>
      <c r="R36" s="220">
        <v>1</v>
      </c>
      <c r="S36" s="208">
        <f>S31</f>
        <v>61.331000000000017</v>
      </c>
      <c r="T36" s="220">
        <f>T31</f>
        <v>0.27782760745089519</v>
      </c>
      <c r="U36" s="208">
        <f>SUM(U31:U35)</f>
        <v>83.936499999999995</v>
      </c>
      <c r="V36" s="208">
        <f>SUM(V31:V35)</f>
        <v>92.387700000000009</v>
      </c>
      <c r="W36" s="182">
        <f t="shared" si="0"/>
        <v>1.1006856373568115</v>
      </c>
      <c r="X36" s="217">
        <f>IFERROR(((1-(1-T36)*W36)*1),0)</f>
        <v>0.20511521982559511</v>
      </c>
      <c r="Y36" s="9"/>
      <c r="Z36" s="9"/>
      <c r="AA36" s="9"/>
      <c r="AB36" s="9"/>
      <c r="AC36" s="9"/>
      <c r="AD36" s="9"/>
      <c r="AE36" s="9"/>
      <c r="AF36" s="9"/>
      <c r="AG36" s="9"/>
      <c r="AH36" s="9"/>
      <c r="AI36" s="9"/>
      <c r="AJ36" s="9"/>
    </row>
    <row r="37" spans="1:36">
      <c r="A37" s="409">
        <f>A31+1</f>
        <v>6</v>
      </c>
      <c r="B37" s="402" t="s">
        <v>243</v>
      </c>
      <c r="C37" s="402">
        <v>2</v>
      </c>
      <c r="D37" s="402" t="s">
        <v>244</v>
      </c>
      <c r="E37" s="258" t="s">
        <v>233</v>
      </c>
      <c r="F37" s="259">
        <v>164884</v>
      </c>
      <c r="G37" s="259">
        <v>3101</v>
      </c>
      <c r="H37" s="260">
        <f>F37+G37</f>
        <v>167985</v>
      </c>
      <c r="I37" s="235">
        <f>IFERROR((H37/$H$42),0)</f>
        <v>0.91869883128886365</v>
      </c>
      <c r="J37" s="261">
        <v>187.43299999999999</v>
      </c>
      <c r="K37" s="261">
        <v>2.6829999999999998</v>
      </c>
      <c r="L37" s="262">
        <f>J37+K37</f>
        <v>190.11599999999999</v>
      </c>
      <c r="M37" s="235">
        <f>IFERROR((L37/$L$42),0)</f>
        <v>0.62359285208218529</v>
      </c>
      <c r="N37" s="403">
        <v>652.48199999999997</v>
      </c>
      <c r="O37" s="261">
        <v>134.971</v>
      </c>
      <c r="P37" s="261">
        <v>15.577</v>
      </c>
      <c r="Q37" s="262">
        <f>O37+P37</f>
        <v>150.548</v>
      </c>
      <c r="R37" s="235">
        <f>IFERROR((Q37/$Q$42),0)</f>
        <v>0.29181624345803453</v>
      </c>
      <c r="S37" s="406">
        <f>N42-Q42</f>
        <v>136.58199999999999</v>
      </c>
      <c r="T37" s="393">
        <f>IFERROR((S37/N42),0)</f>
        <v>0.20932684733065432</v>
      </c>
      <c r="U37" s="261">
        <v>68.946299999999994</v>
      </c>
      <c r="V37" s="261">
        <v>76.588200000000001</v>
      </c>
      <c r="W37" s="263">
        <f t="shared" si="0"/>
        <v>1.1108384351299492</v>
      </c>
      <c r="X37" s="396"/>
    </row>
    <row r="38" spans="1:36">
      <c r="A38" s="410"/>
      <c r="B38" s="391"/>
      <c r="C38" s="391"/>
      <c r="D38" s="391"/>
      <c r="E38" s="177" t="s">
        <v>234</v>
      </c>
      <c r="F38" s="68">
        <v>859</v>
      </c>
      <c r="G38" s="68">
        <v>21</v>
      </c>
      <c r="H38" s="178">
        <f>F38+G38</f>
        <v>880</v>
      </c>
      <c r="I38" s="219">
        <f>IFERROR((H38/$H$42),0)</f>
        <v>4.8126616753531564E-3</v>
      </c>
      <c r="J38" s="206">
        <v>3.9649999999999999</v>
      </c>
      <c r="K38" s="206">
        <v>0.127</v>
      </c>
      <c r="L38" s="207">
        <f>J38+K38</f>
        <v>4.0919999999999996</v>
      </c>
      <c r="M38" s="219">
        <f>IFERROR((L38/$L$42),0)</f>
        <v>1.3422026293001651E-2</v>
      </c>
      <c r="N38" s="392"/>
      <c r="O38" s="206">
        <v>0.78899999999999992</v>
      </c>
      <c r="P38" s="206">
        <v>0.54</v>
      </c>
      <c r="Q38" s="207">
        <f>O38+P38</f>
        <v>1.329</v>
      </c>
      <c r="R38" s="219">
        <f>IFERROR((Q38/$Q$42),0)</f>
        <v>2.5760806357821285E-3</v>
      </c>
      <c r="S38" s="407"/>
      <c r="T38" s="394"/>
      <c r="U38" s="206">
        <v>0.29880000000000001</v>
      </c>
      <c r="V38" s="206">
        <v>0.15840000000000001</v>
      </c>
      <c r="W38" s="179">
        <f t="shared" si="0"/>
        <v>0.53012048192771088</v>
      </c>
      <c r="X38" s="396"/>
    </row>
    <row r="39" spans="1:36">
      <c r="A39" s="410"/>
      <c r="B39" s="391"/>
      <c r="C39" s="391"/>
      <c r="D39" s="391"/>
      <c r="E39" s="177" t="s">
        <v>235</v>
      </c>
      <c r="F39" s="68">
        <v>12050</v>
      </c>
      <c r="G39" s="68">
        <v>54</v>
      </c>
      <c r="H39" s="178">
        <f>F39+G39</f>
        <v>12104</v>
      </c>
      <c r="I39" s="219">
        <f>IFERROR((H39/$H$42),0)</f>
        <v>6.6195973770993871E-2</v>
      </c>
      <c r="J39" s="206">
        <v>40.677</v>
      </c>
      <c r="K39" s="206">
        <v>3.7999999999999999E-2</v>
      </c>
      <c r="L39" s="207">
        <f>J39+K39</f>
        <v>40.714999999999996</v>
      </c>
      <c r="M39" s="219">
        <f>IFERROR((L39/$L$42),0)</f>
        <v>0.13354784958933583</v>
      </c>
      <c r="N39" s="392"/>
      <c r="O39" s="206">
        <v>46.168999999999997</v>
      </c>
      <c r="P39" s="206">
        <v>1.4810000000000001</v>
      </c>
      <c r="Q39" s="207">
        <f>O39+P39</f>
        <v>47.65</v>
      </c>
      <c r="R39" s="219">
        <f>IFERROR((Q39/$Q$42),0)</f>
        <v>9.2362861019577441E-2</v>
      </c>
      <c r="S39" s="407"/>
      <c r="T39" s="394"/>
      <c r="U39" s="206">
        <v>35.7607</v>
      </c>
      <c r="V39" s="206">
        <v>35.279499999999999</v>
      </c>
      <c r="W39" s="179">
        <f t="shared" si="0"/>
        <v>0.98654388756372213</v>
      </c>
      <c r="X39" s="396"/>
    </row>
    <row r="40" spans="1:36">
      <c r="A40" s="410"/>
      <c r="B40" s="391"/>
      <c r="C40" s="391"/>
      <c r="D40" s="391"/>
      <c r="E40" s="177" t="s">
        <v>236</v>
      </c>
      <c r="F40" s="68">
        <v>52</v>
      </c>
      <c r="G40" s="68">
        <v>0</v>
      </c>
      <c r="H40" s="178">
        <f>F40+G40</f>
        <v>52</v>
      </c>
      <c r="I40" s="219">
        <f>IFERROR((H40/$H$42),0)</f>
        <v>2.8438455354359561E-4</v>
      </c>
      <c r="J40" s="206">
        <v>41.619</v>
      </c>
      <c r="K40" s="206">
        <v>0</v>
      </c>
      <c r="L40" s="207">
        <f>J40+K40</f>
        <v>41.619</v>
      </c>
      <c r="M40" s="219">
        <f>IFERROR((L40/$L$42),0)</f>
        <v>0.13651302841848381</v>
      </c>
      <c r="N40" s="392"/>
      <c r="O40" s="206">
        <v>238.01599999999999</v>
      </c>
      <c r="P40" s="206">
        <v>0</v>
      </c>
      <c r="Q40" s="207">
        <f>O40+P40</f>
        <v>238.01599999999999</v>
      </c>
      <c r="R40" s="219">
        <f>IFERROR((Q40/$Q$42),0)</f>
        <v>0.46136072882341539</v>
      </c>
      <c r="S40" s="407"/>
      <c r="T40" s="394"/>
      <c r="U40" s="206">
        <v>140.32990000000001</v>
      </c>
      <c r="V40" s="206">
        <v>135.04249999999999</v>
      </c>
      <c r="W40" s="179">
        <f t="shared" si="0"/>
        <v>0.96232164349864124</v>
      </c>
      <c r="X40" s="396"/>
    </row>
    <row r="41" spans="1:36" ht="15.75" thickBot="1">
      <c r="A41" s="411"/>
      <c r="B41" s="412"/>
      <c r="C41" s="412"/>
      <c r="D41" s="412"/>
      <c r="E41" s="253" t="s">
        <v>237</v>
      </c>
      <c r="F41" s="254">
        <v>1793</v>
      </c>
      <c r="G41" s="254">
        <v>37</v>
      </c>
      <c r="H41" s="255">
        <f>F41+G41</f>
        <v>1830</v>
      </c>
      <c r="I41" s="234">
        <f>IFERROR((H41/$H$42),0)</f>
        <v>1.0008148711245769E-2</v>
      </c>
      <c r="J41" s="256">
        <v>28.213999999999999</v>
      </c>
      <c r="K41" s="256">
        <v>0.11600000000000001</v>
      </c>
      <c r="L41" s="257">
        <f>J41+K41</f>
        <v>28.33</v>
      </c>
      <c r="M41" s="234">
        <f>IFERROR((L41/$L$42),0)</f>
        <v>9.2924243616993349E-2</v>
      </c>
      <c r="N41" s="413"/>
      <c r="O41" s="256">
        <v>75.707999999999998</v>
      </c>
      <c r="P41" s="256">
        <v>2.649</v>
      </c>
      <c r="Q41" s="257">
        <f>O41+P41</f>
        <v>78.356999999999999</v>
      </c>
      <c r="R41" s="234">
        <f>IFERROR((Q41/$Q$42),0)</f>
        <v>0.15188408606319054</v>
      </c>
      <c r="S41" s="408"/>
      <c r="T41" s="395"/>
      <c r="U41" s="256">
        <v>49.662700000000001</v>
      </c>
      <c r="V41" s="256">
        <v>50.3322</v>
      </c>
      <c r="W41" s="179">
        <f t="shared" si="0"/>
        <v>1.0134809424376845</v>
      </c>
      <c r="X41" s="396"/>
    </row>
    <row r="42" spans="1:36" s="156" customFormat="1" ht="15.75" thickBot="1">
      <c r="A42" s="397" t="s">
        <v>238</v>
      </c>
      <c r="B42" s="398"/>
      <c r="C42" s="399"/>
      <c r="D42" s="236"/>
      <c r="E42" s="180"/>
      <c r="F42" s="181">
        <f>SUM(F37:F41)</f>
        <v>179638</v>
      </c>
      <c r="G42" s="181">
        <f>SUM(G37:G41)</f>
        <v>3213</v>
      </c>
      <c r="H42" s="181">
        <f>SUM(H37:H41)</f>
        <v>182851</v>
      </c>
      <c r="I42" s="220">
        <v>1</v>
      </c>
      <c r="J42" s="208">
        <f>SUM(J37:J41)</f>
        <v>301.90799999999996</v>
      </c>
      <c r="K42" s="208">
        <f>SUM(K37:K41)</f>
        <v>2.9639999999999995</v>
      </c>
      <c r="L42" s="208">
        <f>SUM(L37:L41)</f>
        <v>304.87200000000001</v>
      </c>
      <c r="M42" s="220">
        <v>1</v>
      </c>
      <c r="N42" s="208">
        <f>N37</f>
        <v>652.48199999999997</v>
      </c>
      <c r="O42" s="208">
        <f>SUM(O37:O41)</f>
        <v>495.65299999999991</v>
      </c>
      <c r="P42" s="208">
        <f>SUM(P37:P41)</f>
        <v>20.247000000000003</v>
      </c>
      <c r="Q42" s="208">
        <f>SUM(Q37:Q41)</f>
        <v>515.9</v>
      </c>
      <c r="R42" s="220">
        <v>1</v>
      </c>
      <c r="S42" s="208">
        <f>S37</f>
        <v>136.58199999999999</v>
      </c>
      <c r="T42" s="220">
        <f>T37</f>
        <v>0.20932684733065432</v>
      </c>
      <c r="U42" s="208">
        <f>SUM(U37:U41)</f>
        <v>294.9984</v>
      </c>
      <c r="V42" s="208">
        <f>SUM(V37:V41)</f>
        <v>297.4008</v>
      </c>
      <c r="W42" s="182">
        <f t="shared" si="0"/>
        <v>1.0081437729831755</v>
      </c>
      <c r="X42" s="217">
        <f>IFERROR(((1-(1-T42)*W42)*1),0)</f>
        <v>0.20288778467142354</v>
      </c>
      <c r="Y42" s="9"/>
      <c r="Z42" s="9"/>
      <c r="AA42" s="9"/>
      <c r="AB42" s="9"/>
      <c r="AC42" s="9"/>
      <c r="AD42" s="9"/>
      <c r="AE42" s="9"/>
      <c r="AF42" s="9"/>
      <c r="AG42" s="9"/>
      <c r="AH42" s="9"/>
      <c r="AI42" s="9"/>
      <c r="AJ42" s="9"/>
    </row>
    <row r="43" spans="1:36">
      <c r="A43" s="409">
        <f>A37+1</f>
        <v>7</v>
      </c>
      <c r="B43" s="402" t="s">
        <v>243</v>
      </c>
      <c r="C43" s="402">
        <v>2</v>
      </c>
      <c r="D43" s="402" t="s">
        <v>245</v>
      </c>
      <c r="E43" s="258" t="s">
        <v>233</v>
      </c>
      <c r="F43" s="259">
        <v>102574</v>
      </c>
      <c r="G43" s="259">
        <v>1992</v>
      </c>
      <c r="H43" s="260">
        <f>F43+G43</f>
        <v>104566</v>
      </c>
      <c r="I43" s="235">
        <f>IFERROR((H43/$H$48),0)</f>
        <v>0.93364167217271732</v>
      </c>
      <c r="J43" s="261">
        <v>103.255</v>
      </c>
      <c r="K43" s="261">
        <v>1.964</v>
      </c>
      <c r="L43" s="262">
        <f>J43+K43</f>
        <v>105.21899999999999</v>
      </c>
      <c r="M43" s="235">
        <f>IFERROR((L43/$L$48),0)</f>
        <v>0.75091528036482746</v>
      </c>
      <c r="N43" s="403">
        <v>168.523</v>
      </c>
      <c r="O43" s="261">
        <v>74.528999999999996</v>
      </c>
      <c r="P43" s="261">
        <v>3.92</v>
      </c>
      <c r="Q43" s="262">
        <f>O43+P43</f>
        <v>78.448999999999998</v>
      </c>
      <c r="R43" s="235">
        <f>IFERROR((Q43/$Q$48),0)</f>
        <v>0.74246640166572009</v>
      </c>
      <c r="S43" s="406">
        <f>N48-Q48</f>
        <v>62.862999999999985</v>
      </c>
      <c r="T43" s="393">
        <f>IFERROR((S43/N48),0)</f>
        <v>0.37302326685378251</v>
      </c>
      <c r="U43" s="261">
        <v>35.294199999999996</v>
      </c>
      <c r="V43" s="261">
        <v>48.71</v>
      </c>
      <c r="W43" s="263">
        <f t="shared" si="0"/>
        <v>1.3801134464019587</v>
      </c>
      <c r="X43" s="396"/>
    </row>
    <row r="44" spans="1:36">
      <c r="A44" s="410"/>
      <c r="B44" s="391"/>
      <c r="C44" s="391"/>
      <c r="D44" s="391"/>
      <c r="E44" s="177" t="s">
        <v>234</v>
      </c>
      <c r="F44" s="68">
        <v>1080</v>
      </c>
      <c r="G44" s="68">
        <v>52</v>
      </c>
      <c r="H44" s="178">
        <f>F44+G44</f>
        <v>1132</v>
      </c>
      <c r="I44" s="219">
        <f>IFERROR((H44/$H$48),0)</f>
        <v>1.0107323345059734E-2</v>
      </c>
      <c r="J44" s="206">
        <v>5.431</v>
      </c>
      <c r="K44" s="206">
        <v>0.26</v>
      </c>
      <c r="L44" s="207">
        <f>J44+K44</f>
        <v>5.6909999999999998</v>
      </c>
      <c r="M44" s="219">
        <f>IFERROR((L44/$L$48),0)</f>
        <v>4.0614897124627999E-2</v>
      </c>
      <c r="N44" s="392"/>
      <c r="O44" s="206">
        <v>1.3929999999999998</v>
      </c>
      <c r="P44" s="206">
        <v>0.51500000000000001</v>
      </c>
      <c r="Q44" s="207">
        <f>O44+P44</f>
        <v>1.9079999999999999</v>
      </c>
      <c r="R44" s="219">
        <f>IFERROR((Q44/$Q$48),0)</f>
        <v>1.8057921635434411E-2</v>
      </c>
      <c r="S44" s="407"/>
      <c r="T44" s="394"/>
      <c r="U44" s="206">
        <v>0.53049999999999997</v>
      </c>
      <c r="V44" s="206">
        <v>0.24940000000000001</v>
      </c>
      <c r="W44" s="179">
        <f t="shared" si="0"/>
        <v>0.47012252591894443</v>
      </c>
      <c r="X44" s="396"/>
    </row>
    <row r="45" spans="1:36">
      <c r="A45" s="410"/>
      <c r="B45" s="391"/>
      <c r="C45" s="391"/>
      <c r="D45" s="391"/>
      <c r="E45" s="177" t="s">
        <v>235</v>
      </c>
      <c r="F45" s="68">
        <v>4733</v>
      </c>
      <c r="G45" s="68">
        <v>12</v>
      </c>
      <c r="H45" s="178">
        <f>F45+G45</f>
        <v>4745</v>
      </c>
      <c r="I45" s="219">
        <f>IFERROR((H45/$H$48),0)</f>
        <v>4.2366827979071056E-2</v>
      </c>
      <c r="J45" s="206">
        <v>15.714</v>
      </c>
      <c r="K45" s="206">
        <v>0.01</v>
      </c>
      <c r="L45" s="207">
        <f>J45+K45</f>
        <v>15.724</v>
      </c>
      <c r="M45" s="219">
        <f>IFERROR((L45/$L$48),0)</f>
        <v>0.11221729790680911</v>
      </c>
      <c r="N45" s="392"/>
      <c r="O45" s="206">
        <v>16.027000000000001</v>
      </c>
      <c r="P45" s="206">
        <v>0.45</v>
      </c>
      <c r="Q45" s="207">
        <f>O45+P45</f>
        <v>16.477</v>
      </c>
      <c r="R45" s="219">
        <f>IFERROR((Q45/$Q$48),0)</f>
        <v>0.15594359265568805</v>
      </c>
      <c r="S45" s="407"/>
      <c r="T45" s="394"/>
      <c r="U45" s="206">
        <v>12.413600000000001</v>
      </c>
      <c r="V45" s="206">
        <v>12.719099999999999</v>
      </c>
      <c r="W45" s="179">
        <f t="shared" si="0"/>
        <v>1.0246101050460783</v>
      </c>
      <c r="X45" s="396"/>
    </row>
    <row r="46" spans="1:36">
      <c r="A46" s="410"/>
      <c r="B46" s="391"/>
      <c r="C46" s="391"/>
      <c r="D46" s="391"/>
      <c r="E46" s="177" t="s">
        <v>236</v>
      </c>
      <c r="F46" s="68">
        <v>10</v>
      </c>
      <c r="G46" s="68">
        <v>0</v>
      </c>
      <c r="H46" s="178">
        <f>F46+G46</f>
        <v>10</v>
      </c>
      <c r="I46" s="219">
        <f>IFERROR((H46/$H$48),0)</f>
        <v>8.9287308701941113E-5</v>
      </c>
      <c r="J46" s="206">
        <v>6.7830000000000004</v>
      </c>
      <c r="K46" s="206">
        <v>0</v>
      </c>
      <c r="L46" s="207">
        <f>J46+K46</f>
        <v>6.7830000000000004</v>
      </c>
      <c r="M46" s="219">
        <f>IFERROR((L46/$L$48),0)</f>
        <v>4.8408161517545546E-2</v>
      </c>
      <c r="N46" s="392"/>
      <c r="O46" s="206">
        <v>3.194</v>
      </c>
      <c r="P46" s="206">
        <v>0</v>
      </c>
      <c r="Q46" s="207">
        <f>O46+P46</f>
        <v>3.194</v>
      </c>
      <c r="R46" s="219">
        <f>IFERROR((Q46/$Q$48),0)</f>
        <v>3.0229036532273327E-2</v>
      </c>
      <c r="S46" s="407"/>
      <c r="T46" s="394"/>
      <c r="U46" s="206">
        <v>2.7521</v>
      </c>
      <c r="V46" s="206">
        <v>2.6739000000000002</v>
      </c>
      <c r="W46" s="179">
        <f t="shared" si="0"/>
        <v>0.97158533483521681</v>
      </c>
      <c r="X46" s="396"/>
    </row>
    <row r="47" spans="1:36" ht="15.75" thickBot="1">
      <c r="A47" s="411"/>
      <c r="B47" s="412"/>
      <c r="C47" s="412"/>
      <c r="D47" s="412"/>
      <c r="E47" s="253" t="s">
        <v>237</v>
      </c>
      <c r="F47" s="254">
        <v>1487</v>
      </c>
      <c r="G47" s="254">
        <v>58</v>
      </c>
      <c r="H47" s="255">
        <f>F47+G47</f>
        <v>1545</v>
      </c>
      <c r="I47" s="234">
        <f>IFERROR((H47/$H$48),0)</f>
        <v>1.37948891944499E-2</v>
      </c>
      <c r="J47" s="256">
        <v>6.5720000000000001</v>
      </c>
      <c r="K47" s="256">
        <v>0.13200000000000001</v>
      </c>
      <c r="L47" s="257">
        <f>J47+K47</f>
        <v>6.7039999999999997</v>
      </c>
      <c r="M47" s="234">
        <f>IFERROR((L47/$L$48),0)</f>
        <v>4.7844363086189785E-2</v>
      </c>
      <c r="N47" s="413"/>
      <c r="O47" s="256">
        <v>5.0649999999999995</v>
      </c>
      <c r="P47" s="256">
        <v>0.56699999999999995</v>
      </c>
      <c r="Q47" s="257">
        <f>O47+P47</f>
        <v>5.6319999999999997</v>
      </c>
      <c r="R47" s="234">
        <f>IFERROR((Q47/$Q$48),0)</f>
        <v>5.3303047510883959E-2</v>
      </c>
      <c r="S47" s="408"/>
      <c r="T47" s="395"/>
      <c r="U47" s="256">
        <v>4.1566000000000001</v>
      </c>
      <c r="V47" s="256">
        <v>4.8544999999999998</v>
      </c>
      <c r="W47" s="179">
        <f t="shared" si="0"/>
        <v>1.1679016503873358</v>
      </c>
      <c r="X47" s="396"/>
    </row>
    <row r="48" spans="1:36" s="156" customFormat="1" ht="15.75" thickBot="1">
      <c r="A48" s="397" t="s">
        <v>238</v>
      </c>
      <c r="B48" s="398"/>
      <c r="C48" s="399"/>
      <c r="D48" s="236"/>
      <c r="E48" s="180"/>
      <c r="F48" s="181">
        <f>SUM(F43:F47)</f>
        <v>109884</v>
      </c>
      <c r="G48" s="181">
        <f>SUM(G43:G47)</f>
        <v>2114</v>
      </c>
      <c r="H48" s="181">
        <f>SUM(H43:H47)</f>
        <v>111998</v>
      </c>
      <c r="I48" s="220">
        <v>1</v>
      </c>
      <c r="J48" s="208">
        <f>SUM(J43:J47)</f>
        <v>137.755</v>
      </c>
      <c r="K48" s="208">
        <f>SUM(K43:K47)</f>
        <v>2.3660000000000001</v>
      </c>
      <c r="L48" s="208">
        <f>SUM(L43:L47)</f>
        <v>140.12100000000001</v>
      </c>
      <c r="M48" s="220">
        <v>1</v>
      </c>
      <c r="N48" s="208">
        <f>N43</f>
        <v>168.523</v>
      </c>
      <c r="O48" s="208">
        <f>SUM(O43:O47)</f>
        <v>100.208</v>
      </c>
      <c r="P48" s="208">
        <f>SUM(P43:P47)</f>
        <v>5.452</v>
      </c>
      <c r="Q48" s="208">
        <f>SUM(Q43:Q47)</f>
        <v>105.66000000000001</v>
      </c>
      <c r="R48" s="220">
        <v>1</v>
      </c>
      <c r="S48" s="208">
        <f>S43</f>
        <v>62.862999999999985</v>
      </c>
      <c r="T48" s="220">
        <f>T43</f>
        <v>0.37302326685378251</v>
      </c>
      <c r="U48" s="208">
        <f>SUM(U43:U47)</f>
        <v>55.146999999999991</v>
      </c>
      <c r="V48" s="208">
        <f>SUM(V43:V47)</f>
        <v>69.206900000000005</v>
      </c>
      <c r="W48" s="182">
        <f t="shared" si="0"/>
        <v>1.2549531252833339</v>
      </c>
      <c r="X48" s="217">
        <f>IFERROR(((1-(1-T48)*W48)*1),0)</f>
        <v>0.2131735892582195</v>
      </c>
      <c r="Y48" s="9"/>
      <c r="Z48" s="9"/>
      <c r="AA48" s="9"/>
      <c r="AB48" s="9"/>
      <c r="AC48" s="9"/>
      <c r="AD48" s="9"/>
      <c r="AE48" s="9"/>
      <c r="AF48" s="9"/>
      <c r="AG48" s="9"/>
      <c r="AH48" s="9"/>
      <c r="AI48" s="9"/>
      <c r="AJ48" s="9"/>
    </row>
    <row r="49" spans="1:36">
      <c r="A49" s="409">
        <f>A43+1</f>
        <v>8</v>
      </c>
      <c r="B49" s="402" t="s">
        <v>246</v>
      </c>
      <c r="C49" s="402">
        <v>3</v>
      </c>
      <c r="D49" s="402" t="s">
        <v>247</v>
      </c>
      <c r="E49" s="258" t="s">
        <v>233</v>
      </c>
      <c r="F49" s="259">
        <v>203446</v>
      </c>
      <c r="G49" s="259">
        <v>2471</v>
      </c>
      <c r="H49" s="260">
        <f>F49+G49</f>
        <v>205917</v>
      </c>
      <c r="I49" s="235">
        <f>IFERROR((H49/$H$54),0)</f>
        <v>0.91769094328523171</v>
      </c>
      <c r="J49" s="261">
        <v>211.249</v>
      </c>
      <c r="K49" s="261">
        <v>2.0030000000000001</v>
      </c>
      <c r="L49" s="262">
        <f>J49+K49</f>
        <v>213.25200000000001</v>
      </c>
      <c r="M49" s="235">
        <f>IFERROR((L49/$L$54),0)</f>
        <v>0.72598402679902774</v>
      </c>
      <c r="N49" s="403">
        <v>340.17</v>
      </c>
      <c r="O49" s="261">
        <v>129.845</v>
      </c>
      <c r="P49" s="261">
        <v>18.306999999999999</v>
      </c>
      <c r="Q49" s="262">
        <f>O49+P49</f>
        <v>148.15199999999999</v>
      </c>
      <c r="R49" s="235">
        <f>IFERROR((Q49/$Q$54),0)</f>
        <v>0.59618031243209313</v>
      </c>
      <c r="S49" s="406">
        <f>N54-Q54</f>
        <v>91.668000000000035</v>
      </c>
      <c r="T49" s="393">
        <f>IFERROR((S49/N54),0)</f>
        <v>0.26947702619278607</v>
      </c>
      <c r="U49" s="261">
        <v>70.4405</v>
      </c>
      <c r="V49" s="261">
        <v>76.782200000000003</v>
      </c>
      <c r="W49" s="263">
        <f t="shared" si="0"/>
        <v>1.0900291735578254</v>
      </c>
      <c r="X49" s="396"/>
    </row>
    <row r="50" spans="1:36">
      <c r="A50" s="410"/>
      <c r="B50" s="391"/>
      <c r="C50" s="391"/>
      <c r="D50" s="391"/>
      <c r="E50" s="177" t="s">
        <v>234</v>
      </c>
      <c r="F50" s="68">
        <v>2881</v>
      </c>
      <c r="G50" s="68">
        <v>53</v>
      </c>
      <c r="H50" s="178">
        <f>F50+G50</f>
        <v>2934</v>
      </c>
      <c r="I50" s="219">
        <f>IFERROR((H50/$H$54),0)</f>
        <v>1.307568208355245E-2</v>
      </c>
      <c r="J50" s="206">
        <v>13.074999999999999</v>
      </c>
      <c r="K50" s="206">
        <v>0.251</v>
      </c>
      <c r="L50" s="207">
        <f>J50+K50</f>
        <v>13.325999999999999</v>
      </c>
      <c r="M50" s="219">
        <f>IFERROR((L50/$L$54),0)</f>
        <v>4.5366341891864281E-2</v>
      </c>
      <c r="N50" s="392"/>
      <c r="O50" s="206">
        <v>8.4210000000000012</v>
      </c>
      <c r="P50" s="206">
        <v>1.8089999999999999</v>
      </c>
      <c r="Q50" s="207">
        <f>O50+P50</f>
        <v>10.23</v>
      </c>
      <c r="R50" s="219">
        <f>IFERROR((Q50/$Q$54),0)</f>
        <v>4.1166670690779152E-2</v>
      </c>
      <c r="S50" s="407"/>
      <c r="T50" s="394"/>
      <c r="U50" s="206">
        <v>2.0722</v>
      </c>
      <c r="V50" s="206">
        <v>1.2867999999999999</v>
      </c>
      <c r="W50" s="179">
        <f t="shared" si="0"/>
        <v>0.62098253064376019</v>
      </c>
      <c r="X50" s="396"/>
    </row>
    <row r="51" spans="1:36">
      <c r="A51" s="410"/>
      <c r="B51" s="391"/>
      <c r="C51" s="391"/>
      <c r="D51" s="391"/>
      <c r="E51" s="177" t="s">
        <v>235</v>
      </c>
      <c r="F51" s="68">
        <v>12698</v>
      </c>
      <c r="G51" s="68">
        <v>6</v>
      </c>
      <c r="H51" s="178">
        <f>F51+G51</f>
        <v>12704</v>
      </c>
      <c r="I51" s="219">
        <f>IFERROR((H51/$H$54),0)</f>
        <v>5.6616722968456143E-2</v>
      </c>
      <c r="J51" s="206">
        <v>44.689</v>
      </c>
      <c r="K51" s="206">
        <v>3.3000000000000002E-2</v>
      </c>
      <c r="L51" s="207">
        <f>J51+K51</f>
        <v>44.722000000000001</v>
      </c>
      <c r="M51" s="219">
        <f>IFERROR((L51/$L$54),0)</f>
        <v>0.15224925274560669</v>
      </c>
      <c r="N51" s="392"/>
      <c r="O51" s="206">
        <v>46.359000000000002</v>
      </c>
      <c r="P51" s="206">
        <v>1.534</v>
      </c>
      <c r="Q51" s="207">
        <f>O51+P51</f>
        <v>47.893000000000001</v>
      </c>
      <c r="R51" s="219">
        <f>IFERROR((Q51/$Q$54),0)</f>
        <v>0.19272681910004749</v>
      </c>
      <c r="S51" s="407"/>
      <c r="T51" s="394"/>
      <c r="U51" s="206">
        <v>35.9191</v>
      </c>
      <c r="V51" s="206">
        <v>36.483400000000003</v>
      </c>
      <c r="W51" s="179">
        <f t="shared" si="0"/>
        <v>1.0157103045454925</v>
      </c>
      <c r="X51" s="396"/>
    </row>
    <row r="52" spans="1:36">
      <c r="A52" s="410"/>
      <c r="B52" s="391"/>
      <c r="C52" s="391"/>
      <c r="D52" s="391"/>
      <c r="E52" s="177" t="s">
        <v>236</v>
      </c>
      <c r="F52" s="68">
        <v>39</v>
      </c>
      <c r="G52" s="68">
        <v>0</v>
      </c>
      <c r="H52" s="178">
        <f>F52+G52</f>
        <v>39</v>
      </c>
      <c r="I52" s="219">
        <f>IFERROR((H52/$H$54),0)</f>
        <v>1.7380763505744565E-4</v>
      </c>
      <c r="J52" s="206">
        <v>9.68</v>
      </c>
      <c r="K52" s="206">
        <v>0</v>
      </c>
      <c r="L52" s="207">
        <f>J52+K52</f>
        <v>9.68</v>
      </c>
      <c r="M52" s="219">
        <f>IFERROR((L52/$L$54),0)</f>
        <v>3.2954088962422801E-2</v>
      </c>
      <c r="N52" s="392"/>
      <c r="O52" s="206">
        <v>18.934999999999999</v>
      </c>
      <c r="P52" s="206">
        <v>0</v>
      </c>
      <c r="Q52" s="207">
        <f>O52+P52</f>
        <v>18.934999999999999</v>
      </c>
      <c r="R52" s="219">
        <f>IFERROR((Q52/$Q$54),0)</f>
        <v>7.6196569846520346E-2</v>
      </c>
      <c r="S52" s="407"/>
      <c r="T52" s="394"/>
      <c r="U52" s="206">
        <v>14.7174</v>
      </c>
      <c r="V52" s="206">
        <v>14.3286</v>
      </c>
      <c r="W52" s="179">
        <f t="shared" si="0"/>
        <v>0.97358229035019772</v>
      </c>
      <c r="X52" s="396"/>
    </row>
    <row r="53" spans="1:36" ht="15.75" thickBot="1">
      <c r="A53" s="411"/>
      <c r="B53" s="412"/>
      <c r="C53" s="412"/>
      <c r="D53" s="412"/>
      <c r="E53" s="253" t="s">
        <v>237</v>
      </c>
      <c r="F53" s="254">
        <v>2786</v>
      </c>
      <c r="G53" s="254">
        <v>6</v>
      </c>
      <c r="H53" s="255">
        <f>F53+G53</f>
        <v>2792</v>
      </c>
      <c r="I53" s="234">
        <f>IFERROR((H53/$H$54),0)</f>
        <v>1.2442844027702264E-2</v>
      </c>
      <c r="J53" s="256">
        <v>12.756</v>
      </c>
      <c r="K53" s="256">
        <v>6.0000000000000001E-3</v>
      </c>
      <c r="L53" s="257">
        <f>J53+K53</f>
        <v>12.762</v>
      </c>
      <c r="M53" s="234">
        <f>IFERROR((L53/$L$54),0)</f>
        <v>4.3446289601078499E-2</v>
      </c>
      <c r="N53" s="413"/>
      <c r="O53" s="256">
        <v>20.958000000000002</v>
      </c>
      <c r="P53" s="256">
        <v>2.3340000000000001</v>
      </c>
      <c r="Q53" s="257">
        <f>O53+P53</f>
        <v>23.292000000000002</v>
      </c>
      <c r="R53" s="234">
        <f>IFERROR((Q53/$Q$54),0)</f>
        <v>9.3729627930559931E-2</v>
      </c>
      <c r="S53" s="408"/>
      <c r="T53" s="395"/>
      <c r="U53" s="256">
        <v>16.445</v>
      </c>
      <c r="V53" s="256">
        <v>16.7544</v>
      </c>
      <c r="W53" s="179">
        <f t="shared" si="0"/>
        <v>1.0188142292490119</v>
      </c>
      <c r="X53" s="396"/>
    </row>
    <row r="54" spans="1:36" s="156" customFormat="1" ht="15.75" thickBot="1">
      <c r="A54" s="397" t="s">
        <v>238</v>
      </c>
      <c r="B54" s="398"/>
      <c r="C54" s="399"/>
      <c r="D54" s="236"/>
      <c r="E54" s="180"/>
      <c r="F54" s="181">
        <f>SUM(F49:F53)</f>
        <v>221850</v>
      </c>
      <c r="G54" s="181">
        <f>SUM(G49:G53)</f>
        <v>2536</v>
      </c>
      <c r="H54" s="181">
        <f>SUM(H49:H53)</f>
        <v>224386</v>
      </c>
      <c r="I54" s="220">
        <v>1</v>
      </c>
      <c r="J54" s="208">
        <f>SUM(J49:J53)</f>
        <v>291.44899999999996</v>
      </c>
      <c r="K54" s="208">
        <f>SUM(K49:K53)</f>
        <v>2.2929999999999997</v>
      </c>
      <c r="L54" s="208">
        <f>SUM(L49:L53)</f>
        <v>293.74200000000002</v>
      </c>
      <c r="M54" s="220">
        <v>1</v>
      </c>
      <c r="N54" s="208">
        <f>N49</f>
        <v>340.17</v>
      </c>
      <c r="O54" s="208">
        <f>SUM(O49:O53)</f>
        <v>224.518</v>
      </c>
      <c r="P54" s="208">
        <f>SUM(P49:P53)</f>
        <v>23.983999999999998</v>
      </c>
      <c r="Q54" s="208">
        <f>SUM(Q49:Q53)</f>
        <v>248.50199999999998</v>
      </c>
      <c r="R54" s="220">
        <v>1</v>
      </c>
      <c r="S54" s="208">
        <f>S49</f>
        <v>91.668000000000035</v>
      </c>
      <c r="T54" s="220">
        <f>T49</f>
        <v>0.26947702619278607</v>
      </c>
      <c r="U54" s="208">
        <f>SUM(U49:U53)</f>
        <v>139.5942</v>
      </c>
      <c r="V54" s="208">
        <f>SUM(V49:V53)</f>
        <v>145.6354</v>
      </c>
      <c r="W54" s="182">
        <f t="shared" si="0"/>
        <v>1.0432768696693702</v>
      </c>
      <c r="X54" s="217">
        <f>IFERROR(((1-(1-T54)*W54)*1),0)</f>
        <v>0.23786227866485066</v>
      </c>
      <c r="Y54" s="9"/>
      <c r="Z54" s="9"/>
      <c r="AA54" s="9"/>
      <c r="AB54" s="9"/>
      <c r="AC54" s="9"/>
      <c r="AD54" s="9"/>
      <c r="AE54" s="9"/>
      <c r="AF54" s="9"/>
      <c r="AG54" s="9"/>
      <c r="AH54" s="9"/>
      <c r="AI54" s="9"/>
      <c r="AJ54" s="9"/>
    </row>
    <row r="55" spans="1:36">
      <c r="A55" s="409">
        <f>A49+1</f>
        <v>9</v>
      </c>
      <c r="B55" s="402" t="s">
        <v>246</v>
      </c>
      <c r="C55" s="402">
        <v>3</v>
      </c>
      <c r="D55" s="402" t="s">
        <v>248</v>
      </c>
      <c r="E55" s="258" t="s">
        <v>233</v>
      </c>
      <c r="F55" s="259">
        <v>96715</v>
      </c>
      <c r="G55" s="259">
        <v>3218</v>
      </c>
      <c r="H55" s="260">
        <f>F55+G55</f>
        <v>99933</v>
      </c>
      <c r="I55" s="235">
        <f>IFERROR((H55/$H$60),0)</f>
        <v>0.93657041639722216</v>
      </c>
      <c r="J55" s="261">
        <v>74.926000000000002</v>
      </c>
      <c r="K55" s="261">
        <v>2.0059999999999998</v>
      </c>
      <c r="L55" s="262">
        <f>J55+K55</f>
        <v>76.932000000000002</v>
      </c>
      <c r="M55" s="235">
        <f>IFERROR((L55/$L$60),0)</f>
        <v>0.72316745314056885</v>
      </c>
      <c r="N55" s="403">
        <v>101.81399999999999</v>
      </c>
      <c r="O55" s="261">
        <v>43.685000000000002</v>
      </c>
      <c r="P55" s="261">
        <v>12.603999999999999</v>
      </c>
      <c r="Q55" s="262">
        <f>O55+P55</f>
        <v>56.289000000000001</v>
      </c>
      <c r="R55" s="235">
        <f>IFERROR((Q55/$Q$60),0)</f>
        <v>0.71686555189057721</v>
      </c>
      <c r="S55" s="406">
        <f>N60-Q60</f>
        <v>23.293000000000006</v>
      </c>
      <c r="T55" s="393">
        <f>IFERROR((S55/N60),0)</f>
        <v>0.22877993203292285</v>
      </c>
      <c r="U55" s="261">
        <v>25.558900000000001</v>
      </c>
      <c r="V55" s="261">
        <v>28.961400000000001</v>
      </c>
      <c r="W55" s="263">
        <f t="shared" si="0"/>
        <v>1.1331238824832055</v>
      </c>
      <c r="X55" s="396"/>
    </row>
    <row r="56" spans="1:36">
      <c r="A56" s="410"/>
      <c r="B56" s="391"/>
      <c r="C56" s="391"/>
      <c r="D56" s="391"/>
      <c r="E56" s="177" t="s">
        <v>234</v>
      </c>
      <c r="F56" s="68">
        <v>1274</v>
      </c>
      <c r="G56" s="68">
        <v>45</v>
      </c>
      <c r="H56" s="178">
        <f>F56+G56</f>
        <v>1319</v>
      </c>
      <c r="I56" s="219">
        <f>IFERROR((H56/$H$60),0)</f>
        <v>1.2361646095163119E-2</v>
      </c>
      <c r="J56" s="206">
        <v>12.018000000000001</v>
      </c>
      <c r="K56" s="206">
        <v>0.28999999999999998</v>
      </c>
      <c r="L56" s="207">
        <f>J56+K56</f>
        <v>12.308</v>
      </c>
      <c r="M56" s="219">
        <f>IFERROR((L56/$L$60),0)</f>
        <v>0.11569626440563252</v>
      </c>
      <c r="N56" s="392"/>
      <c r="O56" s="206">
        <v>1.512</v>
      </c>
      <c r="P56" s="206">
        <v>1.1299999999999999</v>
      </c>
      <c r="Q56" s="207">
        <f>O56+P56</f>
        <v>2.6419999999999999</v>
      </c>
      <c r="R56" s="219">
        <f>IFERROR((Q56/$Q$60),0)</f>
        <v>3.3647049833802428E-2</v>
      </c>
      <c r="S56" s="407"/>
      <c r="T56" s="394"/>
      <c r="U56" s="206">
        <v>0.52590000000000003</v>
      </c>
      <c r="V56" s="206">
        <v>0.26910000000000001</v>
      </c>
      <c r="W56" s="179">
        <f t="shared" si="0"/>
        <v>0.51169423844837414</v>
      </c>
      <c r="X56" s="396"/>
    </row>
    <row r="57" spans="1:36">
      <c r="A57" s="410"/>
      <c r="B57" s="391"/>
      <c r="C57" s="391"/>
      <c r="D57" s="391"/>
      <c r="E57" s="177" t="s">
        <v>235</v>
      </c>
      <c r="F57" s="68">
        <v>4054</v>
      </c>
      <c r="G57" s="68">
        <v>0</v>
      </c>
      <c r="H57" s="178">
        <f>F57+G57</f>
        <v>4054</v>
      </c>
      <c r="I57" s="219">
        <f>IFERROR((H57/$H$60),0)</f>
        <v>3.7994020674595362E-2</v>
      </c>
      <c r="J57" s="206">
        <v>13.064</v>
      </c>
      <c r="K57" s="206">
        <v>0</v>
      </c>
      <c r="L57" s="207">
        <f>J57+K57</f>
        <v>13.064</v>
      </c>
      <c r="M57" s="219">
        <f>IFERROR((L57/$L$60),0)</f>
        <v>0.12280272978511401</v>
      </c>
      <c r="N57" s="392"/>
      <c r="O57" s="206">
        <v>12.543000000000001</v>
      </c>
      <c r="P57" s="206">
        <v>0.51400000000000001</v>
      </c>
      <c r="Q57" s="207">
        <f>O57+P57</f>
        <v>13.057</v>
      </c>
      <c r="R57" s="219">
        <f>IFERROR((Q57/$Q$60),0)</f>
        <v>0.16628672584404175</v>
      </c>
      <c r="S57" s="407"/>
      <c r="T57" s="394"/>
      <c r="U57" s="206">
        <v>10.0306</v>
      </c>
      <c r="V57" s="206">
        <v>10.3756</v>
      </c>
      <c r="W57" s="179">
        <f t="shared" si="0"/>
        <v>1.0343947520587005</v>
      </c>
      <c r="X57" s="396"/>
    </row>
    <row r="58" spans="1:36">
      <c r="A58" s="410"/>
      <c r="B58" s="391"/>
      <c r="C58" s="391"/>
      <c r="D58" s="391"/>
      <c r="E58" s="177" t="s">
        <v>236</v>
      </c>
      <c r="F58" s="68">
        <v>4</v>
      </c>
      <c r="G58" s="68">
        <v>0</v>
      </c>
      <c r="H58" s="178">
        <f>F58+G58</f>
        <v>4</v>
      </c>
      <c r="I58" s="219">
        <f>IFERROR((H58/$H$60),0)</f>
        <v>3.7487933571381708E-5</v>
      </c>
      <c r="J58" s="206">
        <v>0.69099999999999995</v>
      </c>
      <c r="K58" s="206">
        <v>0</v>
      </c>
      <c r="L58" s="207">
        <f>J58+K58</f>
        <v>0.69099999999999995</v>
      </c>
      <c r="M58" s="219">
        <f>IFERROR((L58/$L$60),0)</f>
        <v>6.4954597582297753E-3</v>
      </c>
      <c r="N58" s="392"/>
      <c r="O58" s="206">
        <v>0.82299999999999995</v>
      </c>
      <c r="P58" s="206">
        <v>0</v>
      </c>
      <c r="Q58" s="207">
        <f>O58+P58</f>
        <v>0.82299999999999995</v>
      </c>
      <c r="R58" s="219">
        <f>IFERROR((Q58/$Q$60),0)</f>
        <v>1.0481272525821119E-2</v>
      </c>
      <c r="S58" s="407"/>
      <c r="T58" s="394"/>
      <c r="U58" s="206">
        <v>0.73409999999999997</v>
      </c>
      <c r="V58" s="206">
        <v>0.55520000000000003</v>
      </c>
      <c r="W58" s="179">
        <f t="shared" si="0"/>
        <v>0.75630023157607962</v>
      </c>
      <c r="X58" s="396"/>
    </row>
    <row r="59" spans="1:36" ht="15.75" thickBot="1">
      <c r="A59" s="411"/>
      <c r="B59" s="412"/>
      <c r="C59" s="412"/>
      <c r="D59" s="412"/>
      <c r="E59" s="253" t="s">
        <v>237</v>
      </c>
      <c r="F59" s="254">
        <v>1387</v>
      </c>
      <c r="G59" s="254">
        <v>4</v>
      </c>
      <c r="H59" s="255">
        <f>F59+G59</f>
        <v>1391</v>
      </c>
      <c r="I59" s="234">
        <f>IFERROR((H59/$H$60),0)</f>
        <v>1.3036428899447991E-2</v>
      </c>
      <c r="J59" s="256">
        <v>3.3839999999999999</v>
      </c>
      <c r="K59" s="256">
        <v>3.0000000000000001E-3</v>
      </c>
      <c r="L59" s="257">
        <f>J59+K59</f>
        <v>3.387</v>
      </c>
      <c r="M59" s="234">
        <f>IFERROR((L59/$L$60),0)</f>
        <v>3.1838092910454772E-2</v>
      </c>
      <c r="N59" s="413"/>
      <c r="O59" s="256">
        <v>5.1619999999999999</v>
      </c>
      <c r="P59" s="256">
        <v>0.54800000000000004</v>
      </c>
      <c r="Q59" s="257">
        <f>O59+P59</f>
        <v>5.71</v>
      </c>
      <c r="R59" s="234">
        <f>IFERROR((Q59/$Q$60),0)</f>
        <v>7.2719399905757709E-2</v>
      </c>
      <c r="S59" s="408"/>
      <c r="T59" s="395"/>
      <c r="U59" s="256">
        <v>4.4797000000000002</v>
      </c>
      <c r="V59" s="256">
        <v>5.3423999999999996</v>
      </c>
      <c r="W59" s="179">
        <f t="shared" si="0"/>
        <v>1.1925798602584994</v>
      </c>
      <c r="X59" s="396"/>
    </row>
    <row r="60" spans="1:36" s="156" customFormat="1" ht="15.75" thickBot="1">
      <c r="A60" s="397" t="s">
        <v>238</v>
      </c>
      <c r="B60" s="398"/>
      <c r="C60" s="399"/>
      <c r="D60" s="236"/>
      <c r="E60" s="180"/>
      <c r="F60" s="181">
        <f>SUM(F55:F59)</f>
        <v>103434</v>
      </c>
      <c r="G60" s="181">
        <f>SUM(G55:G59)</f>
        <v>3267</v>
      </c>
      <c r="H60" s="181">
        <f>SUM(H55:H59)</f>
        <v>106701</v>
      </c>
      <c r="I60" s="220">
        <v>1</v>
      </c>
      <c r="J60" s="208">
        <f>SUM(J55:J59)</f>
        <v>104.08300000000001</v>
      </c>
      <c r="K60" s="208">
        <f>SUM(K55:K59)</f>
        <v>2.2989999999999999</v>
      </c>
      <c r="L60" s="208">
        <f>SUM(L55:L59)</f>
        <v>106.38200000000001</v>
      </c>
      <c r="M60" s="220">
        <v>1</v>
      </c>
      <c r="N60" s="208">
        <f>N55</f>
        <v>101.81399999999999</v>
      </c>
      <c r="O60" s="208">
        <f>SUM(O55:O59)</f>
        <v>63.725000000000001</v>
      </c>
      <c r="P60" s="208">
        <f>SUM(P55:P59)</f>
        <v>14.795999999999998</v>
      </c>
      <c r="Q60" s="208">
        <f>SUM(Q55:Q59)</f>
        <v>78.520999999999987</v>
      </c>
      <c r="R60" s="220">
        <v>1</v>
      </c>
      <c r="S60" s="208">
        <f>S55</f>
        <v>23.293000000000006</v>
      </c>
      <c r="T60" s="220">
        <f>T55</f>
        <v>0.22877993203292285</v>
      </c>
      <c r="U60" s="208">
        <f>SUM(U55:U59)</f>
        <v>41.3292</v>
      </c>
      <c r="V60" s="208">
        <f>SUM(V55:V59)</f>
        <v>45.503700000000002</v>
      </c>
      <c r="W60" s="182">
        <f t="shared" si="0"/>
        <v>1.1010060683487704</v>
      </c>
      <c r="X60" s="217">
        <f>IFERROR(((1-(1-T60)*W60)*1),0)</f>
        <v>0.15088202513589699</v>
      </c>
      <c r="Y60" s="9"/>
      <c r="Z60" s="9"/>
      <c r="AA60" s="9"/>
      <c r="AB60" s="9"/>
      <c r="AC60" s="9"/>
      <c r="AD60" s="9"/>
      <c r="AE60" s="9"/>
      <c r="AF60" s="9"/>
      <c r="AG60" s="9"/>
      <c r="AH60" s="9"/>
      <c r="AI60" s="9"/>
      <c r="AJ60" s="9"/>
    </row>
    <row r="61" spans="1:36">
      <c r="A61" s="409">
        <f>A55+1</f>
        <v>10</v>
      </c>
      <c r="B61" s="402" t="s">
        <v>246</v>
      </c>
      <c r="C61" s="402">
        <v>3</v>
      </c>
      <c r="D61" s="402" t="s">
        <v>249</v>
      </c>
      <c r="E61" s="258" t="s">
        <v>233</v>
      </c>
      <c r="F61" s="259">
        <v>193105</v>
      </c>
      <c r="G61" s="259">
        <v>864</v>
      </c>
      <c r="H61" s="260">
        <f>F61+G61</f>
        <v>193969</v>
      </c>
      <c r="I61" s="235">
        <f>IFERROR((H61/$H$66),0)</f>
        <v>0.9344931250782883</v>
      </c>
      <c r="J61" s="261">
        <v>154.72800000000001</v>
      </c>
      <c r="K61" s="261">
        <v>0.61</v>
      </c>
      <c r="L61" s="262">
        <f>J61+K61</f>
        <v>155.33800000000002</v>
      </c>
      <c r="M61" s="235">
        <f>IFERROR((L61/$L$66),0)</f>
        <v>0.71187062063782314</v>
      </c>
      <c r="N61" s="403">
        <v>231.53899999999999</v>
      </c>
      <c r="O61" s="261">
        <v>74.313999999999993</v>
      </c>
      <c r="P61" s="261">
        <v>33.853000000000002</v>
      </c>
      <c r="Q61" s="262">
        <f>O61+P61</f>
        <v>108.167</v>
      </c>
      <c r="R61" s="235">
        <f>IFERROR((Q61/$Q$66),0)</f>
        <v>0.62726234175930595</v>
      </c>
      <c r="S61" s="406">
        <f>N66-Q66</f>
        <v>59.095999999999975</v>
      </c>
      <c r="T61" s="393">
        <f>IFERROR((S61/N66),0)</f>
        <v>0.25523130012654444</v>
      </c>
      <c r="U61" s="261">
        <v>49.115299999999998</v>
      </c>
      <c r="V61" s="261">
        <v>53.404699999999998</v>
      </c>
      <c r="W61" s="263">
        <f t="shared" si="0"/>
        <v>1.0873332749672708</v>
      </c>
      <c r="X61" s="396"/>
    </row>
    <row r="62" spans="1:36">
      <c r="A62" s="410"/>
      <c r="B62" s="391"/>
      <c r="C62" s="391"/>
      <c r="D62" s="391"/>
      <c r="E62" s="177" t="s">
        <v>234</v>
      </c>
      <c r="F62" s="68">
        <v>3178</v>
      </c>
      <c r="G62" s="68">
        <v>83</v>
      </c>
      <c r="H62" s="178">
        <f>F62+G62</f>
        <v>3261</v>
      </c>
      <c r="I62" s="219">
        <f>IFERROR((H62/$H$66),0)</f>
        <v>1.5710665523255254E-2</v>
      </c>
      <c r="J62" s="206">
        <v>17.542000000000002</v>
      </c>
      <c r="K62" s="206">
        <v>0.61</v>
      </c>
      <c r="L62" s="207">
        <f>J62+K62</f>
        <v>18.152000000000001</v>
      </c>
      <c r="M62" s="219">
        <f>IFERROR((L62/$L$66),0)</f>
        <v>8.3185540600611341E-2</v>
      </c>
      <c r="N62" s="392"/>
      <c r="O62" s="206">
        <v>5.6259999999999994</v>
      </c>
      <c r="P62" s="206">
        <v>2.5539999999999998</v>
      </c>
      <c r="Q62" s="207">
        <f>O62+P62</f>
        <v>8.18</v>
      </c>
      <c r="R62" s="219">
        <f>IFERROR((Q62/$Q$66),0)</f>
        <v>4.7435964347639505E-2</v>
      </c>
      <c r="S62" s="407"/>
      <c r="T62" s="394"/>
      <c r="U62" s="206">
        <v>1.5304</v>
      </c>
      <c r="V62" s="206">
        <v>0.53820000000000001</v>
      </c>
      <c r="W62" s="179">
        <f t="shared" si="0"/>
        <v>0.35167276529012026</v>
      </c>
      <c r="X62" s="396"/>
    </row>
    <row r="63" spans="1:36">
      <c r="A63" s="410"/>
      <c r="B63" s="391"/>
      <c r="C63" s="391"/>
      <c r="D63" s="391"/>
      <c r="E63" s="177" t="s">
        <v>235</v>
      </c>
      <c r="F63" s="68">
        <v>7622</v>
      </c>
      <c r="G63" s="68">
        <v>5</v>
      </c>
      <c r="H63" s="178">
        <f>F63+G63</f>
        <v>7627</v>
      </c>
      <c r="I63" s="219">
        <f>IFERROR((H63/$H$66),0)</f>
        <v>3.6744938959174432E-2</v>
      </c>
      <c r="J63" s="206">
        <v>25.916</v>
      </c>
      <c r="K63" s="206">
        <v>5.0000000000000001E-3</v>
      </c>
      <c r="L63" s="207">
        <f>J63+K63</f>
        <v>25.920999999999999</v>
      </c>
      <c r="M63" s="219">
        <f>IFERROR((L63/$L$66),0)</f>
        <v>0.11878869534533089</v>
      </c>
      <c r="N63" s="392"/>
      <c r="O63" s="206">
        <v>25.215</v>
      </c>
      <c r="P63" s="206">
        <v>1.4219999999999999</v>
      </c>
      <c r="Q63" s="207">
        <f>O63+P63</f>
        <v>26.637</v>
      </c>
      <c r="R63" s="219">
        <f>IFERROR((Q63/$Q$66),0)</f>
        <v>0.15446843304744176</v>
      </c>
      <c r="S63" s="407"/>
      <c r="T63" s="394"/>
      <c r="U63" s="206">
        <v>19.489000000000001</v>
      </c>
      <c r="V63" s="206">
        <v>19.942799999999998</v>
      </c>
      <c r="W63" s="179">
        <f t="shared" si="0"/>
        <v>1.0232849299604905</v>
      </c>
      <c r="X63" s="396"/>
    </row>
    <row r="64" spans="1:36">
      <c r="A64" s="410"/>
      <c r="B64" s="391"/>
      <c r="C64" s="391"/>
      <c r="D64" s="391"/>
      <c r="E64" s="177" t="s">
        <v>236</v>
      </c>
      <c r="F64" s="68">
        <v>21</v>
      </c>
      <c r="G64" s="68">
        <v>0</v>
      </c>
      <c r="H64" s="178">
        <f>F64+G64</f>
        <v>21</v>
      </c>
      <c r="I64" s="219">
        <f>IFERROR((H64/$H$66),0)</f>
        <v>1.0117263906420127E-4</v>
      </c>
      <c r="J64" s="206">
        <v>8.81</v>
      </c>
      <c r="K64" s="206">
        <v>0</v>
      </c>
      <c r="L64" s="207">
        <f>J64+K64</f>
        <v>8.81</v>
      </c>
      <c r="M64" s="219">
        <f>IFERROR((L64/$L$66),0)</f>
        <v>4.0373766675373839E-2</v>
      </c>
      <c r="N64" s="392"/>
      <c r="O64" s="206">
        <v>13.398999999999999</v>
      </c>
      <c r="P64" s="206">
        <v>0</v>
      </c>
      <c r="Q64" s="207">
        <f>O64+P64</f>
        <v>13.398999999999999</v>
      </c>
      <c r="R64" s="219">
        <f>IFERROR((Q64/$Q$66),0)</f>
        <v>7.7701037444256937E-2</v>
      </c>
      <c r="S64" s="407"/>
      <c r="T64" s="394"/>
      <c r="U64" s="206">
        <v>10.194000000000001</v>
      </c>
      <c r="V64" s="206">
        <v>9.3963999999999999</v>
      </c>
      <c r="W64" s="179">
        <f t="shared" si="0"/>
        <v>0.92175789680204034</v>
      </c>
      <c r="X64" s="396"/>
    </row>
    <row r="65" spans="1:36" ht="15.75" thickBot="1">
      <c r="A65" s="411"/>
      <c r="B65" s="412"/>
      <c r="C65" s="412"/>
      <c r="D65" s="412"/>
      <c r="E65" s="253" t="s">
        <v>237</v>
      </c>
      <c r="F65" s="254">
        <v>2670</v>
      </c>
      <c r="G65" s="254">
        <v>18</v>
      </c>
      <c r="H65" s="255">
        <f>F65+G65</f>
        <v>2688</v>
      </c>
      <c r="I65" s="234">
        <f>IFERROR((H65/$H$66),0)</f>
        <v>1.2950097800217763E-2</v>
      </c>
      <c r="J65" s="256">
        <v>9.9440000000000008</v>
      </c>
      <c r="K65" s="256">
        <v>4.5999999999999999E-2</v>
      </c>
      <c r="L65" s="257">
        <f>J65+K65</f>
        <v>9.99</v>
      </c>
      <c r="M65" s="234">
        <f>IFERROR((L65/$L$66),0)</f>
        <v>4.5781376740860906E-2</v>
      </c>
      <c r="N65" s="413"/>
      <c r="O65" s="256">
        <v>14.004999999999999</v>
      </c>
      <c r="P65" s="256">
        <v>2.0550000000000002</v>
      </c>
      <c r="Q65" s="257">
        <f>O65+P65</f>
        <v>16.059999999999999</v>
      </c>
      <c r="R65" s="234">
        <f>IFERROR((Q65/$Q$66),0)</f>
        <v>9.3132223401355796E-2</v>
      </c>
      <c r="S65" s="408"/>
      <c r="T65" s="395"/>
      <c r="U65" s="256">
        <v>12.064299999999999</v>
      </c>
      <c r="V65" s="256">
        <v>14.2347</v>
      </c>
      <c r="W65" s="179">
        <f t="shared" si="0"/>
        <v>1.1799026880962842</v>
      </c>
      <c r="X65" s="396"/>
    </row>
    <row r="66" spans="1:36" s="156" customFormat="1" ht="15.75" thickBot="1">
      <c r="A66" s="397" t="s">
        <v>238</v>
      </c>
      <c r="B66" s="398"/>
      <c r="C66" s="399"/>
      <c r="D66" s="236"/>
      <c r="E66" s="180"/>
      <c r="F66" s="181">
        <f>SUM(F61:F65)</f>
        <v>206596</v>
      </c>
      <c r="G66" s="181">
        <f>SUM(G61:G65)</f>
        <v>970</v>
      </c>
      <c r="H66" s="181">
        <f>SUM(H61:H65)</f>
        <v>207566</v>
      </c>
      <c r="I66" s="220">
        <v>1</v>
      </c>
      <c r="J66" s="208">
        <f>SUM(J61:J65)</f>
        <v>216.94</v>
      </c>
      <c r="K66" s="208">
        <f>SUM(K61:K65)</f>
        <v>1.2709999999999999</v>
      </c>
      <c r="L66" s="208">
        <f>SUM(L61:L65)</f>
        <v>218.21100000000001</v>
      </c>
      <c r="M66" s="220">
        <v>1</v>
      </c>
      <c r="N66" s="208">
        <f>N61</f>
        <v>231.53899999999999</v>
      </c>
      <c r="O66" s="208">
        <f>SUM(O61:O65)</f>
        <v>132.559</v>
      </c>
      <c r="P66" s="208">
        <f>SUM(P61:P65)</f>
        <v>39.884</v>
      </c>
      <c r="Q66" s="208">
        <f>SUM(Q61:Q65)</f>
        <v>172.44300000000001</v>
      </c>
      <c r="R66" s="220">
        <v>1</v>
      </c>
      <c r="S66" s="208">
        <f>S61</f>
        <v>59.095999999999975</v>
      </c>
      <c r="T66" s="220">
        <f>T61</f>
        <v>0.25523130012654444</v>
      </c>
      <c r="U66" s="208">
        <f>SUM(U61:U65)</f>
        <v>92.393000000000001</v>
      </c>
      <c r="V66" s="208">
        <f>SUM(V61:V65)</f>
        <v>97.516800000000003</v>
      </c>
      <c r="W66" s="182">
        <f t="shared" si="0"/>
        <v>1.0554565822086088</v>
      </c>
      <c r="X66" s="217">
        <f>IFERROR(((1-(1-T66)*W66)*1),0)</f>
        <v>0.21392897349561346</v>
      </c>
      <c r="Y66" s="9"/>
      <c r="Z66" s="9"/>
      <c r="AA66" s="9"/>
      <c r="AB66" s="9"/>
      <c r="AC66" s="9"/>
      <c r="AD66" s="9"/>
      <c r="AE66" s="9"/>
      <c r="AF66" s="9"/>
      <c r="AG66" s="9"/>
      <c r="AH66" s="9"/>
      <c r="AI66" s="9"/>
      <c r="AJ66" s="9"/>
    </row>
    <row r="67" spans="1:36">
      <c r="A67" s="409">
        <f>A61+1</f>
        <v>11</v>
      </c>
      <c r="B67" s="402" t="s">
        <v>250</v>
      </c>
      <c r="C67" s="402">
        <v>4</v>
      </c>
      <c r="D67" s="402" t="s">
        <v>251</v>
      </c>
      <c r="E67" s="258" t="s">
        <v>233</v>
      </c>
      <c r="F67" s="259">
        <v>87870</v>
      </c>
      <c r="G67" s="259">
        <v>2297</v>
      </c>
      <c r="H67" s="260">
        <f>F67+G67</f>
        <v>90167</v>
      </c>
      <c r="I67" s="235">
        <f>IFERROR((H67/$H$72),0)</f>
        <v>0.91141300502370337</v>
      </c>
      <c r="J67" s="261">
        <v>115.383</v>
      </c>
      <c r="K67" s="261">
        <v>1.431</v>
      </c>
      <c r="L67" s="262">
        <f>J67+K67</f>
        <v>116.81399999999999</v>
      </c>
      <c r="M67" s="235">
        <f>IFERROR((L67/$L$72),0)</f>
        <v>0.22357174299986601</v>
      </c>
      <c r="N67" s="403">
        <v>1683.932</v>
      </c>
      <c r="O67" s="261">
        <v>107.45500000000001</v>
      </c>
      <c r="P67" s="261">
        <v>15.106</v>
      </c>
      <c r="Q67" s="262">
        <f>O67+P67</f>
        <v>122.56100000000001</v>
      </c>
      <c r="R67" s="235">
        <f>IFERROR((Q67/$Q$72),0)</f>
        <v>7.6645318801526141E-2</v>
      </c>
      <c r="S67" s="406">
        <f>N72-Q72</f>
        <v>84.865000000000009</v>
      </c>
      <c r="T67" s="393">
        <f>IFERROR((S67/N72),0)</f>
        <v>5.0396928141991489E-2</v>
      </c>
      <c r="U67" s="261">
        <v>59.658900000000003</v>
      </c>
      <c r="V67" s="261">
        <v>65.291700000000006</v>
      </c>
      <c r="W67" s="263">
        <f t="shared" si="0"/>
        <v>1.0944167592764869</v>
      </c>
      <c r="X67" s="396"/>
    </row>
    <row r="68" spans="1:36">
      <c r="A68" s="410"/>
      <c r="B68" s="391"/>
      <c r="C68" s="391"/>
      <c r="D68" s="391"/>
      <c r="E68" s="177" t="s">
        <v>234</v>
      </c>
      <c r="F68" s="68">
        <v>1597</v>
      </c>
      <c r="G68" s="68">
        <v>106</v>
      </c>
      <c r="H68" s="178">
        <f>F68+G68</f>
        <v>1703</v>
      </c>
      <c r="I68" s="219">
        <f>IFERROR((H68/$H$72),0)</f>
        <v>1.7214017850825322E-2</v>
      </c>
      <c r="J68" s="206">
        <v>9.3719999999999999</v>
      </c>
      <c r="K68" s="206">
        <v>0.44400000000000001</v>
      </c>
      <c r="L68" s="207">
        <f>J68+K68</f>
        <v>9.8160000000000007</v>
      </c>
      <c r="M68" s="219">
        <f>IFERROR((L68/$L$72),0)</f>
        <v>1.8786962429902965E-2</v>
      </c>
      <c r="N68" s="392"/>
      <c r="O68" s="206">
        <v>1.2549999999999999</v>
      </c>
      <c r="P68" s="206">
        <v>1.0920000000000001</v>
      </c>
      <c r="Q68" s="207">
        <f>O68+P68</f>
        <v>2.347</v>
      </c>
      <c r="R68" s="219">
        <f>IFERROR((Q68/$Q$72),0)</f>
        <v>1.4677308705638977E-3</v>
      </c>
      <c r="S68" s="407"/>
      <c r="T68" s="394"/>
      <c r="U68" s="206">
        <v>0.4546</v>
      </c>
      <c r="V68" s="206">
        <v>0.3654</v>
      </c>
      <c r="W68" s="179">
        <f t="shared" si="0"/>
        <v>0.80378354597448309</v>
      </c>
      <c r="X68" s="396"/>
    </row>
    <row r="69" spans="1:36">
      <c r="A69" s="410"/>
      <c r="B69" s="391"/>
      <c r="C69" s="391"/>
      <c r="D69" s="391"/>
      <c r="E69" s="177" t="s">
        <v>235</v>
      </c>
      <c r="F69" s="68">
        <v>6175</v>
      </c>
      <c r="G69" s="68">
        <v>10</v>
      </c>
      <c r="H69" s="178">
        <f>F69+G69</f>
        <v>6185</v>
      </c>
      <c r="I69" s="219">
        <f>IFERROR((H69/$H$72),0)</f>
        <v>6.2518320849885275E-2</v>
      </c>
      <c r="J69" s="206">
        <v>31.843</v>
      </c>
      <c r="K69" s="206">
        <v>8.9999999999999993E-3</v>
      </c>
      <c r="L69" s="207">
        <f>J69+K69</f>
        <v>31.852</v>
      </c>
      <c r="M69" s="219">
        <f>IFERROR((L69/$L$72),0)</f>
        <v>6.0961932285785371E-2</v>
      </c>
      <c r="N69" s="392"/>
      <c r="O69" s="206">
        <v>37.840000000000003</v>
      </c>
      <c r="P69" s="206">
        <v>1.653</v>
      </c>
      <c r="Q69" s="207">
        <f>O69+P69</f>
        <v>39.493000000000002</v>
      </c>
      <c r="R69" s="219">
        <f>IFERROR((Q69/$Q$72),0)</f>
        <v>2.4697526745283343E-2</v>
      </c>
      <c r="S69" s="407"/>
      <c r="T69" s="394"/>
      <c r="U69" s="206">
        <v>30.4863</v>
      </c>
      <c r="V69" s="206">
        <v>30.697500000000002</v>
      </c>
      <c r="W69" s="179">
        <f t="shared" si="0"/>
        <v>1.0069277019513683</v>
      </c>
      <c r="X69" s="396"/>
    </row>
    <row r="70" spans="1:36">
      <c r="A70" s="410"/>
      <c r="B70" s="391"/>
      <c r="C70" s="391"/>
      <c r="D70" s="391"/>
      <c r="E70" s="177" t="s">
        <v>236</v>
      </c>
      <c r="F70" s="68">
        <v>59</v>
      </c>
      <c r="G70" s="68">
        <v>0</v>
      </c>
      <c r="H70" s="178">
        <f>F70+G70</f>
        <v>59</v>
      </c>
      <c r="I70" s="219">
        <f>IFERROR((H70/$H$72),0)</f>
        <v>5.9637525143787086E-4</v>
      </c>
      <c r="J70" s="206">
        <v>323.76499999999999</v>
      </c>
      <c r="K70" s="206">
        <v>0</v>
      </c>
      <c r="L70" s="207">
        <f>J70+K70</f>
        <v>323.76499999999999</v>
      </c>
      <c r="M70" s="219">
        <f>IFERROR((L70/$L$72),0)</f>
        <v>0.61965779249363617</v>
      </c>
      <c r="N70" s="392"/>
      <c r="O70" s="206">
        <v>1304.712</v>
      </c>
      <c r="P70" s="206">
        <v>0</v>
      </c>
      <c r="Q70" s="207">
        <f>O70+P70</f>
        <v>1304.712</v>
      </c>
      <c r="R70" s="219">
        <f>IFERROR((Q70/$Q$72),0)</f>
        <v>0.81592078380705746</v>
      </c>
      <c r="S70" s="407"/>
      <c r="T70" s="394"/>
      <c r="U70" s="206">
        <v>807.16079999999999</v>
      </c>
      <c r="V70" s="206">
        <v>884.26549999999997</v>
      </c>
      <c r="W70" s="179">
        <f t="shared" si="0"/>
        <v>1.0955258233551481</v>
      </c>
      <c r="X70" s="396"/>
    </row>
    <row r="71" spans="1:36" ht="15.75" thickBot="1">
      <c r="A71" s="411"/>
      <c r="B71" s="412"/>
      <c r="C71" s="412"/>
      <c r="D71" s="412"/>
      <c r="E71" s="253" t="s">
        <v>237</v>
      </c>
      <c r="F71" s="254">
        <v>813</v>
      </c>
      <c r="G71" s="254">
        <v>4</v>
      </c>
      <c r="H71" s="255">
        <f>F71+G71</f>
        <v>817</v>
      </c>
      <c r="I71" s="234">
        <f>IFERROR((H71/$H$72),0)</f>
        <v>8.2582810241481428E-3</v>
      </c>
      <c r="J71" s="256">
        <v>40.231000000000002</v>
      </c>
      <c r="K71" s="256">
        <v>1.2E-2</v>
      </c>
      <c r="L71" s="257">
        <f>J71+K71</f>
        <v>40.243000000000002</v>
      </c>
      <c r="M71" s="234">
        <f>IFERROR((L71/$L$72),0)</f>
        <v>7.7021569790809402E-2</v>
      </c>
      <c r="N71" s="413"/>
      <c r="O71" s="256">
        <v>128.20699999999999</v>
      </c>
      <c r="P71" s="256">
        <v>1.7470000000000001</v>
      </c>
      <c r="Q71" s="257">
        <f>O71+P71</f>
        <v>129.95400000000001</v>
      </c>
      <c r="R71" s="234">
        <f>IFERROR((Q71/$Q$72),0)</f>
        <v>8.1268639775569126E-2</v>
      </c>
      <c r="S71" s="408"/>
      <c r="T71" s="395"/>
      <c r="U71" s="256">
        <v>88.3536</v>
      </c>
      <c r="V71" s="256">
        <v>89.786299999999997</v>
      </c>
      <c r="W71" s="179">
        <f t="shared" ref="W71:W102" si="3">IFERROR(((V71/U71)*1),0)</f>
        <v>1.0162155248908928</v>
      </c>
      <c r="X71" s="396"/>
    </row>
    <row r="72" spans="1:36" s="156" customFormat="1" ht="15.75" thickBot="1">
      <c r="A72" s="397" t="s">
        <v>238</v>
      </c>
      <c r="B72" s="398"/>
      <c r="C72" s="399"/>
      <c r="D72" s="236"/>
      <c r="E72" s="180"/>
      <c r="F72" s="181">
        <f>SUM(F67:F71)</f>
        <v>96514</v>
      </c>
      <c r="G72" s="181">
        <f>SUM(G67:G71)</f>
        <v>2417</v>
      </c>
      <c r="H72" s="181">
        <f>SUM(H67:H71)</f>
        <v>98931</v>
      </c>
      <c r="I72" s="220">
        <v>1</v>
      </c>
      <c r="J72" s="208">
        <f>SUM(J67:J71)</f>
        <v>520.59399999999994</v>
      </c>
      <c r="K72" s="208">
        <f>SUM(K67:K71)</f>
        <v>1.8959999999999999</v>
      </c>
      <c r="L72" s="208">
        <f>SUM(L67:L71)</f>
        <v>522.49</v>
      </c>
      <c r="M72" s="220">
        <v>1</v>
      </c>
      <c r="N72" s="208">
        <f>N67</f>
        <v>1683.932</v>
      </c>
      <c r="O72" s="208">
        <f>SUM(O67:O71)</f>
        <v>1579.4690000000001</v>
      </c>
      <c r="P72" s="208">
        <f>SUM(P67:P71)</f>
        <v>19.597999999999999</v>
      </c>
      <c r="Q72" s="208">
        <f>SUM(Q67:Q71)</f>
        <v>1599.067</v>
      </c>
      <c r="R72" s="220">
        <v>1</v>
      </c>
      <c r="S72" s="208">
        <f>S67</f>
        <v>84.865000000000009</v>
      </c>
      <c r="T72" s="220">
        <f>T67</f>
        <v>5.0396928141991489E-2</v>
      </c>
      <c r="U72" s="208">
        <f>SUM(U67:U71)</f>
        <v>986.11419999999998</v>
      </c>
      <c r="V72" s="208">
        <f>SUM(V67:V71)</f>
        <v>1070.4064000000001</v>
      </c>
      <c r="W72" s="182">
        <f t="shared" si="3"/>
        <v>1.0854791463301108</v>
      </c>
      <c r="X72" s="217">
        <f>IFERROR(((1-(1-T72)*W72)*1),0)</f>
        <v>-3.0774331792881915E-2</v>
      </c>
      <c r="Y72" s="9"/>
      <c r="Z72" s="9"/>
      <c r="AA72" s="9"/>
      <c r="AB72" s="9"/>
      <c r="AC72" s="9"/>
      <c r="AD72" s="9"/>
      <c r="AE72" s="9"/>
      <c r="AF72" s="9"/>
      <c r="AG72" s="9"/>
      <c r="AH72" s="9"/>
      <c r="AI72" s="9"/>
      <c r="AJ72" s="9"/>
    </row>
    <row r="73" spans="1:36">
      <c r="A73" s="409">
        <f>A67+1</f>
        <v>12</v>
      </c>
      <c r="B73" s="402" t="s">
        <v>250</v>
      </c>
      <c r="C73" s="402">
        <v>4</v>
      </c>
      <c r="D73" s="402" t="s">
        <v>252</v>
      </c>
      <c r="E73" s="258" t="s">
        <v>233</v>
      </c>
      <c r="F73" s="259">
        <v>92752</v>
      </c>
      <c r="G73" s="259">
        <v>972</v>
      </c>
      <c r="H73" s="260">
        <f>F73+G73</f>
        <v>93724</v>
      </c>
      <c r="I73" s="235">
        <f>IFERROR((H73/$H$78),0)</f>
        <v>0.93422246144951804</v>
      </c>
      <c r="J73" s="261">
        <v>90.9</v>
      </c>
      <c r="K73" s="261">
        <v>0.73599999999999999</v>
      </c>
      <c r="L73" s="262">
        <f>J73+K73</f>
        <v>91.63600000000001</v>
      </c>
      <c r="M73" s="235">
        <f>IFERROR((L73/$L$78),0)</f>
        <v>0.79116590689321731</v>
      </c>
      <c r="N73" s="403">
        <v>178.32900000000001</v>
      </c>
      <c r="O73" s="261">
        <v>88.196999999999989</v>
      </c>
      <c r="P73" s="261">
        <v>6.3730000000000002</v>
      </c>
      <c r="Q73" s="262">
        <f>O73+P73</f>
        <v>94.57</v>
      </c>
      <c r="R73" s="235">
        <f>IFERROR((Q73/$Q$78),0)</f>
        <v>0.7705846404563047</v>
      </c>
      <c r="S73" s="406">
        <f>N78-Q78</f>
        <v>55.604000000000013</v>
      </c>
      <c r="T73" s="393">
        <f>IFERROR((S73/N78),0)</f>
        <v>0.31180570742840485</v>
      </c>
      <c r="U73" s="261">
        <v>43.312800000000003</v>
      </c>
      <c r="V73" s="261">
        <v>47.134399999999999</v>
      </c>
      <c r="W73" s="263">
        <f t="shared" si="3"/>
        <v>1.0882325778984503</v>
      </c>
      <c r="X73" s="396"/>
    </row>
    <row r="74" spans="1:36">
      <c r="A74" s="410"/>
      <c r="B74" s="391"/>
      <c r="C74" s="391"/>
      <c r="D74" s="391"/>
      <c r="E74" s="177" t="s">
        <v>234</v>
      </c>
      <c r="F74" s="68">
        <v>1036</v>
      </c>
      <c r="G74" s="68">
        <v>127</v>
      </c>
      <c r="H74" s="178">
        <f>F74+G74</f>
        <v>1163</v>
      </c>
      <c r="I74" s="219">
        <f>IFERROR((H74/$H$78),0)</f>
        <v>1.1592556043977952E-2</v>
      </c>
      <c r="J74" s="206">
        <v>5.3449999999999998</v>
      </c>
      <c r="K74" s="206">
        <v>0.53300000000000003</v>
      </c>
      <c r="L74" s="207">
        <f>J74+K74</f>
        <v>5.8780000000000001</v>
      </c>
      <c r="M74" s="219">
        <f>IFERROR((L74/$L$78),0)</f>
        <v>5.0749412902334569E-2</v>
      </c>
      <c r="N74" s="392"/>
      <c r="O74" s="206">
        <v>1.5430000000000001</v>
      </c>
      <c r="P74" s="206">
        <v>2.7389999999999999</v>
      </c>
      <c r="Q74" s="207">
        <f>O74+P74</f>
        <v>4.282</v>
      </c>
      <c r="R74" s="219">
        <f>IFERROR((Q74/$Q$78),0)</f>
        <v>3.4891016500305565E-2</v>
      </c>
      <c r="S74" s="407"/>
      <c r="T74" s="394"/>
      <c r="U74" s="206">
        <v>0.89119999999999999</v>
      </c>
      <c r="V74" s="206">
        <v>0.2631</v>
      </c>
      <c r="W74" s="179">
        <f t="shared" si="3"/>
        <v>0.29521992818671455</v>
      </c>
      <c r="X74" s="396"/>
    </row>
    <row r="75" spans="1:36">
      <c r="A75" s="410"/>
      <c r="B75" s="391"/>
      <c r="C75" s="391"/>
      <c r="D75" s="391"/>
      <c r="E75" s="177" t="s">
        <v>235</v>
      </c>
      <c r="F75" s="68">
        <v>4627</v>
      </c>
      <c r="G75" s="68">
        <v>13</v>
      </c>
      <c r="H75" s="178">
        <f>F75+G75</f>
        <v>4640</v>
      </c>
      <c r="I75" s="219">
        <f>IFERROR((H75/$H$78),0)</f>
        <v>4.6250610527994576E-2</v>
      </c>
      <c r="J75" s="206">
        <v>14.733000000000001</v>
      </c>
      <c r="K75" s="206">
        <v>0.02</v>
      </c>
      <c r="L75" s="207">
        <f>J75+K75</f>
        <v>14.753</v>
      </c>
      <c r="M75" s="219">
        <f>IFERROR((L75/$L$78),0)</f>
        <v>0.1273742920292858</v>
      </c>
      <c r="N75" s="392"/>
      <c r="O75" s="206">
        <v>17.782</v>
      </c>
      <c r="P75" s="206">
        <v>0.73099999999999998</v>
      </c>
      <c r="Q75" s="207">
        <f>O75+P75</f>
        <v>18.513000000000002</v>
      </c>
      <c r="R75" s="219">
        <f>IFERROR((Q75/$Q$78),0)</f>
        <v>0.15084946017518844</v>
      </c>
      <c r="S75" s="407"/>
      <c r="T75" s="394"/>
      <c r="U75" s="206">
        <v>13.835100000000001</v>
      </c>
      <c r="V75" s="206">
        <v>13.535</v>
      </c>
      <c r="W75" s="179">
        <f t="shared" si="3"/>
        <v>0.97830879429855944</v>
      </c>
      <c r="X75" s="396"/>
    </row>
    <row r="76" spans="1:36">
      <c r="A76" s="410"/>
      <c r="B76" s="391"/>
      <c r="C76" s="391"/>
      <c r="D76" s="391"/>
      <c r="E76" s="177" t="s">
        <v>236</v>
      </c>
      <c r="F76" s="68">
        <v>4</v>
      </c>
      <c r="G76" s="68">
        <v>0</v>
      </c>
      <c r="H76" s="178">
        <f>F76+G76</f>
        <v>4</v>
      </c>
      <c r="I76" s="219">
        <f>IFERROR((H76/$H$78),0)</f>
        <v>3.9871215972409117E-5</v>
      </c>
      <c r="J76" s="206">
        <v>0.60499999999999998</v>
      </c>
      <c r="K76" s="206">
        <v>0</v>
      </c>
      <c r="L76" s="207">
        <f>J76+K76</f>
        <v>0.60499999999999998</v>
      </c>
      <c r="M76" s="219">
        <f>IFERROR((L76/$L$78),0)</f>
        <v>5.223442464428788E-3</v>
      </c>
      <c r="N76" s="392"/>
      <c r="O76" s="206">
        <v>0.745</v>
      </c>
      <c r="P76" s="206">
        <v>0</v>
      </c>
      <c r="Q76" s="207">
        <f>O76+P76</f>
        <v>0.745</v>
      </c>
      <c r="R76" s="219">
        <f>IFERROR((Q76/$Q$78),0)</f>
        <v>6.0704827867182724E-3</v>
      </c>
      <c r="S76" s="407"/>
      <c r="T76" s="394"/>
      <c r="U76" s="206">
        <v>0.63719999999999999</v>
      </c>
      <c r="V76" s="206">
        <v>0.41720000000000002</v>
      </c>
      <c r="W76" s="179">
        <f t="shared" si="3"/>
        <v>0.65473948524795988</v>
      </c>
      <c r="X76" s="396"/>
    </row>
    <row r="77" spans="1:36" ht="15.75" thickBot="1">
      <c r="A77" s="411"/>
      <c r="B77" s="412"/>
      <c r="C77" s="412"/>
      <c r="D77" s="412"/>
      <c r="E77" s="253" t="s">
        <v>237</v>
      </c>
      <c r="F77" s="254">
        <v>706</v>
      </c>
      <c r="G77" s="254">
        <v>86</v>
      </c>
      <c r="H77" s="255">
        <f>F77+G77</f>
        <v>792</v>
      </c>
      <c r="I77" s="234">
        <f>IFERROR((H77/$H$78),0)</f>
        <v>7.8945007625370062E-3</v>
      </c>
      <c r="J77" s="256">
        <v>2.665</v>
      </c>
      <c r="K77" s="256">
        <v>0.28699999999999998</v>
      </c>
      <c r="L77" s="257">
        <f>J77+K77</f>
        <v>2.952</v>
      </c>
      <c r="M77" s="234">
        <f>IFERROR((L77/$L$78),0)</f>
        <v>2.5486945710733525E-2</v>
      </c>
      <c r="N77" s="413"/>
      <c r="O77" s="256">
        <v>3.4130000000000003</v>
      </c>
      <c r="P77" s="256">
        <v>1.202</v>
      </c>
      <c r="Q77" s="257">
        <f>O77+P77</f>
        <v>4.6150000000000002</v>
      </c>
      <c r="R77" s="234">
        <f>IFERROR((Q77/$Q$78),0)</f>
        <v>3.7604400081482997E-2</v>
      </c>
      <c r="S77" s="408"/>
      <c r="T77" s="395"/>
      <c r="U77" s="256">
        <v>3.8738999999999999</v>
      </c>
      <c r="V77" s="256">
        <v>4.8703000000000003</v>
      </c>
      <c r="W77" s="179">
        <f t="shared" si="3"/>
        <v>1.2572084978961771</v>
      </c>
      <c r="X77" s="396"/>
    </row>
    <row r="78" spans="1:36" s="156" customFormat="1" ht="15.75" thickBot="1">
      <c r="A78" s="397" t="s">
        <v>238</v>
      </c>
      <c r="B78" s="398"/>
      <c r="C78" s="399"/>
      <c r="D78" s="236"/>
      <c r="E78" s="180"/>
      <c r="F78" s="181">
        <f>SUM(F73:F77)</f>
        <v>99125</v>
      </c>
      <c r="G78" s="181">
        <f>SUM(G73:G77)</f>
        <v>1198</v>
      </c>
      <c r="H78" s="181">
        <f>SUM(H73:H77)</f>
        <v>100323</v>
      </c>
      <c r="I78" s="220">
        <v>1</v>
      </c>
      <c r="J78" s="208">
        <f>SUM(J73:J77)</f>
        <v>114.24800000000002</v>
      </c>
      <c r="K78" s="208">
        <f>SUM(K73:K77)</f>
        <v>1.5760000000000001</v>
      </c>
      <c r="L78" s="208">
        <f>SUM(L73:L77)</f>
        <v>115.82400000000001</v>
      </c>
      <c r="M78" s="220">
        <v>1</v>
      </c>
      <c r="N78" s="208">
        <f>N73</f>
        <v>178.32900000000001</v>
      </c>
      <c r="O78" s="208">
        <f>SUM(O73:O77)</f>
        <v>111.67999999999999</v>
      </c>
      <c r="P78" s="208">
        <f>SUM(P73:P77)</f>
        <v>11.045</v>
      </c>
      <c r="Q78" s="208">
        <f>SUM(Q73:Q77)</f>
        <v>122.72499999999999</v>
      </c>
      <c r="R78" s="220">
        <v>1</v>
      </c>
      <c r="S78" s="208">
        <f>S73</f>
        <v>55.604000000000013</v>
      </c>
      <c r="T78" s="220">
        <f>T73</f>
        <v>0.31180570742840485</v>
      </c>
      <c r="U78" s="208">
        <f>SUM(U73:U77)</f>
        <v>62.550200000000004</v>
      </c>
      <c r="V78" s="208">
        <f>SUM(V73:V77)</f>
        <v>66.22</v>
      </c>
      <c r="W78" s="182">
        <f t="shared" si="3"/>
        <v>1.0586696765158223</v>
      </c>
      <c r="X78" s="217">
        <f>IFERROR(((1-(1-T78)*W78)*1),0)</f>
        <v>0.27142957090319419</v>
      </c>
      <c r="Y78" s="9"/>
      <c r="Z78" s="9"/>
      <c r="AA78" s="9"/>
      <c r="AB78" s="9"/>
      <c r="AC78" s="9"/>
      <c r="AD78" s="9"/>
      <c r="AE78" s="9"/>
      <c r="AF78" s="9"/>
      <c r="AG78" s="9"/>
      <c r="AH78" s="9"/>
      <c r="AI78" s="9"/>
      <c r="AJ78" s="9"/>
    </row>
    <row r="79" spans="1:36">
      <c r="A79" s="409">
        <f>A73+1</f>
        <v>13</v>
      </c>
      <c r="B79" s="402" t="s">
        <v>250</v>
      </c>
      <c r="C79" s="402">
        <v>4</v>
      </c>
      <c r="D79" s="402" t="s">
        <v>253</v>
      </c>
      <c r="E79" s="258" t="s">
        <v>233</v>
      </c>
      <c r="F79" s="259">
        <v>105135</v>
      </c>
      <c r="G79" s="259">
        <v>1260</v>
      </c>
      <c r="H79" s="260">
        <f>F79+G79</f>
        <v>106395</v>
      </c>
      <c r="I79" s="235">
        <f>IFERROR((H79/$H$84),0)</f>
        <v>0.93484755293910904</v>
      </c>
      <c r="J79" s="261">
        <v>95.722999999999999</v>
      </c>
      <c r="K79" s="261">
        <v>0.80200000000000005</v>
      </c>
      <c r="L79" s="262">
        <f>J79+K79</f>
        <v>96.525000000000006</v>
      </c>
      <c r="M79" s="235">
        <f>IFERROR((L79/$L$84),0)</f>
        <v>0.63352410706081563</v>
      </c>
      <c r="N79" s="403">
        <v>312.53699999999998</v>
      </c>
      <c r="O79" s="261">
        <v>84.843000000000004</v>
      </c>
      <c r="P79" s="261">
        <v>12.247</v>
      </c>
      <c r="Q79" s="262">
        <f>O79+P79</f>
        <v>97.09</v>
      </c>
      <c r="R79" s="235">
        <f>IFERROR((Q79/$Q$84),0)</f>
        <v>0.46426112237481354</v>
      </c>
      <c r="S79" s="406">
        <f>N84-Q84</f>
        <v>103.40899999999999</v>
      </c>
      <c r="T79" s="393">
        <f>IFERROR((S79/N84),0)</f>
        <v>0.33086962503639566</v>
      </c>
      <c r="U79" s="261">
        <v>44.770200000000003</v>
      </c>
      <c r="V79" s="261">
        <v>52.451900000000002</v>
      </c>
      <c r="W79" s="263">
        <f t="shared" si="3"/>
        <v>1.1715806496285475</v>
      </c>
      <c r="X79" s="396"/>
    </row>
    <row r="80" spans="1:36">
      <c r="A80" s="410"/>
      <c r="B80" s="391"/>
      <c r="C80" s="391"/>
      <c r="D80" s="391"/>
      <c r="E80" s="177" t="s">
        <v>234</v>
      </c>
      <c r="F80" s="68">
        <v>1047</v>
      </c>
      <c r="G80" s="68">
        <v>107</v>
      </c>
      <c r="H80" s="178">
        <f>F80+G80</f>
        <v>1154</v>
      </c>
      <c r="I80" s="219">
        <f>IFERROR((H80/$H$84),0)</f>
        <v>1.0139706528424568E-2</v>
      </c>
      <c r="J80" s="206">
        <v>11.298999999999999</v>
      </c>
      <c r="K80" s="206">
        <v>0.46100000000000002</v>
      </c>
      <c r="L80" s="207">
        <f>J80+K80</f>
        <v>11.76</v>
      </c>
      <c r="M80" s="219">
        <f>IFERROR((L80/$L$84),0)</f>
        <v>7.718459983460442E-2</v>
      </c>
      <c r="N80" s="392"/>
      <c r="O80" s="206">
        <v>0.63700000000000045</v>
      </c>
      <c r="P80" s="206">
        <v>3.4649999999999999</v>
      </c>
      <c r="Q80" s="207">
        <f>O80+P80</f>
        <v>4.1020000000000003</v>
      </c>
      <c r="R80" s="219">
        <f>IFERROR((Q80/$Q$84),0)</f>
        <v>1.9614781377912095E-2</v>
      </c>
      <c r="S80" s="407"/>
      <c r="T80" s="394"/>
      <c r="U80" s="206">
        <v>0.82410000000000005</v>
      </c>
      <c r="V80" s="206">
        <v>0.45889999999999997</v>
      </c>
      <c r="W80" s="179">
        <f t="shared" si="3"/>
        <v>0.55684989685717745</v>
      </c>
      <c r="X80" s="396"/>
    </row>
    <row r="81" spans="1:36">
      <c r="A81" s="410"/>
      <c r="B81" s="391"/>
      <c r="C81" s="391"/>
      <c r="D81" s="391"/>
      <c r="E81" s="177" t="s">
        <v>235</v>
      </c>
      <c r="F81" s="68">
        <v>5425</v>
      </c>
      <c r="G81" s="68">
        <v>25</v>
      </c>
      <c r="H81" s="178">
        <f>F81+G81</f>
        <v>5450</v>
      </c>
      <c r="I81" s="219">
        <f>IFERROR((H81/$H$84),0)</f>
        <v>4.7886828925401984E-2</v>
      </c>
      <c r="J81" s="206">
        <v>21.594999999999999</v>
      </c>
      <c r="K81" s="206">
        <v>1.7999999999999999E-2</v>
      </c>
      <c r="L81" s="207">
        <f>J81+K81</f>
        <v>21.613</v>
      </c>
      <c r="M81" s="219">
        <f>IFERROR((L81/$L$84),0)</f>
        <v>0.14185295546133547</v>
      </c>
      <c r="N81" s="392"/>
      <c r="O81" s="206">
        <v>23.501000000000001</v>
      </c>
      <c r="P81" s="206">
        <v>1.407</v>
      </c>
      <c r="Q81" s="207">
        <f>O81+P81</f>
        <v>24.908000000000001</v>
      </c>
      <c r="R81" s="219">
        <f>IFERROR((Q81/$Q$84),0)</f>
        <v>0.11910408936153936</v>
      </c>
      <c r="S81" s="407"/>
      <c r="T81" s="394"/>
      <c r="U81" s="206">
        <v>20.216899999999999</v>
      </c>
      <c r="V81" s="206">
        <v>19.8081</v>
      </c>
      <c r="W81" s="179">
        <f t="shared" si="3"/>
        <v>0.97977929356132742</v>
      </c>
      <c r="X81" s="396"/>
    </row>
    <row r="82" spans="1:36">
      <c r="A82" s="410"/>
      <c r="B82" s="391"/>
      <c r="C82" s="391"/>
      <c r="D82" s="391"/>
      <c r="E82" s="177" t="s">
        <v>236</v>
      </c>
      <c r="F82" s="68">
        <v>39</v>
      </c>
      <c r="G82" s="68">
        <v>0</v>
      </c>
      <c r="H82" s="178">
        <f>F82+G82</f>
        <v>39</v>
      </c>
      <c r="I82" s="219">
        <f>IFERROR((H82/$H$84),0)</f>
        <v>3.4267639047535364E-4</v>
      </c>
      <c r="J82" s="206">
        <v>19.225999999999999</v>
      </c>
      <c r="K82" s="206">
        <v>0</v>
      </c>
      <c r="L82" s="207">
        <f>J82+K82</f>
        <v>19.225999999999999</v>
      </c>
      <c r="M82" s="219">
        <f>IFERROR((L82/$L$84),0)</f>
        <v>0.12618631942347827</v>
      </c>
      <c r="N82" s="392"/>
      <c r="O82" s="206">
        <v>78.361999999999995</v>
      </c>
      <c r="P82" s="206">
        <v>0</v>
      </c>
      <c r="Q82" s="207">
        <f>O82+P82</f>
        <v>78.361999999999995</v>
      </c>
      <c r="R82" s="219">
        <f>IFERROR((Q82/$Q$84),0)</f>
        <v>0.37470831261237136</v>
      </c>
      <c r="S82" s="407"/>
      <c r="T82" s="394"/>
      <c r="U82" s="206">
        <v>49.856200000000001</v>
      </c>
      <c r="V82" s="206">
        <v>50.010300000000001</v>
      </c>
      <c r="W82" s="179">
        <f t="shared" si="3"/>
        <v>1.0030908893979085</v>
      </c>
      <c r="X82" s="396"/>
    </row>
    <row r="83" spans="1:36" ht="15.75" thickBot="1">
      <c r="A83" s="411"/>
      <c r="B83" s="412"/>
      <c r="C83" s="412"/>
      <c r="D83" s="412"/>
      <c r="E83" s="253" t="s">
        <v>237</v>
      </c>
      <c r="F83" s="254">
        <v>700</v>
      </c>
      <c r="G83" s="254">
        <v>72</v>
      </c>
      <c r="H83" s="255">
        <f>F83+G83</f>
        <v>772</v>
      </c>
      <c r="I83" s="234">
        <f>IFERROR((H83/$H$84),0)</f>
        <v>6.7832352165890517E-3</v>
      </c>
      <c r="J83" s="256">
        <v>3.0670000000000002</v>
      </c>
      <c r="K83" s="256">
        <v>0.17100000000000001</v>
      </c>
      <c r="L83" s="257">
        <f>J83+K83</f>
        <v>3.238</v>
      </c>
      <c r="M83" s="234">
        <f>IFERROR((L83/$L$84),0)</f>
        <v>2.1252018219766081E-2</v>
      </c>
      <c r="N83" s="413"/>
      <c r="O83" s="256">
        <v>3.8760000000000003</v>
      </c>
      <c r="P83" s="256">
        <v>0.79</v>
      </c>
      <c r="Q83" s="257">
        <f>O83+P83</f>
        <v>4.6660000000000004</v>
      </c>
      <c r="R83" s="234">
        <f>IFERROR((Q83/$Q$84),0)</f>
        <v>2.2311694273363686E-2</v>
      </c>
      <c r="S83" s="408"/>
      <c r="T83" s="395"/>
      <c r="U83" s="256">
        <v>3.5228999999999999</v>
      </c>
      <c r="V83" s="256">
        <v>4.7823000000000002</v>
      </c>
      <c r="W83" s="179">
        <f t="shared" si="3"/>
        <v>1.3574895682534276</v>
      </c>
      <c r="X83" s="396"/>
    </row>
    <row r="84" spans="1:36" s="156" customFormat="1" ht="15.75" thickBot="1">
      <c r="A84" s="397" t="s">
        <v>238</v>
      </c>
      <c r="B84" s="398"/>
      <c r="C84" s="399"/>
      <c r="D84" s="236"/>
      <c r="E84" s="180"/>
      <c r="F84" s="181">
        <f>SUM(F79:F83)</f>
        <v>112346</v>
      </c>
      <c r="G84" s="181">
        <f>SUM(G79:G83)</f>
        <v>1464</v>
      </c>
      <c r="H84" s="181">
        <f>SUM(H79:H83)</f>
        <v>113810</v>
      </c>
      <c r="I84" s="220">
        <v>1</v>
      </c>
      <c r="J84" s="208">
        <f>SUM(J79:J83)</f>
        <v>150.91</v>
      </c>
      <c r="K84" s="208">
        <f>SUM(K79:K83)</f>
        <v>1.4520000000000002</v>
      </c>
      <c r="L84" s="208">
        <f>SUM(L79:L83)</f>
        <v>152.36200000000002</v>
      </c>
      <c r="M84" s="220">
        <v>1</v>
      </c>
      <c r="N84" s="208">
        <f>N79</f>
        <v>312.53699999999998</v>
      </c>
      <c r="O84" s="208">
        <f>SUM(O79:O83)</f>
        <v>191.21900000000002</v>
      </c>
      <c r="P84" s="208">
        <f>SUM(P79:P83)</f>
        <v>17.908999999999999</v>
      </c>
      <c r="Q84" s="208">
        <f>SUM(Q79:Q83)</f>
        <v>209.12799999999999</v>
      </c>
      <c r="R84" s="220">
        <v>1</v>
      </c>
      <c r="S84" s="208">
        <f>S79</f>
        <v>103.40899999999999</v>
      </c>
      <c r="T84" s="220">
        <f>T79</f>
        <v>0.33086962503639566</v>
      </c>
      <c r="U84" s="208">
        <f>SUM(U79:U83)</f>
        <v>119.19030000000001</v>
      </c>
      <c r="V84" s="208">
        <f>SUM(V79:V83)</f>
        <v>127.51150000000001</v>
      </c>
      <c r="W84" s="182">
        <f t="shared" si="3"/>
        <v>1.0698144060380752</v>
      </c>
      <c r="X84" s="217">
        <f>IFERROR(((1-(1-T84)*W84)*1),0)</f>
        <v>0.28415468534627697</v>
      </c>
      <c r="Y84" s="9"/>
      <c r="Z84" s="9"/>
      <c r="AA84" s="9"/>
      <c r="AB84" s="9"/>
      <c r="AC84" s="9"/>
      <c r="AD84" s="9"/>
      <c r="AE84" s="9"/>
      <c r="AF84" s="9"/>
      <c r="AG84" s="9"/>
      <c r="AH84" s="9"/>
      <c r="AI84" s="9"/>
      <c r="AJ84" s="9"/>
    </row>
    <row r="85" spans="1:36">
      <c r="A85" s="409">
        <f>A79+1</f>
        <v>14</v>
      </c>
      <c r="B85" s="402" t="s">
        <v>254</v>
      </c>
      <c r="C85" s="402">
        <v>5</v>
      </c>
      <c r="D85" s="402" t="s">
        <v>255</v>
      </c>
      <c r="E85" s="258" t="s">
        <v>233</v>
      </c>
      <c r="F85" s="259">
        <v>109783</v>
      </c>
      <c r="G85" s="259">
        <v>1515</v>
      </c>
      <c r="H85" s="260">
        <f>F85+G85</f>
        <v>111298</v>
      </c>
      <c r="I85" s="235">
        <f>IFERROR((H85/$H$90),0)</f>
        <v>0.92480140924651844</v>
      </c>
      <c r="J85" s="261">
        <v>91.013999999999996</v>
      </c>
      <c r="K85" s="261">
        <v>0.83199999999999996</v>
      </c>
      <c r="L85" s="262">
        <f>J85+K85</f>
        <v>91.845999999999989</v>
      </c>
      <c r="M85" s="235">
        <f>IFERROR((L85/$L$90),0)</f>
        <v>0.48665289037248977</v>
      </c>
      <c r="N85" s="403">
        <v>340.97</v>
      </c>
      <c r="O85" s="261">
        <v>58.397999999999996</v>
      </c>
      <c r="P85" s="261">
        <v>8.4849999999999994</v>
      </c>
      <c r="Q85" s="262">
        <f>O85+P85</f>
        <v>66.882999999999996</v>
      </c>
      <c r="R85" s="235">
        <f>IFERROR((Q85/$Q$90),0)</f>
        <v>0.21259289396896436</v>
      </c>
      <c r="S85" s="406">
        <f>N90-Q90</f>
        <v>26.364000000000033</v>
      </c>
      <c r="T85" s="393">
        <f>IFERROR((S85/N90),0)</f>
        <v>7.7320585388743965E-2</v>
      </c>
      <c r="U85" s="261">
        <v>32.298900000000003</v>
      </c>
      <c r="V85" s="261">
        <v>35.568100000000001</v>
      </c>
      <c r="W85" s="263">
        <f t="shared" si="3"/>
        <v>1.1012170693119578</v>
      </c>
      <c r="X85" s="396"/>
    </row>
    <row r="86" spans="1:36">
      <c r="A86" s="410"/>
      <c r="B86" s="391"/>
      <c r="C86" s="391"/>
      <c r="D86" s="391"/>
      <c r="E86" s="177" t="s">
        <v>234</v>
      </c>
      <c r="F86" s="68">
        <v>1206</v>
      </c>
      <c r="G86" s="68">
        <v>38</v>
      </c>
      <c r="H86" s="178">
        <f>F86+G86</f>
        <v>1244</v>
      </c>
      <c r="I86" s="219">
        <f>IFERROR((H86/$H$90),0)</f>
        <v>1.0336690264898462E-2</v>
      </c>
      <c r="J86" s="206">
        <v>6.1390000000000002</v>
      </c>
      <c r="K86" s="206">
        <v>0.16</v>
      </c>
      <c r="L86" s="207">
        <f>J86+K86</f>
        <v>6.2990000000000004</v>
      </c>
      <c r="M86" s="219">
        <f>IFERROR((L86/$L$90),0)</f>
        <v>3.3375721930800621E-2</v>
      </c>
      <c r="N86" s="392"/>
      <c r="O86" s="206">
        <v>0.64400000000000002</v>
      </c>
      <c r="P86" s="206">
        <v>0.85799999999999998</v>
      </c>
      <c r="Q86" s="207">
        <f>O86+P86</f>
        <v>1.502</v>
      </c>
      <c r="R86" s="219">
        <f>IFERROR((Q86/$Q$90),0)</f>
        <v>4.7742255392459144E-3</v>
      </c>
      <c r="S86" s="407"/>
      <c r="T86" s="394"/>
      <c r="U86" s="206">
        <v>0.40389999999999998</v>
      </c>
      <c r="V86" s="206">
        <v>0.33410000000000001</v>
      </c>
      <c r="W86" s="179">
        <f t="shared" si="3"/>
        <v>0.82718494676900234</v>
      </c>
      <c r="X86" s="396"/>
    </row>
    <row r="87" spans="1:36">
      <c r="A87" s="410"/>
      <c r="B87" s="391"/>
      <c r="C87" s="391"/>
      <c r="D87" s="391"/>
      <c r="E87" s="177" t="s">
        <v>235</v>
      </c>
      <c r="F87" s="68">
        <v>6316</v>
      </c>
      <c r="G87" s="68">
        <v>3</v>
      </c>
      <c r="H87" s="178">
        <f>F87+G87</f>
        <v>6319</v>
      </c>
      <c r="I87" s="219">
        <f>IFERROR((H87/$H$90),0)</f>
        <v>5.2506065742679561E-2</v>
      </c>
      <c r="J87" s="206">
        <v>24.654</v>
      </c>
      <c r="K87" s="206">
        <v>8.9999999999999993E-3</v>
      </c>
      <c r="L87" s="207">
        <f>J87+K87</f>
        <v>24.663</v>
      </c>
      <c r="M87" s="219">
        <f>IFERROR((L87/$L$90),0)</f>
        <v>0.13067874741694485</v>
      </c>
      <c r="N87" s="392"/>
      <c r="O87" s="206">
        <v>26.298000000000002</v>
      </c>
      <c r="P87" s="206">
        <v>0.81100000000000005</v>
      </c>
      <c r="Q87" s="207">
        <f>O87+P87</f>
        <v>27.109000000000002</v>
      </c>
      <c r="R87" s="219">
        <f>IFERROR((Q87/$Q$90),0)</f>
        <v>8.616809596765479E-2</v>
      </c>
      <c r="S87" s="407"/>
      <c r="T87" s="394"/>
      <c r="U87" s="206">
        <v>20.613700000000001</v>
      </c>
      <c r="V87" s="206">
        <v>20.763100000000001</v>
      </c>
      <c r="W87" s="179">
        <f t="shared" si="3"/>
        <v>1.0072476071738699</v>
      </c>
      <c r="X87" s="396"/>
    </row>
    <row r="88" spans="1:36">
      <c r="A88" s="410"/>
      <c r="B88" s="391"/>
      <c r="C88" s="391"/>
      <c r="D88" s="391"/>
      <c r="E88" s="177" t="s">
        <v>236</v>
      </c>
      <c r="F88" s="68">
        <v>36</v>
      </c>
      <c r="G88" s="68">
        <v>0</v>
      </c>
      <c r="H88" s="178">
        <f>F88+G88</f>
        <v>36</v>
      </c>
      <c r="I88" s="219">
        <f>IFERROR((H88/$H$90),0)</f>
        <v>2.9913251570445708E-4</v>
      </c>
      <c r="J88" s="206">
        <v>35.713999999999999</v>
      </c>
      <c r="K88" s="206">
        <v>0</v>
      </c>
      <c r="L88" s="207">
        <f>J88+K88</f>
        <v>35.713999999999999</v>
      </c>
      <c r="M88" s="219">
        <f>IFERROR((L88/$L$90),0)</f>
        <v>0.18923329624331056</v>
      </c>
      <c r="N88" s="392"/>
      <c r="O88" s="206">
        <v>151.845</v>
      </c>
      <c r="P88" s="206">
        <v>0</v>
      </c>
      <c r="Q88" s="207">
        <f>O88+P88</f>
        <v>151.845</v>
      </c>
      <c r="R88" s="219">
        <f>IFERROR((Q88/$Q$90),0)</f>
        <v>0.48265131624953117</v>
      </c>
      <c r="S88" s="407"/>
      <c r="T88" s="394"/>
      <c r="U88" s="206">
        <v>97.78</v>
      </c>
      <c r="V88" s="206">
        <v>95.826599999999999</v>
      </c>
      <c r="W88" s="179">
        <f t="shared" si="3"/>
        <v>0.98002249948864795</v>
      </c>
      <c r="X88" s="396"/>
    </row>
    <row r="89" spans="1:36" ht="15.75" thickBot="1">
      <c r="A89" s="411"/>
      <c r="B89" s="412"/>
      <c r="C89" s="412"/>
      <c r="D89" s="412"/>
      <c r="E89" s="253" t="s">
        <v>237</v>
      </c>
      <c r="F89" s="254">
        <v>1434</v>
      </c>
      <c r="G89" s="254">
        <v>17</v>
      </c>
      <c r="H89" s="255">
        <f>F89+G89</f>
        <v>1451</v>
      </c>
      <c r="I89" s="234">
        <f>IFERROR((H89/$H$90),0)</f>
        <v>1.205670223019909E-2</v>
      </c>
      <c r="J89" s="256">
        <v>30.154</v>
      </c>
      <c r="K89" s="256">
        <v>5.3999999999999999E-2</v>
      </c>
      <c r="L89" s="257">
        <f>J89+K89</f>
        <v>30.207999999999998</v>
      </c>
      <c r="M89" s="234">
        <f>IFERROR((L89/$L$90),0)</f>
        <v>0.16005934403645419</v>
      </c>
      <c r="N89" s="413"/>
      <c r="O89" s="256">
        <v>66.674999999999997</v>
      </c>
      <c r="P89" s="256">
        <v>0.59199999999999997</v>
      </c>
      <c r="Q89" s="257">
        <f>O89+P89</f>
        <v>67.266999999999996</v>
      </c>
      <c r="R89" s="234">
        <f>IFERROR((Q89/$Q$90),0)</f>
        <v>0.21381346827460379</v>
      </c>
      <c r="S89" s="408"/>
      <c r="T89" s="395"/>
      <c r="U89" s="256">
        <v>48.32</v>
      </c>
      <c r="V89" s="256">
        <v>48.632899999999999</v>
      </c>
      <c r="W89" s="179">
        <f t="shared" si="3"/>
        <v>1.0064755794701987</v>
      </c>
      <c r="X89" s="396"/>
    </row>
    <row r="90" spans="1:36" s="156" customFormat="1" ht="15.75" thickBot="1">
      <c r="A90" s="397" t="s">
        <v>238</v>
      </c>
      <c r="B90" s="398"/>
      <c r="C90" s="399"/>
      <c r="D90" s="236"/>
      <c r="E90" s="180"/>
      <c r="F90" s="181">
        <f>SUM(F85:F89)</f>
        <v>118775</v>
      </c>
      <c r="G90" s="181">
        <f>SUM(G85:G89)</f>
        <v>1573</v>
      </c>
      <c r="H90" s="181">
        <f>SUM(H85:H89)</f>
        <v>120348</v>
      </c>
      <c r="I90" s="220">
        <v>1</v>
      </c>
      <c r="J90" s="208">
        <f>SUM(J85:J89)</f>
        <v>187.67499999999998</v>
      </c>
      <c r="K90" s="208">
        <f>SUM(K85:K89)</f>
        <v>1.0549999999999999</v>
      </c>
      <c r="L90" s="208">
        <f>SUM(L85:L89)</f>
        <v>188.73</v>
      </c>
      <c r="M90" s="220">
        <v>1</v>
      </c>
      <c r="N90" s="208">
        <f>N85</f>
        <v>340.97</v>
      </c>
      <c r="O90" s="208">
        <f>SUM(O85:O89)</f>
        <v>303.86</v>
      </c>
      <c r="P90" s="208">
        <f>SUM(P85:P89)</f>
        <v>10.746</v>
      </c>
      <c r="Q90" s="208">
        <f>SUM(Q85:Q89)</f>
        <v>314.60599999999999</v>
      </c>
      <c r="R90" s="220">
        <v>1</v>
      </c>
      <c r="S90" s="208">
        <f>S85</f>
        <v>26.364000000000033</v>
      </c>
      <c r="T90" s="220">
        <f>T85</f>
        <v>7.7320585388743965E-2</v>
      </c>
      <c r="U90" s="208">
        <f>SUM(U85:U89)</f>
        <v>199.41649999999998</v>
      </c>
      <c r="V90" s="208">
        <f>SUM(V85:V89)</f>
        <v>201.12479999999999</v>
      </c>
      <c r="W90" s="182">
        <f t="shared" si="3"/>
        <v>1.0085664927425766</v>
      </c>
      <c r="X90" s="217">
        <f>IFERROR(((1-(1-T90)*W90)*1),0)</f>
        <v>6.9416458879751786E-2</v>
      </c>
      <c r="Y90" s="9"/>
      <c r="Z90" s="9"/>
      <c r="AA90" s="9"/>
      <c r="AB90" s="9"/>
      <c r="AC90" s="9"/>
      <c r="AD90" s="9"/>
      <c r="AE90" s="9"/>
      <c r="AF90" s="9"/>
      <c r="AG90" s="9"/>
      <c r="AH90" s="9"/>
      <c r="AI90" s="9"/>
      <c r="AJ90" s="9"/>
    </row>
    <row r="91" spans="1:36">
      <c r="A91" s="409">
        <f>A85+1</f>
        <v>15</v>
      </c>
      <c r="B91" s="402" t="s">
        <v>254</v>
      </c>
      <c r="C91" s="402">
        <v>5</v>
      </c>
      <c r="D91" s="402" t="s">
        <v>256</v>
      </c>
      <c r="E91" s="258" t="s">
        <v>233</v>
      </c>
      <c r="F91" s="259">
        <v>84102</v>
      </c>
      <c r="G91" s="259">
        <v>2386</v>
      </c>
      <c r="H91" s="260">
        <f>F91+G91</f>
        <v>86488</v>
      </c>
      <c r="I91" s="235">
        <f>IFERROR((H91/$H$96),0)</f>
        <v>0.90893613443611865</v>
      </c>
      <c r="J91" s="261">
        <v>88.177000000000007</v>
      </c>
      <c r="K91" s="261">
        <v>1.2969999999999999</v>
      </c>
      <c r="L91" s="262">
        <f>J91+K91</f>
        <v>89.474000000000004</v>
      </c>
      <c r="M91" s="235">
        <f>IFERROR((L91/$L$96),0)</f>
        <v>0.27764882577826328</v>
      </c>
      <c r="N91" s="403">
        <v>838.14700000000005</v>
      </c>
      <c r="O91" s="261">
        <v>66.268000000000001</v>
      </c>
      <c r="P91" s="261">
        <v>9.1449999999999996</v>
      </c>
      <c r="Q91" s="262">
        <f>O91+P91</f>
        <v>75.412999999999997</v>
      </c>
      <c r="R91" s="235">
        <f>IFERROR((Q91/$Q$96),0)</f>
        <v>9.4015229337668427E-2</v>
      </c>
      <c r="S91" s="406">
        <f>N96-Q96</f>
        <v>36.011000000000081</v>
      </c>
      <c r="T91" s="393">
        <f>IFERROR((S91/N96),0)</f>
        <v>4.2965016876514599E-2</v>
      </c>
      <c r="U91" s="261">
        <v>36.580199999999998</v>
      </c>
      <c r="V91" s="261">
        <v>41.453600000000002</v>
      </c>
      <c r="W91" s="263">
        <f t="shared" si="3"/>
        <v>1.1332250780476871</v>
      </c>
      <c r="X91" s="396"/>
    </row>
    <row r="92" spans="1:36">
      <c r="A92" s="410"/>
      <c r="B92" s="391"/>
      <c r="C92" s="391"/>
      <c r="D92" s="391"/>
      <c r="E92" s="177" t="s">
        <v>234</v>
      </c>
      <c r="F92" s="68">
        <v>936</v>
      </c>
      <c r="G92" s="68">
        <v>44</v>
      </c>
      <c r="H92" s="178">
        <f>F92+G92</f>
        <v>980</v>
      </c>
      <c r="I92" s="219">
        <f>IFERROR((H92/$H$96),0)</f>
        <v>1.0299202337288368E-2</v>
      </c>
      <c r="J92" s="206">
        <v>10.63</v>
      </c>
      <c r="K92" s="206">
        <v>0.23</v>
      </c>
      <c r="L92" s="207">
        <f>J92+K92</f>
        <v>10.860000000000001</v>
      </c>
      <c r="M92" s="219">
        <f>IFERROR((L92/$L$96),0)</f>
        <v>3.369991559505487E-2</v>
      </c>
      <c r="N92" s="392"/>
      <c r="O92" s="206">
        <v>1.2789999999999999</v>
      </c>
      <c r="P92" s="206">
        <v>0.56200000000000006</v>
      </c>
      <c r="Q92" s="207">
        <f>O92+P92</f>
        <v>1.841</v>
      </c>
      <c r="R92" s="219">
        <f>IFERROR((Q92/$Q$96),0)</f>
        <v>2.2951220241953984E-3</v>
      </c>
      <c r="S92" s="407"/>
      <c r="T92" s="394"/>
      <c r="U92" s="206">
        <v>0.38600000000000001</v>
      </c>
      <c r="V92" s="206">
        <v>0.37619999999999998</v>
      </c>
      <c r="W92" s="179">
        <f t="shared" si="3"/>
        <v>0.9746113989637305</v>
      </c>
      <c r="X92" s="396"/>
    </row>
    <row r="93" spans="1:36">
      <c r="A93" s="410"/>
      <c r="B93" s="391"/>
      <c r="C93" s="391"/>
      <c r="D93" s="391"/>
      <c r="E93" s="177" t="s">
        <v>235</v>
      </c>
      <c r="F93" s="68">
        <v>6408</v>
      </c>
      <c r="G93" s="68">
        <v>3</v>
      </c>
      <c r="H93" s="178">
        <f>F93+G93</f>
        <v>6411</v>
      </c>
      <c r="I93" s="219">
        <f>IFERROR((H93/$H$96),0)</f>
        <v>6.7375700188118087E-2</v>
      </c>
      <c r="J93" s="206">
        <v>25.751999999999999</v>
      </c>
      <c r="K93" s="206">
        <v>2E-3</v>
      </c>
      <c r="L93" s="207">
        <f>J93+K93</f>
        <v>25.753999999999998</v>
      </c>
      <c r="M93" s="219">
        <f>IFERROR((L93/$L$96),0)</f>
        <v>7.9917829303410959E-2</v>
      </c>
      <c r="N93" s="392"/>
      <c r="O93" s="206">
        <v>29.788999999999998</v>
      </c>
      <c r="P93" s="206">
        <v>1.175</v>
      </c>
      <c r="Q93" s="207">
        <f>O93+P93</f>
        <v>30.963999999999999</v>
      </c>
      <c r="R93" s="219">
        <f>IFERROR((Q93/$Q$96),0)</f>
        <v>3.8601932839319016E-2</v>
      </c>
      <c r="S93" s="407"/>
      <c r="T93" s="394"/>
      <c r="U93" s="206">
        <v>23.591899999999999</v>
      </c>
      <c r="V93" s="206">
        <v>23.6998</v>
      </c>
      <c r="W93" s="179">
        <f t="shared" si="3"/>
        <v>1.0045736036521009</v>
      </c>
      <c r="X93" s="396"/>
    </row>
    <row r="94" spans="1:36">
      <c r="A94" s="410"/>
      <c r="B94" s="391"/>
      <c r="C94" s="391"/>
      <c r="D94" s="391"/>
      <c r="E94" s="177" t="s">
        <v>236</v>
      </c>
      <c r="F94" s="68">
        <v>68</v>
      </c>
      <c r="G94" s="68">
        <v>0</v>
      </c>
      <c r="H94" s="178">
        <f>F94+G94</f>
        <v>68</v>
      </c>
      <c r="I94" s="219">
        <f>IFERROR((H94/$H$96),0)</f>
        <v>7.1463852952613157E-4</v>
      </c>
      <c r="J94" s="206">
        <v>153.61199999999999</v>
      </c>
      <c r="K94" s="206">
        <v>0</v>
      </c>
      <c r="L94" s="207">
        <f>J94+K94</f>
        <v>153.61199999999999</v>
      </c>
      <c r="M94" s="219">
        <f>IFERROR((L94/$L$96),0)</f>
        <v>0.47667692765999703</v>
      </c>
      <c r="N94" s="392"/>
      <c r="O94" s="206">
        <v>577.48500000000001</v>
      </c>
      <c r="P94" s="206">
        <v>0</v>
      </c>
      <c r="Q94" s="207">
        <f>O94+P94</f>
        <v>577.48500000000001</v>
      </c>
      <c r="R94" s="219">
        <f>IFERROR((Q94/$Q$96),0)</f>
        <v>0.7199340261501791</v>
      </c>
      <c r="S94" s="407"/>
      <c r="T94" s="394"/>
      <c r="U94" s="206">
        <v>371.05029999999999</v>
      </c>
      <c r="V94" s="206">
        <v>365.23840000000001</v>
      </c>
      <c r="W94" s="179">
        <f t="shared" si="3"/>
        <v>0.98433662498049457</v>
      </c>
      <c r="X94" s="396"/>
    </row>
    <row r="95" spans="1:36" ht="15.75" thickBot="1">
      <c r="A95" s="411"/>
      <c r="B95" s="412"/>
      <c r="C95" s="412"/>
      <c r="D95" s="412"/>
      <c r="E95" s="253" t="s">
        <v>237</v>
      </c>
      <c r="F95" s="254">
        <v>1201</v>
      </c>
      <c r="G95" s="254">
        <v>5</v>
      </c>
      <c r="H95" s="255">
        <f>F95+G95</f>
        <v>1206</v>
      </c>
      <c r="I95" s="234">
        <f>IFERROR((H95/$H$96),0)</f>
        <v>1.2674324508948745E-2</v>
      </c>
      <c r="J95" s="256">
        <v>42.55</v>
      </c>
      <c r="K95" s="256">
        <v>6.0000000000000001E-3</v>
      </c>
      <c r="L95" s="257">
        <f>J95+K95</f>
        <v>42.555999999999997</v>
      </c>
      <c r="M95" s="234">
        <f>IFERROR((L95/$L$96),0)</f>
        <v>0.13205650166327393</v>
      </c>
      <c r="N95" s="413"/>
      <c r="O95" s="256">
        <v>115.67500000000001</v>
      </c>
      <c r="P95" s="256">
        <v>0.75800000000000001</v>
      </c>
      <c r="Q95" s="257">
        <f>O95+P95</f>
        <v>116.43300000000001</v>
      </c>
      <c r="R95" s="234">
        <f>IFERROR((Q95/$Q$96),0)</f>
        <v>0.14515368964863815</v>
      </c>
      <c r="S95" s="408"/>
      <c r="T95" s="395"/>
      <c r="U95" s="256">
        <v>81.783600000000007</v>
      </c>
      <c r="V95" s="256">
        <v>82.042400000000001</v>
      </c>
      <c r="W95" s="179">
        <f t="shared" si="3"/>
        <v>1.0031644486180602</v>
      </c>
      <c r="X95" s="396"/>
    </row>
    <row r="96" spans="1:36" s="156" customFormat="1" ht="15.75" thickBot="1">
      <c r="A96" s="397" t="s">
        <v>238</v>
      </c>
      <c r="B96" s="398"/>
      <c r="C96" s="399"/>
      <c r="D96" s="236"/>
      <c r="E96" s="180"/>
      <c r="F96" s="181">
        <f>SUM(F91:F95)</f>
        <v>92715</v>
      </c>
      <c r="G96" s="181">
        <f>SUM(G91:G95)</f>
        <v>2438</v>
      </c>
      <c r="H96" s="181">
        <f>SUM(H91:H95)</f>
        <v>95153</v>
      </c>
      <c r="I96" s="220">
        <v>1</v>
      </c>
      <c r="J96" s="208">
        <f>SUM(J91:J95)</f>
        <v>320.721</v>
      </c>
      <c r="K96" s="208">
        <f>SUM(K91:K95)</f>
        <v>1.5349999999999999</v>
      </c>
      <c r="L96" s="208">
        <f>SUM(L91:L95)</f>
        <v>322.25599999999997</v>
      </c>
      <c r="M96" s="220">
        <v>1</v>
      </c>
      <c r="N96" s="208">
        <f>N91</f>
        <v>838.14700000000005</v>
      </c>
      <c r="O96" s="208">
        <f>SUM(O91:O95)</f>
        <v>790.49600000000009</v>
      </c>
      <c r="P96" s="208">
        <f>SUM(P91:P95)</f>
        <v>11.64</v>
      </c>
      <c r="Q96" s="208">
        <f>SUM(Q91:Q95)</f>
        <v>802.13599999999997</v>
      </c>
      <c r="R96" s="220">
        <v>1</v>
      </c>
      <c r="S96" s="208">
        <f>S91</f>
        <v>36.011000000000081</v>
      </c>
      <c r="T96" s="220">
        <f>T91</f>
        <v>4.2965016876514599E-2</v>
      </c>
      <c r="U96" s="208">
        <f>SUM(U91:U95)</f>
        <v>513.39199999999994</v>
      </c>
      <c r="V96" s="208">
        <f>SUM(V91:V95)</f>
        <v>512.81040000000007</v>
      </c>
      <c r="W96" s="182">
        <f t="shared" si="3"/>
        <v>0.99886714245644681</v>
      </c>
      <c r="X96" s="217">
        <f>IFERROR(((1-(1-T96)*W96)*1),0)</f>
        <v>4.404920117659028E-2</v>
      </c>
      <c r="Y96" s="9"/>
      <c r="Z96" s="9"/>
      <c r="AA96" s="9"/>
      <c r="AB96" s="9"/>
      <c r="AC96" s="9"/>
      <c r="AD96" s="9"/>
      <c r="AE96" s="9"/>
      <c r="AF96" s="9"/>
      <c r="AG96" s="9"/>
      <c r="AH96" s="9"/>
      <c r="AI96" s="9"/>
      <c r="AJ96" s="9"/>
    </row>
    <row r="97" spans="1:36">
      <c r="A97" s="409">
        <f>A91+1</f>
        <v>16</v>
      </c>
      <c r="B97" s="402" t="s">
        <v>254</v>
      </c>
      <c r="C97" s="402">
        <v>5</v>
      </c>
      <c r="D97" s="402" t="s">
        <v>257</v>
      </c>
      <c r="E97" s="258" t="s">
        <v>233</v>
      </c>
      <c r="F97" s="259">
        <v>129167</v>
      </c>
      <c r="G97" s="259">
        <v>2155</v>
      </c>
      <c r="H97" s="260">
        <f>F97+G97</f>
        <v>131322</v>
      </c>
      <c r="I97" s="235">
        <f>IFERROR((H97/$H$102),0)</f>
        <v>0.94384590505624033</v>
      </c>
      <c r="J97" s="261">
        <v>101.851</v>
      </c>
      <c r="K97" s="261">
        <v>1.6040000000000001</v>
      </c>
      <c r="L97" s="262">
        <f>J97+K97</f>
        <v>103.455</v>
      </c>
      <c r="M97" s="235">
        <f>IFERROR((L97/$L$102),0)</f>
        <v>0.76414843484555273</v>
      </c>
      <c r="N97" s="403">
        <v>178.02699999999999</v>
      </c>
      <c r="O97" s="261">
        <v>68.501000000000005</v>
      </c>
      <c r="P97" s="261">
        <v>16.779</v>
      </c>
      <c r="Q97" s="262">
        <f>O97+P97</f>
        <v>85.28</v>
      </c>
      <c r="R97" s="235">
        <f>IFERROR((Q97/$Q$102),0)</f>
        <v>0.69006813289961322</v>
      </c>
      <c r="S97" s="406">
        <f>N102-Q102</f>
        <v>54.444999999999979</v>
      </c>
      <c r="T97" s="393">
        <f>IFERROR((S97/N102),0)</f>
        <v>0.30582439742286271</v>
      </c>
      <c r="U97" s="261">
        <v>38.929299999999998</v>
      </c>
      <c r="V97" s="261">
        <v>41.559100000000001</v>
      </c>
      <c r="W97" s="263">
        <f t="shared" si="3"/>
        <v>1.0675532311138398</v>
      </c>
      <c r="X97" s="396"/>
    </row>
    <row r="98" spans="1:36">
      <c r="A98" s="410"/>
      <c r="B98" s="391"/>
      <c r="C98" s="391"/>
      <c r="D98" s="391"/>
      <c r="E98" s="177" t="s">
        <v>234</v>
      </c>
      <c r="F98" s="68">
        <v>718</v>
      </c>
      <c r="G98" s="68">
        <v>11</v>
      </c>
      <c r="H98" s="178">
        <f>F98+G98</f>
        <v>729</v>
      </c>
      <c r="I98" s="219">
        <f>IFERROR((H98/$H$102),0)</f>
        <v>5.2395155783950837E-3</v>
      </c>
      <c r="J98" s="206">
        <v>2.6179999999999999</v>
      </c>
      <c r="K98" s="206">
        <v>5.2999999999999999E-2</v>
      </c>
      <c r="L98" s="207">
        <f>J98+K98</f>
        <v>2.6709999999999998</v>
      </c>
      <c r="M98" s="219">
        <f>IFERROR((L98/$L$102),0)</f>
        <v>1.9728775501159646E-2</v>
      </c>
      <c r="N98" s="392"/>
      <c r="O98" s="206">
        <v>0.16599999999999998</v>
      </c>
      <c r="P98" s="206">
        <v>0.19500000000000001</v>
      </c>
      <c r="Q98" s="207">
        <f>O98+P98</f>
        <v>0.36099999999999999</v>
      </c>
      <c r="R98" s="219">
        <f>IFERROR((Q98/$Q$102),0)</f>
        <v>2.9211373824667018E-3</v>
      </c>
      <c r="S98" s="407"/>
      <c r="T98" s="394"/>
      <c r="U98" s="206">
        <v>8.9399999999999993E-2</v>
      </c>
      <c r="V98" s="206">
        <v>0.1459</v>
      </c>
      <c r="W98" s="179">
        <f t="shared" si="3"/>
        <v>1.6319910514541389</v>
      </c>
      <c r="X98" s="396"/>
    </row>
    <row r="99" spans="1:36">
      <c r="A99" s="410"/>
      <c r="B99" s="391"/>
      <c r="C99" s="391"/>
      <c r="D99" s="391"/>
      <c r="E99" s="177" t="s">
        <v>235</v>
      </c>
      <c r="F99" s="68">
        <v>5164</v>
      </c>
      <c r="G99" s="68">
        <v>21</v>
      </c>
      <c r="H99" s="178">
        <f>F99+G99</f>
        <v>5185</v>
      </c>
      <c r="I99" s="219">
        <f>IFERROR((H99/$H$102),0)</f>
        <v>3.7265964710532937E-2</v>
      </c>
      <c r="J99" s="206">
        <v>17.282</v>
      </c>
      <c r="K99" s="206">
        <v>5.8000000000000003E-2</v>
      </c>
      <c r="L99" s="207">
        <f>J99+K99</f>
        <v>17.34</v>
      </c>
      <c r="M99" s="219">
        <f>IFERROR((L99/$L$102),0)</f>
        <v>0.12807823556349993</v>
      </c>
      <c r="N99" s="392"/>
      <c r="O99" s="206">
        <v>18.492000000000001</v>
      </c>
      <c r="P99" s="206">
        <v>1.2549999999999999</v>
      </c>
      <c r="Q99" s="207">
        <f>O99+P99</f>
        <v>19.747</v>
      </c>
      <c r="R99" s="219">
        <f>IFERROR((Q99/$Q$102),0)</f>
        <v>0.15978864235891957</v>
      </c>
      <c r="S99" s="407"/>
      <c r="T99" s="394"/>
      <c r="U99" s="206">
        <v>14.976800000000001</v>
      </c>
      <c r="V99" s="206">
        <v>15.435499999999999</v>
      </c>
      <c r="W99" s="179">
        <f t="shared" si="3"/>
        <v>1.0306273703327813</v>
      </c>
      <c r="X99" s="396"/>
    </row>
    <row r="100" spans="1:36">
      <c r="A100" s="410"/>
      <c r="B100" s="391"/>
      <c r="C100" s="391"/>
      <c r="D100" s="391"/>
      <c r="E100" s="177" t="s">
        <v>236</v>
      </c>
      <c r="F100" s="68">
        <v>20</v>
      </c>
      <c r="G100" s="68">
        <v>0</v>
      </c>
      <c r="H100" s="178">
        <f>F100+G100</f>
        <v>20</v>
      </c>
      <c r="I100" s="219">
        <f>IFERROR((H100/$H$102),0)</f>
        <v>1.4374528335788983E-4</v>
      </c>
      <c r="J100" s="206">
        <v>5.0629999999999997</v>
      </c>
      <c r="K100" s="206">
        <v>0</v>
      </c>
      <c r="L100" s="207">
        <f>J100+K100</f>
        <v>5.0629999999999997</v>
      </c>
      <c r="M100" s="219">
        <f>IFERROR((L100/$L$102),0)</f>
        <v>3.7396776623875437E-2</v>
      </c>
      <c r="N100" s="392"/>
      <c r="O100" s="206">
        <v>6.7990000000000004</v>
      </c>
      <c r="P100" s="206">
        <v>0</v>
      </c>
      <c r="Q100" s="207">
        <f>O100+P100</f>
        <v>6.7990000000000004</v>
      </c>
      <c r="R100" s="219">
        <f>IFERROR((Q100/$Q$102),0)</f>
        <v>5.5016102668673433E-2</v>
      </c>
      <c r="S100" s="407"/>
      <c r="T100" s="394"/>
      <c r="U100" s="206">
        <v>5.7606999999999999</v>
      </c>
      <c r="V100" s="206">
        <v>5.6231</v>
      </c>
      <c r="W100" s="179">
        <f t="shared" si="3"/>
        <v>0.97611401392191921</v>
      </c>
      <c r="X100" s="396"/>
    </row>
    <row r="101" spans="1:36" ht="15.75" thickBot="1">
      <c r="A101" s="411"/>
      <c r="B101" s="412"/>
      <c r="C101" s="412"/>
      <c r="D101" s="412"/>
      <c r="E101" s="253" t="s">
        <v>237</v>
      </c>
      <c r="F101" s="254">
        <v>1786</v>
      </c>
      <c r="G101" s="254">
        <v>93</v>
      </c>
      <c r="H101" s="255">
        <f>F101+G101</f>
        <v>1879</v>
      </c>
      <c r="I101" s="234">
        <f>IFERROR((H101/$H$102),0)</f>
        <v>1.3504869371473749E-2</v>
      </c>
      <c r="J101" s="256">
        <v>6.7960000000000003</v>
      </c>
      <c r="K101" s="256">
        <v>6.0999999999999999E-2</v>
      </c>
      <c r="L101" s="257">
        <f>J101+K101</f>
        <v>6.8570000000000002</v>
      </c>
      <c r="M101" s="234">
        <f>IFERROR((L101/$L$102),0)</f>
        <v>5.0647777465912286E-2</v>
      </c>
      <c r="N101" s="413"/>
      <c r="O101" s="256">
        <v>10.41</v>
      </c>
      <c r="P101" s="256">
        <v>0.98499999999999999</v>
      </c>
      <c r="Q101" s="257">
        <f>O101+P101</f>
        <v>11.395</v>
      </c>
      <c r="R101" s="234">
        <f>IFERROR((Q101/$Q$102),0)</f>
        <v>9.2205984690327064E-2</v>
      </c>
      <c r="S101" s="408"/>
      <c r="T101" s="395"/>
      <c r="U101" s="256">
        <v>8.4619999999999997</v>
      </c>
      <c r="V101" s="256">
        <v>10.0238</v>
      </c>
      <c r="W101" s="179">
        <f t="shared" si="3"/>
        <v>1.1845662963838337</v>
      </c>
      <c r="X101" s="396"/>
    </row>
    <row r="102" spans="1:36" s="156" customFormat="1" ht="15.75" thickBot="1">
      <c r="A102" s="397" t="s">
        <v>238</v>
      </c>
      <c r="B102" s="398"/>
      <c r="C102" s="399"/>
      <c r="D102" s="236"/>
      <c r="E102" s="180"/>
      <c r="F102" s="181">
        <f>SUM(F97:F101)</f>
        <v>136855</v>
      </c>
      <c r="G102" s="181">
        <f>SUM(G97:G101)</f>
        <v>2280</v>
      </c>
      <c r="H102" s="181">
        <f>SUM(H97:H101)</f>
        <v>139135</v>
      </c>
      <c r="I102" s="220">
        <v>1</v>
      </c>
      <c r="J102" s="208">
        <f>SUM(J97:J101)</f>
        <v>133.60999999999999</v>
      </c>
      <c r="K102" s="208">
        <f>SUM(K97:K101)</f>
        <v>1.776</v>
      </c>
      <c r="L102" s="208">
        <f>SUM(L97:L101)</f>
        <v>135.386</v>
      </c>
      <c r="M102" s="220">
        <v>1</v>
      </c>
      <c r="N102" s="208">
        <f>N97</f>
        <v>178.02699999999999</v>
      </c>
      <c r="O102" s="208">
        <f>SUM(O97:O101)</f>
        <v>104.36800000000001</v>
      </c>
      <c r="P102" s="208">
        <f>SUM(P97:P101)</f>
        <v>19.213999999999999</v>
      </c>
      <c r="Q102" s="208">
        <f>SUM(Q97:Q101)</f>
        <v>123.58200000000001</v>
      </c>
      <c r="R102" s="220">
        <v>1</v>
      </c>
      <c r="S102" s="208">
        <f>S97</f>
        <v>54.444999999999979</v>
      </c>
      <c r="T102" s="220">
        <f>T97</f>
        <v>0.30582439742286271</v>
      </c>
      <c r="U102" s="208">
        <f>SUM(U97:U101)</f>
        <v>68.218199999999996</v>
      </c>
      <c r="V102" s="208">
        <f>SUM(V97:V101)</f>
        <v>72.787399999999991</v>
      </c>
      <c r="W102" s="182">
        <f t="shared" si="3"/>
        <v>1.0669791932358226</v>
      </c>
      <c r="X102" s="217">
        <f>IFERROR(((1-(1-T102)*W102)*1),0)</f>
        <v>0.25932907559825502</v>
      </c>
      <c r="Y102" s="9"/>
      <c r="Z102" s="9"/>
      <c r="AA102" s="9"/>
      <c r="AB102" s="9"/>
      <c r="AC102" s="9"/>
      <c r="AD102" s="9"/>
      <c r="AE102" s="9"/>
      <c r="AF102" s="9"/>
      <c r="AG102" s="9"/>
      <c r="AH102" s="9"/>
      <c r="AI102" s="9"/>
      <c r="AJ102" s="9"/>
    </row>
    <row r="103" spans="1:36" hidden="1">
      <c r="A103" s="400">
        <f>A97+1</f>
        <v>17</v>
      </c>
      <c r="B103" s="401"/>
      <c r="C103" s="402"/>
      <c r="D103" s="402"/>
      <c r="E103" s="264" t="s">
        <v>233</v>
      </c>
      <c r="F103" s="259"/>
      <c r="G103" s="259"/>
      <c r="H103" s="232">
        <f>F103+G103</f>
        <v>0</v>
      </c>
      <c r="I103" s="231">
        <f>IFERROR((H103/$H$108),0)</f>
        <v>0</v>
      </c>
      <c r="J103" s="261"/>
      <c r="K103" s="261"/>
      <c r="L103" s="265">
        <f>J103+K103</f>
        <v>0</v>
      </c>
      <c r="M103" s="231">
        <f>IFERROR((L103/$L$108),0)</f>
        <v>0</v>
      </c>
      <c r="N103" s="403"/>
      <c r="O103" s="261"/>
      <c r="P103" s="261"/>
      <c r="Q103" s="265">
        <f>O103+P103</f>
        <v>0</v>
      </c>
      <c r="R103" s="231">
        <f>IFERROR((Q103/$Q$108),0)</f>
        <v>0</v>
      </c>
      <c r="S103" s="404">
        <f>N108-Q108</f>
        <v>0</v>
      </c>
      <c r="T103" s="405">
        <f>IFERROR((S103/N108),0)</f>
        <v>0</v>
      </c>
      <c r="U103" s="261"/>
      <c r="V103" s="261"/>
      <c r="W103" s="266">
        <f>IFERROR(((V103/U103)*1),0)</f>
        <v>0</v>
      </c>
      <c r="X103" s="387"/>
    </row>
    <row r="104" spans="1:36" hidden="1">
      <c r="A104" s="389"/>
      <c r="B104" s="390"/>
      <c r="C104" s="391"/>
      <c r="D104" s="391"/>
      <c r="E104" s="149" t="s">
        <v>234</v>
      </c>
      <c r="F104" s="68"/>
      <c r="G104" s="68"/>
      <c r="H104" s="150">
        <f t="shared" ref="H104:H107" si="4">F104+G104</f>
        <v>0</v>
      </c>
      <c r="I104" s="221">
        <f t="shared" ref="I104:I107" si="5">IFERROR((H104/$H$108),0)</f>
        <v>0</v>
      </c>
      <c r="J104" s="206"/>
      <c r="K104" s="206"/>
      <c r="L104" s="209">
        <f t="shared" ref="L104:L107" si="6">J104+K104</f>
        <v>0</v>
      </c>
      <c r="M104" s="221">
        <f t="shared" ref="M104:M107" si="7">IFERROR((L104/$L$108),0)</f>
        <v>0</v>
      </c>
      <c r="N104" s="392"/>
      <c r="O104" s="206"/>
      <c r="P104" s="206"/>
      <c r="Q104" s="209">
        <f t="shared" ref="Q104:Q107" si="8">O104+P104</f>
        <v>0</v>
      </c>
      <c r="R104" s="221">
        <f t="shared" ref="R104:R107" si="9">IFERROR((Q104/$Q$108),0)</f>
        <v>0</v>
      </c>
      <c r="S104" s="384"/>
      <c r="T104" s="360"/>
      <c r="U104" s="206"/>
      <c r="V104" s="206"/>
      <c r="W104" s="151">
        <f t="shared" ref="W104:W105" si="10">IFERROR(((V104/U104)*1),0)</f>
        <v>0</v>
      </c>
      <c r="X104" s="387"/>
    </row>
    <row r="105" spans="1:36" hidden="1">
      <c r="A105" s="389"/>
      <c r="B105" s="390"/>
      <c r="C105" s="391"/>
      <c r="D105" s="391"/>
      <c r="E105" s="149" t="s">
        <v>235</v>
      </c>
      <c r="F105" s="68"/>
      <c r="G105" s="68"/>
      <c r="H105" s="150">
        <f t="shared" si="4"/>
        <v>0</v>
      </c>
      <c r="I105" s="221">
        <f t="shared" si="5"/>
        <v>0</v>
      </c>
      <c r="J105" s="206"/>
      <c r="K105" s="206"/>
      <c r="L105" s="209">
        <f t="shared" si="6"/>
        <v>0</v>
      </c>
      <c r="M105" s="221">
        <f t="shared" si="7"/>
        <v>0</v>
      </c>
      <c r="N105" s="392"/>
      <c r="O105" s="206"/>
      <c r="P105" s="206"/>
      <c r="Q105" s="209">
        <f t="shared" si="8"/>
        <v>0</v>
      </c>
      <c r="R105" s="221">
        <f t="shared" si="9"/>
        <v>0</v>
      </c>
      <c r="S105" s="384"/>
      <c r="T105" s="360"/>
      <c r="U105" s="206"/>
      <c r="V105" s="206"/>
      <c r="W105" s="151">
        <f t="shared" si="10"/>
        <v>0</v>
      </c>
      <c r="X105" s="387"/>
    </row>
    <row r="106" spans="1:36" hidden="1">
      <c r="A106" s="389"/>
      <c r="B106" s="390"/>
      <c r="C106" s="391"/>
      <c r="D106" s="391"/>
      <c r="E106" s="149" t="s">
        <v>236</v>
      </c>
      <c r="F106" s="68"/>
      <c r="G106" s="68"/>
      <c r="H106" s="150">
        <f t="shared" si="4"/>
        <v>0</v>
      </c>
      <c r="I106" s="221">
        <f t="shared" si="5"/>
        <v>0</v>
      </c>
      <c r="J106" s="206"/>
      <c r="K106" s="206"/>
      <c r="L106" s="209">
        <f t="shared" si="6"/>
        <v>0</v>
      </c>
      <c r="M106" s="221">
        <f t="shared" si="7"/>
        <v>0</v>
      </c>
      <c r="N106" s="392"/>
      <c r="O106" s="206"/>
      <c r="P106" s="206"/>
      <c r="Q106" s="209">
        <f t="shared" si="8"/>
        <v>0</v>
      </c>
      <c r="R106" s="221">
        <f t="shared" si="9"/>
        <v>0</v>
      </c>
      <c r="S106" s="384"/>
      <c r="T106" s="360"/>
      <c r="U106" s="206"/>
      <c r="V106" s="206"/>
      <c r="W106" s="151">
        <f>IFERROR(((V106/U106)*1),0)</f>
        <v>0</v>
      </c>
      <c r="X106" s="387"/>
    </row>
    <row r="107" spans="1:36" ht="15.75" hidden="1" thickBot="1">
      <c r="A107" s="389"/>
      <c r="B107" s="390"/>
      <c r="C107" s="391"/>
      <c r="D107" s="391"/>
      <c r="E107" s="149" t="s">
        <v>237</v>
      </c>
      <c r="F107" s="68"/>
      <c r="G107" s="68"/>
      <c r="H107" s="150">
        <f t="shared" si="4"/>
        <v>0</v>
      </c>
      <c r="I107" s="221">
        <f t="shared" si="5"/>
        <v>0</v>
      </c>
      <c r="J107" s="206"/>
      <c r="K107" s="206"/>
      <c r="L107" s="209">
        <f t="shared" si="6"/>
        <v>0</v>
      </c>
      <c r="M107" s="221">
        <f t="shared" si="7"/>
        <v>0</v>
      </c>
      <c r="N107" s="392"/>
      <c r="O107" s="206"/>
      <c r="P107" s="206"/>
      <c r="Q107" s="209">
        <f t="shared" si="8"/>
        <v>0</v>
      </c>
      <c r="R107" s="221">
        <f t="shared" si="9"/>
        <v>0</v>
      </c>
      <c r="S107" s="384"/>
      <c r="T107" s="360"/>
      <c r="U107" s="206"/>
      <c r="V107" s="206"/>
      <c r="W107" s="151">
        <f>IFERROR(((V107/U107)*1),0)</f>
        <v>0</v>
      </c>
      <c r="X107" s="388"/>
    </row>
    <row r="108" spans="1:36" s="156" customFormat="1" ht="15.75" hidden="1" thickBot="1">
      <c r="A108" s="371" t="s">
        <v>238</v>
      </c>
      <c r="B108" s="372"/>
      <c r="C108" s="373"/>
      <c r="D108" s="152"/>
      <c r="E108" s="153"/>
      <c r="F108" s="154">
        <f>SUM(F103:F107)</f>
        <v>0</v>
      </c>
      <c r="G108" s="154">
        <f t="shared" ref="G108:H108" si="11">SUM(G103:G107)</f>
        <v>0</v>
      </c>
      <c r="H108" s="154">
        <f t="shared" si="11"/>
        <v>0</v>
      </c>
      <c r="I108" s="222">
        <v>1</v>
      </c>
      <c r="J108" s="210">
        <f t="shared" ref="J108:L108" si="12">SUM(J103:J107)</f>
        <v>0</v>
      </c>
      <c r="K108" s="210">
        <f t="shared" si="12"/>
        <v>0</v>
      </c>
      <c r="L108" s="210">
        <f t="shared" si="12"/>
        <v>0</v>
      </c>
      <c r="M108" s="222">
        <v>1</v>
      </c>
      <c r="N108" s="210">
        <f>N103</f>
        <v>0</v>
      </c>
      <c r="O108" s="210">
        <f t="shared" ref="O108:Q108" si="13">SUM(O103:O107)</f>
        <v>0</v>
      </c>
      <c r="P108" s="210">
        <f t="shared" si="13"/>
        <v>0</v>
      </c>
      <c r="Q108" s="210">
        <f t="shared" si="13"/>
        <v>0</v>
      </c>
      <c r="R108" s="222">
        <v>1</v>
      </c>
      <c r="S108" s="210">
        <f>S103</f>
        <v>0</v>
      </c>
      <c r="T108" s="218">
        <f>T103</f>
        <v>0</v>
      </c>
      <c r="U108" s="212">
        <f>SUM(U103:U107)</f>
        <v>0</v>
      </c>
      <c r="V108" s="213">
        <f>SUM(V103:V107)</f>
        <v>0</v>
      </c>
      <c r="W108" s="155">
        <f>IFERROR(((V108/U108)*1),0)</f>
        <v>0</v>
      </c>
      <c r="X108" s="216">
        <f>IFERROR(((1-(1-T108)*W108)*1),0)</f>
        <v>1</v>
      </c>
      <c r="Y108" s="9"/>
      <c r="Z108" s="9"/>
      <c r="AA108" s="9"/>
      <c r="AB108" s="9"/>
      <c r="AC108" s="9"/>
      <c r="AD108" s="9"/>
      <c r="AE108" s="9"/>
      <c r="AF108" s="9"/>
      <c r="AG108" s="9"/>
      <c r="AH108" s="9"/>
      <c r="AI108" s="9"/>
      <c r="AJ108" s="9"/>
    </row>
    <row r="109" spans="1:36" hidden="1">
      <c r="A109" s="389">
        <f>A103+1</f>
        <v>18</v>
      </c>
      <c r="B109" s="390"/>
      <c r="C109" s="391"/>
      <c r="D109" s="391"/>
      <c r="E109" s="149" t="s">
        <v>233</v>
      </c>
      <c r="F109" s="68"/>
      <c r="G109" s="68"/>
      <c r="H109" s="150">
        <f>F109+G109</f>
        <v>0</v>
      </c>
      <c r="I109" s="221">
        <f>IFERROR((H109/$H$114),0)</f>
        <v>0</v>
      </c>
      <c r="J109" s="206"/>
      <c r="K109" s="206"/>
      <c r="L109" s="209">
        <f>J109+K109</f>
        <v>0</v>
      </c>
      <c r="M109" s="221">
        <f>IFERROR((L109/$L$114),0)</f>
        <v>0</v>
      </c>
      <c r="N109" s="392"/>
      <c r="O109" s="206"/>
      <c r="P109" s="206"/>
      <c r="Q109" s="209">
        <f>O109+P109</f>
        <v>0</v>
      </c>
      <c r="R109" s="221">
        <f>IFERROR((Q109/$Q$114),0)</f>
        <v>0</v>
      </c>
      <c r="S109" s="384">
        <f>N114-Q114</f>
        <v>0</v>
      </c>
      <c r="T109" s="360">
        <f>IFERROR((S109/N114),0)</f>
        <v>0</v>
      </c>
      <c r="U109" s="206"/>
      <c r="V109" s="206"/>
      <c r="W109" s="151">
        <f>IFERROR(((V109/U109)*1),0)</f>
        <v>0</v>
      </c>
      <c r="X109" s="386"/>
    </row>
    <row r="110" spans="1:36" hidden="1">
      <c r="A110" s="389"/>
      <c r="B110" s="390"/>
      <c r="C110" s="391"/>
      <c r="D110" s="391"/>
      <c r="E110" s="149" t="s">
        <v>234</v>
      </c>
      <c r="F110" s="68"/>
      <c r="G110" s="68"/>
      <c r="H110" s="150">
        <f t="shared" ref="H110:H113" si="14">F110+G110</f>
        <v>0</v>
      </c>
      <c r="I110" s="221">
        <f t="shared" ref="I110:I112" si="15">IFERROR((H110/$H$114),0)</f>
        <v>0</v>
      </c>
      <c r="J110" s="206"/>
      <c r="K110" s="206"/>
      <c r="L110" s="209">
        <f t="shared" ref="L110:L113" si="16">J110+K110</f>
        <v>0</v>
      </c>
      <c r="M110" s="221">
        <f t="shared" ref="M110:M113" si="17">IFERROR((L110/$L$114),0)</f>
        <v>0</v>
      </c>
      <c r="N110" s="392"/>
      <c r="O110" s="206"/>
      <c r="P110" s="206"/>
      <c r="Q110" s="209">
        <f t="shared" ref="Q110:Q113" si="18">O110+P110</f>
        <v>0</v>
      </c>
      <c r="R110" s="221">
        <f t="shared" ref="R110:R113" si="19">IFERROR((Q110/$Q$114),0)</f>
        <v>0</v>
      </c>
      <c r="S110" s="384"/>
      <c r="T110" s="360"/>
      <c r="U110" s="206"/>
      <c r="V110" s="206"/>
      <c r="W110" s="151">
        <f t="shared" ref="W110:W111" si="20">IFERROR(((V110/U110)*1),0)</f>
        <v>0</v>
      </c>
      <c r="X110" s="387"/>
    </row>
    <row r="111" spans="1:36" hidden="1">
      <c r="A111" s="389"/>
      <c r="B111" s="390"/>
      <c r="C111" s="391"/>
      <c r="D111" s="391"/>
      <c r="E111" s="149" t="s">
        <v>235</v>
      </c>
      <c r="F111" s="68"/>
      <c r="G111" s="68"/>
      <c r="H111" s="150">
        <f t="shared" si="14"/>
        <v>0</v>
      </c>
      <c r="I111" s="221">
        <f t="shared" si="15"/>
        <v>0</v>
      </c>
      <c r="J111" s="206"/>
      <c r="K111" s="206"/>
      <c r="L111" s="209">
        <f t="shared" si="16"/>
        <v>0</v>
      </c>
      <c r="M111" s="221">
        <f t="shared" si="17"/>
        <v>0</v>
      </c>
      <c r="N111" s="392"/>
      <c r="O111" s="206"/>
      <c r="P111" s="206"/>
      <c r="Q111" s="209">
        <f t="shared" si="18"/>
        <v>0</v>
      </c>
      <c r="R111" s="221">
        <f t="shared" si="19"/>
        <v>0</v>
      </c>
      <c r="S111" s="384"/>
      <c r="T111" s="360"/>
      <c r="U111" s="206"/>
      <c r="V111" s="206"/>
      <c r="W111" s="151">
        <f t="shared" si="20"/>
        <v>0</v>
      </c>
      <c r="X111" s="387"/>
    </row>
    <row r="112" spans="1:36" hidden="1">
      <c r="A112" s="389"/>
      <c r="B112" s="390"/>
      <c r="C112" s="391"/>
      <c r="D112" s="391"/>
      <c r="E112" s="149" t="s">
        <v>236</v>
      </c>
      <c r="F112" s="68"/>
      <c r="G112" s="68"/>
      <c r="H112" s="150">
        <f t="shared" si="14"/>
        <v>0</v>
      </c>
      <c r="I112" s="221">
        <f t="shared" si="15"/>
        <v>0</v>
      </c>
      <c r="J112" s="206"/>
      <c r="K112" s="206"/>
      <c r="L112" s="209">
        <f t="shared" si="16"/>
        <v>0</v>
      </c>
      <c r="M112" s="221">
        <f t="shared" si="17"/>
        <v>0</v>
      </c>
      <c r="N112" s="392"/>
      <c r="O112" s="206"/>
      <c r="P112" s="206"/>
      <c r="Q112" s="209">
        <f t="shared" si="18"/>
        <v>0</v>
      </c>
      <c r="R112" s="221">
        <f t="shared" si="19"/>
        <v>0</v>
      </c>
      <c r="S112" s="384"/>
      <c r="T112" s="360"/>
      <c r="U112" s="206"/>
      <c r="V112" s="206"/>
      <c r="W112" s="151">
        <f>IFERROR(((V112/U112)*1),0)</f>
        <v>0</v>
      </c>
      <c r="X112" s="387"/>
    </row>
    <row r="113" spans="1:36" ht="15.75" hidden="1" thickBot="1">
      <c r="A113" s="389"/>
      <c r="B113" s="390"/>
      <c r="C113" s="391"/>
      <c r="D113" s="391"/>
      <c r="E113" s="149" t="s">
        <v>237</v>
      </c>
      <c r="F113" s="68"/>
      <c r="G113" s="68"/>
      <c r="H113" s="150">
        <f t="shared" si="14"/>
        <v>0</v>
      </c>
      <c r="I113" s="221">
        <f>IFERROR((H113/$H$114),0)</f>
        <v>0</v>
      </c>
      <c r="J113" s="206"/>
      <c r="K113" s="206"/>
      <c r="L113" s="209">
        <f t="shared" si="16"/>
        <v>0</v>
      </c>
      <c r="M113" s="221">
        <f t="shared" si="17"/>
        <v>0</v>
      </c>
      <c r="N113" s="392"/>
      <c r="O113" s="206"/>
      <c r="P113" s="206"/>
      <c r="Q113" s="209">
        <f t="shared" si="18"/>
        <v>0</v>
      </c>
      <c r="R113" s="221">
        <f t="shared" si="19"/>
        <v>0</v>
      </c>
      <c r="S113" s="384"/>
      <c r="T113" s="360"/>
      <c r="U113" s="206"/>
      <c r="V113" s="206"/>
      <c r="W113" s="151">
        <f>IFERROR(((V113/U113)*1),0)</f>
        <v>0</v>
      </c>
      <c r="X113" s="388"/>
    </row>
    <row r="114" spans="1:36" s="156" customFormat="1" ht="15.75" hidden="1" thickBot="1">
      <c r="A114" s="371" t="s">
        <v>238</v>
      </c>
      <c r="B114" s="372"/>
      <c r="C114" s="373"/>
      <c r="D114" s="152"/>
      <c r="E114" s="153"/>
      <c r="F114" s="154">
        <f>SUM(F109:F113)</f>
        <v>0</v>
      </c>
      <c r="G114" s="154">
        <f t="shared" ref="G114:H114" si="21">SUM(G109:G113)</f>
        <v>0</v>
      </c>
      <c r="H114" s="154">
        <f t="shared" si="21"/>
        <v>0</v>
      </c>
      <c r="I114" s="222">
        <v>1</v>
      </c>
      <c r="J114" s="210">
        <f t="shared" ref="J114:L114" si="22">SUM(J109:J113)</f>
        <v>0</v>
      </c>
      <c r="K114" s="210">
        <f t="shared" si="22"/>
        <v>0</v>
      </c>
      <c r="L114" s="210">
        <f t="shared" si="22"/>
        <v>0</v>
      </c>
      <c r="M114" s="222">
        <v>1</v>
      </c>
      <c r="N114" s="210">
        <f>N109</f>
        <v>0</v>
      </c>
      <c r="O114" s="210">
        <f t="shared" ref="O114:Q114" si="23">SUM(O109:O113)</f>
        <v>0</v>
      </c>
      <c r="P114" s="210">
        <f t="shared" si="23"/>
        <v>0</v>
      </c>
      <c r="Q114" s="210">
        <f t="shared" si="23"/>
        <v>0</v>
      </c>
      <c r="R114" s="222">
        <v>1</v>
      </c>
      <c r="S114" s="210">
        <f>S109</f>
        <v>0</v>
      </c>
      <c r="T114" s="218">
        <f>T109</f>
        <v>0</v>
      </c>
      <c r="U114" s="212">
        <f>SUM(U109:U113)</f>
        <v>0</v>
      </c>
      <c r="V114" s="213">
        <f>SUM(V109:V113)</f>
        <v>0</v>
      </c>
      <c r="W114" s="155">
        <f>IFERROR(((V114/U114)*1),0)</f>
        <v>0</v>
      </c>
      <c r="X114" s="216">
        <f>IFERROR(((1-(1-T114)*W114)*1),0)</f>
        <v>1</v>
      </c>
      <c r="Y114" s="9"/>
      <c r="Z114" s="9"/>
      <c r="AA114" s="9"/>
      <c r="AB114" s="9"/>
      <c r="AC114" s="9"/>
      <c r="AD114" s="9"/>
      <c r="AE114" s="9"/>
      <c r="AF114" s="9"/>
      <c r="AG114" s="9"/>
      <c r="AH114" s="9"/>
      <c r="AI114" s="9"/>
      <c r="AJ114" s="9"/>
    </row>
    <row r="115" spans="1:36" hidden="1">
      <c r="A115" s="389">
        <f>A109+1</f>
        <v>19</v>
      </c>
      <c r="B115" s="390"/>
      <c r="C115" s="391"/>
      <c r="D115" s="391"/>
      <c r="E115" s="149" t="s">
        <v>233</v>
      </c>
      <c r="F115" s="68"/>
      <c r="G115" s="68"/>
      <c r="H115" s="150">
        <f>F115+G115</f>
        <v>0</v>
      </c>
      <c r="I115" s="221">
        <f>IFERROR((H115/$H$120),0)</f>
        <v>0</v>
      </c>
      <c r="J115" s="206"/>
      <c r="K115" s="206"/>
      <c r="L115" s="209">
        <f>J115+K115</f>
        <v>0</v>
      </c>
      <c r="M115" s="221">
        <f>IFERROR((L115/$L$120),0)</f>
        <v>0</v>
      </c>
      <c r="N115" s="392"/>
      <c r="O115" s="206"/>
      <c r="P115" s="206"/>
      <c r="Q115" s="209">
        <f>O115+P115</f>
        <v>0</v>
      </c>
      <c r="R115" s="221">
        <f>IFERROR((Q115/$Q$120),0)</f>
        <v>0</v>
      </c>
      <c r="S115" s="384">
        <f>N120-Q120</f>
        <v>0</v>
      </c>
      <c r="T115" s="360">
        <f>IFERROR((S115/N120),0)</f>
        <v>0</v>
      </c>
      <c r="U115" s="206"/>
      <c r="V115" s="206"/>
      <c r="W115" s="151">
        <f>IFERROR(((V115/U115)*1),0)</f>
        <v>0</v>
      </c>
      <c r="X115" s="386"/>
    </row>
    <row r="116" spans="1:36" hidden="1">
      <c r="A116" s="389"/>
      <c r="B116" s="390"/>
      <c r="C116" s="391"/>
      <c r="D116" s="391"/>
      <c r="E116" s="149" t="s">
        <v>234</v>
      </c>
      <c r="F116" s="68"/>
      <c r="G116" s="68"/>
      <c r="H116" s="150">
        <f t="shared" ref="H116:H119" si="24">F116+G116</f>
        <v>0</v>
      </c>
      <c r="I116" s="221">
        <f t="shared" ref="I116:I119" si="25">IFERROR((H116/$H$120),0)</f>
        <v>0</v>
      </c>
      <c r="J116" s="206"/>
      <c r="K116" s="206"/>
      <c r="L116" s="209">
        <f t="shared" ref="L116:L119" si="26">J116+K116</f>
        <v>0</v>
      </c>
      <c r="M116" s="221">
        <f t="shared" ref="M116:M119" si="27">IFERROR((L116/$L$120),0)</f>
        <v>0</v>
      </c>
      <c r="N116" s="392"/>
      <c r="O116" s="206"/>
      <c r="P116" s="206"/>
      <c r="Q116" s="209">
        <f t="shared" ref="Q116:Q119" si="28">O116+P116</f>
        <v>0</v>
      </c>
      <c r="R116" s="221">
        <f t="shared" ref="R116:R119" si="29">IFERROR((Q116/$Q$120),0)</f>
        <v>0</v>
      </c>
      <c r="S116" s="384"/>
      <c r="T116" s="360"/>
      <c r="U116" s="206"/>
      <c r="V116" s="206"/>
      <c r="W116" s="151">
        <f t="shared" ref="W116:W117" si="30">IFERROR(((V116/U116)*1),0)</f>
        <v>0</v>
      </c>
      <c r="X116" s="387"/>
    </row>
    <row r="117" spans="1:36" hidden="1">
      <c r="A117" s="389"/>
      <c r="B117" s="390"/>
      <c r="C117" s="391"/>
      <c r="D117" s="391"/>
      <c r="E117" s="149" t="s">
        <v>235</v>
      </c>
      <c r="F117" s="68"/>
      <c r="G117" s="68"/>
      <c r="H117" s="150">
        <f t="shared" si="24"/>
        <v>0</v>
      </c>
      <c r="I117" s="221">
        <f t="shared" si="25"/>
        <v>0</v>
      </c>
      <c r="J117" s="206"/>
      <c r="K117" s="206"/>
      <c r="L117" s="209">
        <f t="shared" si="26"/>
        <v>0</v>
      </c>
      <c r="M117" s="221">
        <f t="shared" si="27"/>
        <v>0</v>
      </c>
      <c r="N117" s="392"/>
      <c r="O117" s="206"/>
      <c r="P117" s="206"/>
      <c r="Q117" s="209">
        <f t="shared" si="28"/>
        <v>0</v>
      </c>
      <c r="R117" s="221">
        <f t="shared" si="29"/>
        <v>0</v>
      </c>
      <c r="S117" s="384"/>
      <c r="T117" s="360"/>
      <c r="U117" s="206"/>
      <c r="V117" s="206"/>
      <c r="W117" s="151">
        <f t="shared" si="30"/>
        <v>0</v>
      </c>
      <c r="X117" s="387"/>
    </row>
    <row r="118" spans="1:36" hidden="1">
      <c r="A118" s="389"/>
      <c r="B118" s="390"/>
      <c r="C118" s="391"/>
      <c r="D118" s="391"/>
      <c r="E118" s="149" t="s">
        <v>236</v>
      </c>
      <c r="F118" s="68"/>
      <c r="G118" s="68"/>
      <c r="H118" s="150">
        <f t="shared" si="24"/>
        <v>0</v>
      </c>
      <c r="I118" s="221">
        <f t="shared" si="25"/>
        <v>0</v>
      </c>
      <c r="J118" s="206"/>
      <c r="K118" s="206"/>
      <c r="L118" s="209">
        <f t="shared" si="26"/>
        <v>0</v>
      </c>
      <c r="M118" s="221">
        <f t="shared" si="27"/>
        <v>0</v>
      </c>
      <c r="N118" s="392"/>
      <c r="O118" s="206"/>
      <c r="P118" s="206"/>
      <c r="Q118" s="209">
        <f t="shared" si="28"/>
        <v>0</v>
      </c>
      <c r="R118" s="221">
        <f t="shared" si="29"/>
        <v>0</v>
      </c>
      <c r="S118" s="384"/>
      <c r="T118" s="360"/>
      <c r="U118" s="206"/>
      <c r="V118" s="206"/>
      <c r="W118" s="151">
        <f>IFERROR(((V118/U118)*1),0)</f>
        <v>0</v>
      </c>
      <c r="X118" s="387"/>
    </row>
    <row r="119" spans="1:36" ht="15.75" hidden="1" thickBot="1">
      <c r="A119" s="389"/>
      <c r="B119" s="390"/>
      <c r="C119" s="391"/>
      <c r="D119" s="391"/>
      <c r="E119" s="149" t="s">
        <v>237</v>
      </c>
      <c r="F119" s="68"/>
      <c r="G119" s="68"/>
      <c r="H119" s="150">
        <f t="shared" si="24"/>
        <v>0</v>
      </c>
      <c r="I119" s="221">
        <f t="shared" si="25"/>
        <v>0</v>
      </c>
      <c r="J119" s="206"/>
      <c r="K119" s="206"/>
      <c r="L119" s="209">
        <f t="shared" si="26"/>
        <v>0</v>
      </c>
      <c r="M119" s="221">
        <f t="shared" si="27"/>
        <v>0</v>
      </c>
      <c r="N119" s="392"/>
      <c r="O119" s="206"/>
      <c r="P119" s="206"/>
      <c r="Q119" s="209">
        <f t="shared" si="28"/>
        <v>0</v>
      </c>
      <c r="R119" s="221">
        <f t="shared" si="29"/>
        <v>0</v>
      </c>
      <c r="S119" s="384"/>
      <c r="T119" s="360"/>
      <c r="U119" s="206"/>
      <c r="V119" s="206"/>
      <c r="W119" s="151">
        <f>IFERROR(((V119/U119)*1),0)</f>
        <v>0</v>
      </c>
      <c r="X119" s="388"/>
    </row>
    <row r="120" spans="1:36" s="156" customFormat="1" ht="15.75" hidden="1" thickBot="1">
      <c r="A120" s="371" t="s">
        <v>238</v>
      </c>
      <c r="B120" s="372"/>
      <c r="C120" s="373"/>
      <c r="D120" s="152"/>
      <c r="E120" s="153"/>
      <c r="F120" s="154">
        <f>SUM(F115:F119)</f>
        <v>0</v>
      </c>
      <c r="G120" s="154">
        <f t="shared" ref="G120:H120" si="31">SUM(G115:G119)</f>
        <v>0</v>
      </c>
      <c r="H120" s="154">
        <f t="shared" si="31"/>
        <v>0</v>
      </c>
      <c r="I120" s="222">
        <v>1</v>
      </c>
      <c r="J120" s="210">
        <f t="shared" ref="J120:L120" si="32">SUM(J115:J119)</f>
        <v>0</v>
      </c>
      <c r="K120" s="210">
        <f t="shared" si="32"/>
        <v>0</v>
      </c>
      <c r="L120" s="210">
        <f t="shared" si="32"/>
        <v>0</v>
      </c>
      <c r="M120" s="222">
        <v>1</v>
      </c>
      <c r="N120" s="210">
        <f>N115</f>
        <v>0</v>
      </c>
      <c r="O120" s="210">
        <f t="shared" ref="O120:Q120" si="33">SUM(O115:O119)</f>
        <v>0</v>
      </c>
      <c r="P120" s="210">
        <f t="shared" si="33"/>
        <v>0</v>
      </c>
      <c r="Q120" s="210">
        <f t="shared" si="33"/>
        <v>0</v>
      </c>
      <c r="R120" s="222">
        <v>1</v>
      </c>
      <c r="S120" s="210">
        <f>S115</f>
        <v>0</v>
      </c>
      <c r="T120" s="218">
        <f>T115</f>
        <v>0</v>
      </c>
      <c r="U120" s="212">
        <f>SUM(U115:U119)</f>
        <v>0</v>
      </c>
      <c r="V120" s="213">
        <f>SUM(V115:V119)</f>
        <v>0</v>
      </c>
      <c r="W120" s="155">
        <f>IFERROR(((V120/U120)*1),0)</f>
        <v>0</v>
      </c>
      <c r="X120" s="216">
        <f>IFERROR(((1-(1-T120)*W120)*1),0)</f>
        <v>1</v>
      </c>
      <c r="Y120" s="9"/>
      <c r="Z120" s="9"/>
      <c r="AA120" s="9"/>
      <c r="AB120" s="9"/>
      <c r="AC120" s="9"/>
      <c r="AD120" s="9"/>
      <c r="AE120" s="9"/>
      <c r="AF120" s="9"/>
      <c r="AG120" s="9"/>
      <c r="AH120" s="9"/>
      <c r="AI120" s="9"/>
      <c r="AJ120" s="9"/>
    </row>
    <row r="121" spans="1:36" hidden="1">
      <c r="A121" s="389">
        <f>A115+1</f>
        <v>20</v>
      </c>
      <c r="B121" s="390"/>
      <c r="C121" s="391"/>
      <c r="D121" s="391"/>
      <c r="E121" s="149" t="s">
        <v>233</v>
      </c>
      <c r="F121" s="68"/>
      <c r="G121" s="68"/>
      <c r="H121" s="150">
        <f>F121+G121</f>
        <v>0</v>
      </c>
      <c r="I121" s="221" t="e">
        <f>H121/$H$126</f>
        <v>#DIV/0!</v>
      </c>
      <c r="J121" s="206"/>
      <c r="K121" s="206"/>
      <c r="L121" s="209">
        <f>J121+K121</f>
        <v>0</v>
      </c>
      <c r="M121" s="221" t="e">
        <f>L121/$L$126</f>
        <v>#DIV/0!</v>
      </c>
      <c r="N121" s="392"/>
      <c r="O121" s="206"/>
      <c r="P121" s="206"/>
      <c r="Q121" s="209">
        <f>O121+P121</f>
        <v>0</v>
      </c>
      <c r="R121" s="221" t="e">
        <f>Q121/$Q$126</f>
        <v>#DIV/0!</v>
      </c>
      <c r="S121" s="384">
        <f>N126-Q126</f>
        <v>0</v>
      </c>
      <c r="T121" s="360">
        <f>IFERROR((S121/N126),0)</f>
        <v>0</v>
      </c>
      <c r="U121" s="206"/>
      <c r="V121" s="206"/>
      <c r="W121" s="151">
        <f>IFERROR(((V121/U121)*1),0)</f>
        <v>0</v>
      </c>
      <c r="X121" s="386"/>
    </row>
    <row r="122" spans="1:36" hidden="1">
      <c r="A122" s="389"/>
      <c r="B122" s="390"/>
      <c r="C122" s="391"/>
      <c r="D122" s="391"/>
      <c r="E122" s="149" t="s">
        <v>234</v>
      </c>
      <c r="F122" s="68"/>
      <c r="G122" s="68"/>
      <c r="H122" s="150">
        <f t="shared" ref="H122:H125" si="34">F122+G122</f>
        <v>0</v>
      </c>
      <c r="I122" s="221" t="e">
        <f t="shared" ref="I122:I125" si="35">H122/$H$126</f>
        <v>#DIV/0!</v>
      </c>
      <c r="J122" s="206"/>
      <c r="K122" s="206"/>
      <c r="L122" s="209">
        <f t="shared" ref="L122:L125" si="36">J122+K122</f>
        <v>0</v>
      </c>
      <c r="M122" s="221" t="e">
        <f t="shared" ref="M122:M125" si="37">L122/$L$126</f>
        <v>#DIV/0!</v>
      </c>
      <c r="N122" s="392"/>
      <c r="O122" s="206"/>
      <c r="P122" s="206"/>
      <c r="Q122" s="209">
        <f t="shared" ref="Q122:Q125" si="38">O122+P122</f>
        <v>0</v>
      </c>
      <c r="R122" s="221" t="e">
        <f t="shared" ref="R122:R125" si="39">Q122/$Q$126</f>
        <v>#DIV/0!</v>
      </c>
      <c r="S122" s="384"/>
      <c r="T122" s="360"/>
      <c r="U122" s="206"/>
      <c r="V122" s="206"/>
      <c r="W122" s="151">
        <f t="shared" ref="W122:W123" si="40">IFERROR(((V122/U122)*1),0)</f>
        <v>0</v>
      </c>
      <c r="X122" s="387"/>
    </row>
    <row r="123" spans="1:36" hidden="1">
      <c r="A123" s="389"/>
      <c r="B123" s="390"/>
      <c r="C123" s="391"/>
      <c r="D123" s="391"/>
      <c r="E123" s="149" t="s">
        <v>235</v>
      </c>
      <c r="F123" s="68"/>
      <c r="G123" s="68"/>
      <c r="H123" s="150">
        <f t="shared" si="34"/>
        <v>0</v>
      </c>
      <c r="I123" s="221" t="e">
        <f t="shared" si="35"/>
        <v>#DIV/0!</v>
      </c>
      <c r="J123" s="206"/>
      <c r="K123" s="206"/>
      <c r="L123" s="209">
        <f t="shared" si="36"/>
        <v>0</v>
      </c>
      <c r="M123" s="221" t="e">
        <f t="shared" si="37"/>
        <v>#DIV/0!</v>
      </c>
      <c r="N123" s="392"/>
      <c r="O123" s="206"/>
      <c r="P123" s="206"/>
      <c r="Q123" s="209">
        <f t="shared" si="38"/>
        <v>0</v>
      </c>
      <c r="R123" s="221" t="e">
        <f t="shared" si="39"/>
        <v>#DIV/0!</v>
      </c>
      <c r="S123" s="384"/>
      <c r="T123" s="360"/>
      <c r="U123" s="206"/>
      <c r="V123" s="206"/>
      <c r="W123" s="151">
        <f t="shared" si="40"/>
        <v>0</v>
      </c>
      <c r="X123" s="387"/>
    </row>
    <row r="124" spans="1:36" hidden="1">
      <c r="A124" s="389"/>
      <c r="B124" s="390"/>
      <c r="C124" s="391"/>
      <c r="D124" s="391"/>
      <c r="E124" s="149" t="s">
        <v>236</v>
      </c>
      <c r="F124" s="68"/>
      <c r="G124" s="68"/>
      <c r="H124" s="150">
        <f t="shared" si="34"/>
        <v>0</v>
      </c>
      <c r="I124" s="221" t="e">
        <f t="shared" si="35"/>
        <v>#DIV/0!</v>
      </c>
      <c r="J124" s="206"/>
      <c r="K124" s="206"/>
      <c r="L124" s="209">
        <f t="shared" si="36"/>
        <v>0</v>
      </c>
      <c r="M124" s="221" t="e">
        <f t="shared" si="37"/>
        <v>#DIV/0!</v>
      </c>
      <c r="N124" s="392"/>
      <c r="O124" s="206"/>
      <c r="P124" s="206"/>
      <c r="Q124" s="209">
        <f t="shared" si="38"/>
        <v>0</v>
      </c>
      <c r="R124" s="221" t="e">
        <f t="shared" si="39"/>
        <v>#DIV/0!</v>
      </c>
      <c r="S124" s="384"/>
      <c r="T124" s="360"/>
      <c r="U124" s="206"/>
      <c r="V124" s="206"/>
      <c r="W124" s="151">
        <f>IFERROR(((V124/U124)*1),0)</f>
        <v>0</v>
      </c>
      <c r="X124" s="387"/>
    </row>
    <row r="125" spans="1:36" ht="15.75" hidden="1" thickBot="1">
      <c r="A125" s="389"/>
      <c r="B125" s="390"/>
      <c r="C125" s="391"/>
      <c r="D125" s="391"/>
      <c r="E125" s="149" t="s">
        <v>237</v>
      </c>
      <c r="F125" s="68"/>
      <c r="G125" s="68"/>
      <c r="H125" s="150">
        <f t="shared" si="34"/>
        <v>0</v>
      </c>
      <c r="I125" s="221" t="e">
        <f t="shared" si="35"/>
        <v>#DIV/0!</v>
      </c>
      <c r="J125" s="206"/>
      <c r="K125" s="206"/>
      <c r="L125" s="209">
        <f t="shared" si="36"/>
        <v>0</v>
      </c>
      <c r="M125" s="221" t="e">
        <f t="shared" si="37"/>
        <v>#DIV/0!</v>
      </c>
      <c r="N125" s="392"/>
      <c r="O125" s="206"/>
      <c r="P125" s="206"/>
      <c r="Q125" s="209">
        <f t="shared" si="38"/>
        <v>0</v>
      </c>
      <c r="R125" s="221" t="e">
        <f t="shared" si="39"/>
        <v>#DIV/0!</v>
      </c>
      <c r="S125" s="384"/>
      <c r="T125" s="360"/>
      <c r="U125" s="206"/>
      <c r="V125" s="206"/>
      <c r="W125" s="151">
        <f>IFERROR(((V125/U125)*1),0)</f>
        <v>0</v>
      </c>
      <c r="X125" s="388"/>
    </row>
    <row r="126" spans="1:36" s="156" customFormat="1" ht="15.75" hidden="1" thickBot="1">
      <c r="A126" s="371" t="s">
        <v>238</v>
      </c>
      <c r="B126" s="372"/>
      <c r="C126" s="373"/>
      <c r="D126" s="152"/>
      <c r="E126" s="153"/>
      <c r="F126" s="154">
        <f>SUM(F121:F125)</f>
        <v>0</v>
      </c>
      <c r="G126" s="154">
        <f t="shared" ref="G126:H126" si="41">SUM(G121:G125)</f>
        <v>0</v>
      </c>
      <c r="H126" s="154">
        <f t="shared" si="41"/>
        <v>0</v>
      </c>
      <c r="I126" s="222">
        <v>1</v>
      </c>
      <c r="J126" s="210">
        <f t="shared" ref="J126:L126" si="42">SUM(J121:J125)</f>
        <v>0</v>
      </c>
      <c r="K126" s="210">
        <f t="shared" si="42"/>
        <v>0</v>
      </c>
      <c r="L126" s="210">
        <f t="shared" si="42"/>
        <v>0</v>
      </c>
      <c r="M126" s="222">
        <v>1</v>
      </c>
      <c r="N126" s="210">
        <f>N121</f>
        <v>0</v>
      </c>
      <c r="O126" s="210">
        <f t="shared" ref="O126:Q126" si="43">SUM(O121:O125)</f>
        <v>0</v>
      </c>
      <c r="P126" s="210">
        <f t="shared" si="43"/>
        <v>0</v>
      </c>
      <c r="Q126" s="210">
        <f t="shared" si="43"/>
        <v>0</v>
      </c>
      <c r="R126" s="222">
        <v>1</v>
      </c>
      <c r="S126" s="210">
        <f>S121</f>
        <v>0</v>
      </c>
      <c r="T126" s="218">
        <f>T121</f>
        <v>0</v>
      </c>
      <c r="U126" s="212">
        <f>SUM(U121:U125)</f>
        <v>0</v>
      </c>
      <c r="V126" s="213">
        <f>SUM(V121:V125)</f>
        <v>0</v>
      </c>
      <c r="W126" s="155">
        <f>IFERROR(((V126/U126)*1),0)</f>
        <v>0</v>
      </c>
      <c r="X126" s="216">
        <f>IFERROR(((1-(1-T126)*W126)*1),0)</f>
        <v>1</v>
      </c>
      <c r="Y126" s="9"/>
      <c r="Z126" s="9"/>
      <c r="AA126" s="9"/>
      <c r="AB126" s="9"/>
      <c r="AC126" s="9"/>
      <c r="AD126" s="9"/>
      <c r="AE126" s="9"/>
      <c r="AF126" s="9"/>
      <c r="AG126" s="9"/>
      <c r="AH126" s="9"/>
      <c r="AI126" s="9"/>
      <c r="AJ126" s="9"/>
    </row>
    <row r="127" spans="1:36" hidden="1">
      <c r="A127" s="389">
        <f>A121+1</f>
        <v>21</v>
      </c>
      <c r="B127" s="390"/>
      <c r="C127" s="391"/>
      <c r="D127" s="391"/>
      <c r="E127" s="149" t="s">
        <v>233</v>
      </c>
      <c r="F127" s="68"/>
      <c r="G127" s="68"/>
      <c r="H127" s="150">
        <f>F127+G127</f>
        <v>0</v>
      </c>
      <c r="I127" s="221" t="e">
        <f>H127/$H$132</f>
        <v>#DIV/0!</v>
      </c>
      <c r="J127" s="206"/>
      <c r="K127" s="206"/>
      <c r="L127" s="209">
        <f>J127+K127</f>
        <v>0</v>
      </c>
      <c r="M127" s="221" t="e">
        <f>L127/$L$132</f>
        <v>#DIV/0!</v>
      </c>
      <c r="N127" s="392"/>
      <c r="O127" s="206"/>
      <c r="P127" s="206"/>
      <c r="Q127" s="209">
        <f>O127+P127</f>
        <v>0</v>
      </c>
      <c r="R127" s="221" t="e">
        <f>Q127/$Q$132</f>
        <v>#DIV/0!</v>
      </c>
      <c r="S127" s="384">
        <f>N132-Q132</f>
        <v>0</v>
      </c>
      <c r="T127" s="360">
        <f>IFERROR((S127/N132),0)</f>
        <v>0</v>
      </c>
      <c r="U127" s="206"/>
      <c r="V127" s="206"/>
      <c r="W127" s="151">
        <f>IFERROR(((V127/U127)*1),0)</f>
        <v>0</v>
      </c>
      <c r="X127" s="386"/>
    </row>
    <row r="128" spans="1:36" hidden="1">
      <c r="A128" s="389"/>
      <c r="B128" s="390"/>
      <c r="C128" s="391"/>
      <c r="D128" s="391"/>
      <c r="E128" s="149" t="s">
        <v>234</v>
      </c>
      <c r="F128" s="68"/>
      <c r="G128" s="68"/>
      <c r="H128" s="150">
        <f t="shared" ref="H128:H131" si="44">F128+G128</f>
        <v>0</v>
      </c>
      <c r="I128" s="221" t="e">
        <f t="shared" ref="I128:I131" si="45">H128/$H$132</f>
        <v>#DIV/0!</v>
      </c>
      <c r="J128" s="206"/>
      <c r="K128" s="206"/>
      <c r="L128" s="209">
        <f t="shared" ref="L128:L131" si="46">J128+K128</f>
        <v>0</v>
      </c>
      <c r="M128" s="221" t="e">
        <f t="shared" ref="M128:M131" si="47">L128/$L$132</f>
        <v>#DIV/0!</v>
      </c>
      <c r="N128" s="392"/>
      <c r="O128" s="206"/>
      <c r="P128" s="206"/>
      <c r="Q128" s="209">
        <f t="shared" ref="Q128:Q131" si="48">O128+P128</f>
        <v>0</v>
      </c>
      <c r="R128" s="221" t="e">
        <f t="shared" ref="R128:R131" si="49">Q128/$Q$132</f>
        <v>#DIV/0!</v>
      </c>
      <c r="S128" s="384"/>
      <c r="T128" s="360"/>
      <c r="U128" s="206"/>
      <c r="V128" s="206"/>
      <c r="W128" s="151">
        <f t="shared" ref="W128:W129" si="50">IFERROR(((V128/U128)*1),0)</f>
        <v>0</v>
      </c>
      <c r="X128" s="387"/>
    </row>
    <row r="129" spans="1:36" hidden="1">
      <c r="A129" s="389"/>
      <c r="B129" s="390"/>
      <c r="C129" s="391"/>
      <c r="D129" s="391"/>
      <c r="E129" s="149" t="s">
        <v>235</v>
      </c>
      <c r="F129" s="68"/>
      <c r="G129" s="68"/>
      <c r="H129" s="150">
        <f t="shared" si="44"/>
        <v>0</v>
      </c>
      <c r="I129" s="221" t="e">
        <f t="shared" si="45"/>
        <v>#DIV/0!</v>
      </c>
      <c r="J129" s="206"/>
      <c r="K129" s="206"/>
      <c r="L129" s="209">
        <f t="shared" si="46"/>
        <v>0</v>
      </c>
      <c r="M129" s="221" t="e">
        <f t="shared" si="47"/>
        <v>#DIV/0!</v>
      </c>
      <c r="N129" s="392"/>
      <c r="O129" s="206"/>
      <c r="P129" s="206"/>
      <c r="Q129" s="209">
        <f t="shared" si="48"/>
        <v>0</v>
      </c>
      <c r="R129" s="221" t="e">
        <f t="shared" si="49"/>
        <v>#DIV/0!</v>
      </c>
      <c r="S129" s="384"/>
      <c r="T129" s="360"/>
      <c r="U129" s="206"/>
      <c r="V129" s="206"/>
      <c r="W129" s="151">
        <f t="shared" si="50"/>
        <v>0</v>
      </c>
      <c r="X129" s="387"/>
    </row>
    <row r="130" spans="1:36" hidden="1">
      <c r="A130" s="389"/>
      <c r="B130" s="390"/>
      <c r="C130" s="391"/>
      <c r="D130" s="391"/>
      <c r="E130" s="149" t="s">
        <v>236</v>
      </c>
      <c r="F130" s="68"/>
      <c r="G130" s="68"/>
      <c r="H130" s="150">
        <f t="shared" si="44"/>
        <v>0</v>
      </c>
      <c r="I130" s="221" t="e">
        <f t="shared" si="45"/>
        <v>#DIV/0!</v>
      </c>
      <c r="J130" s="206"/>
      <c r="K130" s="206"/>
      <c r="L130" s="209">
        <f t="shared" si="46"/>
        <v>0</v>
      </c>
      <c r="M130" s="221" t="e">
        <f t="shared" si="47"/>
        <v>#DIV/0!</v>
      </c>
      <c r="N130" s="392"/>
      <c r="O130" s="206"/>
      <c r="P130" s="206"/>
      <c r="Q130" s="209">
        <f t="shared" si="48"/>
        <v>0</v>
      </c>
      <c r="R130" s="221" t="e">
        <f t="shared" si="49"/>
        <v>#DIV/0!</v>
      </c>
      <c r="S130" s="384"/>
      <c r="T130" s="360"/>
      <c r="U130" s="206"/>
      <c r="V130" s="206"/>
      <c r="W130" s="151">
        <f>IFERROR(((V130/U130)*1),0)</f>
        <v>0</v>
      </c>
      <c r="X130" s="387"/>
    </row>
    <row r="131" spans="1:36" ht="15.75" hidden="1" thickBot="1">
      <c r="A131" s="389"/>
      <c r="B131" s="390"/>
      <c r="C131" s="391"/>
      <c r="D131" s="391"/>
      <c r="E131" s="149" t="s">
        <v>237</v>
      </c>
      <c r="F131" s="68"/>
      <c r="G131" s="68"/>
      <c r="H131" s="150">
        <f t="shared" si="44"/>
        <v>0</v>
      </c>
      <c r="I131" s="221" t="e">
        <f t="shared" si="45"/>
        <v>#DIV/0!</v>
      </c>
      <c r="J131" s="206"/>
      <c r="K131" s="206"/>
      <c r="L131" s="209">
        <f t="shared" si="46"/>
        <v>0</v>
      </c>
      <c r="M131" s="221" t="e">
        <f t="shared" si="47"/>
        <v>#DIV/0!</v>
      </c>
      <c r="N131" s="392"/>
      <c r="O131" s="206"/>
      <c r="P131" s="206"/>
      <c r="Q131" s="209">
        <f t="shared" si="48"/>
        <v>0</v>
      </c>
      <c r="R131" s="221" t="e">
        <f t="shared" si="49"/>
        <v>#DIV/0!</v>
      </c>
      <c r="S131" s="384"/>
      <c r="T131" s="360"/>
      <c r="U131" s="206"/>
      <c r="V131" s="206"/>
      <c r="W131" s="151">
        <f>IFERROR(((V131/U131)*1),0)</f>
        <v>0</v>
      </c>
      <c r="X131" s="388"/>
    </row>
    <row r="132" spans="1:36" s="156" customFormat="1" ht="15.75" hidden="1" thickBot="1">
      <c r="A132" s="371" t="s">
        <v>238</v>
      </c>
      <c r="B132" s="372"/>
      <c r="C132" s="373"/>
      <c r="D132" s="152"/>
      <c r="E132" s="153"/>
      <c r="F132" s="154">
        <f>SUM(F127:F131)</f>
        <v>0</v>
      </c>
      <c r="G132" s="154">
        <f t="shared" ref="G132:H132" si="51">SUM(G127:G131)</f>
        <v>0</v>
      </c>
      <c r="H132" s="154">
        <f t="shared" si="51"/>
        <v>0</v>
      </c>
      <c r="I132" s="222">
        <v>1</v>
      </c>
      <c r="J132" s="210">
        <f t="shared" ref="J132:L132" si="52">SUM(J127:J131)</f>
        <v>0</v>
      </c>
      <c r="K132" s="210">
        <f t="shared" si="52"/>
        <v>0</v>
      </c>
      <c r="L132" s="210">
        <f t="shared" si="52"/>
        <v>0</v>
      </c>
      <c r="M132" s="222">
        <v>1</v>
      </c>
      <c r="N132" s="210">
        <f>N127</f>
        <v>0</v>
      </c>
      <c r="O132" s="210">
        <f t="shared" ref="O132:Q132" si="53">SUM(O127:O131)</f>
        <v>0</v>
      </c>
      <c r="P132" s="210">
        <f t="shared" si="53"/>
        <v>0</v>
      </c>
      <c r="Q132" s="210">
        <f t="shared" si="53"/>
        <v>0</v>
      </c>
      <c r="R132" s="222">
        <v>1</v>
      </c>
      <c r="S132" s="210">
        <f>S127</f>
        <v>0</v>
      </c>
      <c r="T132" s="218">
        <f>T127</f>
        <v>0</v>
      </c>
      <c r="U132" s="212">
        <f>SUM(U127:U131)</f>
        <v>0</v>
      </c>
      <c r="V132" s="213">
        <f>SUM(V127:V131)</f>
        <v>0</v>
      </c>
      <c r="W132" s="155">
        <f>IFERROR(((V132/U132)*1),0)</f>
        <v>0</v>
      </c>
      <c r="X132" s="216">
        <f>IFERROR(((1-(1-T132)*W132)*1),0)</f>
        <v>1</v>
      </c>
      <c r="Y132" s="9"/>
      <c r="Z132" s="9"/>
      <c r="AA132" s="9"/>
      <c r="AB132" s="9"/>
      <c r="AC132" s="9"/>
      <c r="AD132" s="9"/>
      <c r="AE132" s="9"/>
      <c r="AF132" s="9"/>
      <c r="AG132" s="9"/>
      <c r="AH132" s="9"/>
      <c r="AI132" s="9"/>
      <c r="AJ132" s="9"/>
    </row>
    <row r="133" spans="1:36" hidden="1">
      <c r="A133" s="389">
        <f>A127+1</f>
        <v>22</v>
      </c>
      <c r="B133" s="390"/>
      <c r="C133" s="391"/>
      <c r="D133" s="391"/>
      <c r="E133" s="149" t="s">
        <v>233</v>
      </c>
      <c r="F133" s="68"/>
      <c r="G133" s="68"/>
      <c r="H133" s="150">
        <f>F133+G133</f>
        <v>0</v>
      </c>
      <c r="I133" s="221" t="e">
        <f>H133/$H$138</f>
        <v>#DIV/0!</v>
      </c>
      <c r="J133" s="206"/>
      <c r="K133" s="206"/>
      <c r="L133" s="209">
        <f>J133+K133</f>
        <v>0</v>
      </c>
      <c r="M133" s="221" t="e">
        <f>L133/$L$138</f>
        <v>#DIV/0!</v>
      </c>
      <c r="N133" s="392"/>
      <c r="O133" s="206"/>
      <c r="P133" s="206"/>
      <c r="Q133" s="209">
        <f>O133+P133</f>
        <v>0</v>
      </c>
      <c r="R133" s="221" t="e">
        <f>Q133/$Q$138</f>
        <v>#DIV/0!</v>
      </c>
      <c r="S133" s="384">
        <f>N138-Q138</f>
        <v>0</v>
      </c>
      <c r="T133" s="360">
        <f>IFERROR((S133/N138),0)</f>
        <v>0</v>
      </c>
      <c r="U133" s="206"/>
      <c r="V133" s="206"/>
      <c r="W133" s="151">
        <f>IFERROR(((V133/U133)*1),0)</f>
        <v>0</v>
      </c>
      <c r="X133" s="386"/>
    </row>
    <row r="134" spans="1:36" hidden="1">
      <c r="A134" s="389"/>
      <c r="B134" s="390"/>
      <c r="C134" s="391"/>
      <c r="D134" s="391"/>
      <c r="E134" s="149" t="s">
        <v>234</v>
      </c>
      <c r="F134" s="68"/>
      <c r="G134" s="68"/>
      <c r="H134" s="150">
        <f t="shared" ref="H134:H137" si="54">F134+G134</f>
        <v>0</v>
      </c>
      <c r="I134" s="221" t="e">
        <f t="shared" ref="I134:I137" si="55">H134/$H$138</f>
        <v>#DIV/0!</v>
      </c>
      <c r="J134" s="206"/>
      <c r="K134" s="206"/>
      <c r="L134" s="209">
        <f t="shared" ref="L134:L137" si="56">J134+K134</f>
        <v>0</v>
      </c>
      <c r="M134" s="221" t="e">
        <f t="shared" ref="M134:M137" si="57">L134/$L$138</f>
        <v>#DIV/0!</v>
      </c>
      <c r="N134" s="392"/>
      <c r="O134" s="206"/>
      <c r="P134" s="206"/>
      <c r="Q134" s="209">
        <f t="shared" ref="Q134:Q137" si="58">O134+P134</f>
        <v>0</v>
      </c>
      <c r="R134" s="221" t="e">
        <f t="shared" ref="R134:R137" si="59">Q134/$Q$138</f>
        <v>#DIV/0!</v>
      </c>
      <c r="S134" s="384"/>
      <c r="T134" s="360"/>
      <c r="U134" s="206"/>
      <c r="V134" s="206"/>
      <c r="W134" s="151">
        <f t="shared" ref="W134:W135" si="60">IFERROR(((V134/U134)*1),0)</f>
        <v>0</v>
      </c>
      <c r="X134" s="387"/>
    </row>
    <row r="135" spans="1:36" hidden="1">
      <c r="A135" s="389"/>
      <c r="B135" s="390"/>
      <c r="C135" s="391"/>
      <c r="D135" s="391"/>
      <c r="E135" s="149" t="s">
        <v>235</v>
      </c>
      <c r="F135" s="68"/>
      <c r="G135" s="68"/>
      <c r="H135" s="150">
        <f t="shared" si="54"/>
        <v>0</v>
      </c>
      <c r="I135" s="221" t="e">
        <f t="shared" si="55"/>
        <v>#DIV/0!</v>
      </c>
      <c r="J135" s="206"/>
      <c r="K135" s="206"/>
      <c r="L135" s="209">
        <f t="shared" si="56"/>
        <v>0</v>
      </c>
      <c r="M135" s="221" t="e">
        <f t="shared" si="57"/>
        <v>#DIV/0!</v>
      </c>
      <c r="N135" s="392"/>
      <c r="O135" s="206"/>
      <c r="P135" s="206"/>
      <c r="Q135" s="209">
        <f t="shared" si="58"/>
        <v>0</v>
      </c>
      <c r="R135" s="221" t="e">
        <f t="shared" si="59"/>
        <v>#DIV/0!</v>
      </c>
      <c r="S135" s="384"/>
      <c r="T135" s="360"/>
      <c r="U135" s="206"/>
      <c r="V135" s="206"/>
      <c r="W135" s="151">
        <f t="shared" si="60"/>
        <v>0</v>
      </c>
      <c r="X135" s="387"/>
    </row>
    <row r="136" spans="1:36" hidden="1">
      <c r="A136" s="389"/>
      <c r="B136" s="390"/>
      <c r="C136" s="391"/>
      <c r="D136" s="391"/>
      <c r="E136" s="149" t="s">
        <v>236</v>
      </c>
      <c r="F136" s="68"/>
      <c r="G136" s="68"/>
      <c r="H136" s="150">
        <f t="shared" si="54"/>
        <v>0</v>
      </c>
      <c r="I136" s="221" t="e">
        <f t="shared" si="55"/>
        <v>#DIV/0!</v>
      </c>
      <c r="J136" s="206"/>
      <c r="K136" s="206"/>
      <c r="L136" s="209">
        <f t="shared" si="56"/>
        <v>0</v>
      </c>
      <c r="M136" s="221" t="e">
        <f t="shared" si="57"/>
        <v>#DIV/0!</v>
      </c>
      <c r="N136" s="392"/>
      <c r="O136" s="206"/>
      <c r="P136" s="206"/>
      <c r="Q136" s="209">
        <f t="shared" si="58"/>
        <v>0</v>
      </c>
      <c r="R136" s="221" t="e">
        <f t="shared" si="59"/>
        <v>#DIV/0!</v>
      </c>
      <c r="S136" s="384"/>
      <c r="T136" s="360"/>
      <c r="U136" s="206"/>
      <c r="V136" s="206"/>
      <c r="W136" s="151">
        <f>IFERROR(((V136/U136)*1),0)</f>
        <v>0</v>
      </c>
      <c r="X136" s="387"/>
    </row>
    <row r="137" spans="1:36" ht="15.75" hidden="1" thickBot="1">
      <c r="A137" s="389"/>
      <c r="B137" s="390"/>
      <c r="C137" s="391"/>
      <c r="D137" s="391"/>
      <c r="E137" s="149" t="s">
        <v>237</v>
      </c>
      <c r="F137" s="68"/>
      <c r="G137" s="68"/>
      <c r="H137" s="150">
        <f t="shared" si="54"/>
        <v>0</v>
      </c>
      <c r="I137" s="221" t="e">
        <f t="shared" si="55"/>
        <v>#DIV/0!</v>
      </c>
      <c r="J137" s="206"/>
      <c r="K137" s="206"/>
      <c r="L137" s="209">
        <f t="shared" si="56"/>
        <v>0</v>
      </c>
      <c r="M137" s="221" t="e">
        <f t="shared" si="57"/>
        <v>#DIV/0!</v>
      </c>
      <c r="N137" s="392"/>
      <c r="O137" s="206"/>
      <c r="P137" s="206"/>
      <c r="Q137" s="209">
        <f t="shared" si="58"/>
        <v>0</v>
      </c>
      <c r="R137" s="221" t="e">
        <f t="shared" si="59"/>
        <v>#DIV/0!</v>
      </c>
      <c r="S137" s="384"/>
      <c r="T137" s="360"/>
      <c r="U137" s="206"/>
      <c r="V137" s="206"/>
      <c r="W137" s="151">
        <f>IFERROR(((V137/U137)*1),0)</f>
        <v>0</v>
      </c>
      <c r="X137" s="388"/>
    </row>
    <row r="138" spans="1:36" s="156" customFormat="1" ht="15.75" hidden="1" thickBot="1">
      <c r="A138" s="371" t="s">
        <v>238</v>
      </c>
      <c r="B138" s="372"/>
      <c r="C138" s="373"/>
      <c r="D138" s="152"/>
      <c r="E138" s="153"/>
      <c r="F138" s="154">
        <f>SUM(F133:F137)</f>
        <v>0</v>
      </c>
      <c r="G138" s="154">
        <f t="shared" ref="G138:H138" si="61">SUM(G133:G137)</f>
        <v>0</v>
      </c>
      <c r="H138" s="154">
        <f t="shared" si="61"/>
        <v>0</v>
      </c>
      <c r="I138" s="222">
        <v>1</v>
      </c>
      <c r="J138" s="210">
        <f t="shared" ref="J138:L138" si="62">SUM(J133:J137)</f>
        <v>0</v>
      </c>
      <c r="K138" s="210">
        <f t="shared" si="62"/>
        <v>0</v>
      </c>
      <c r="L138" s="210">
        <f t="shared" si="62"/>
        <v>0</v>
      </c>
      <c r="M138" s="222">
        <v>1</v>
      </c>
      <c r="N138" s="210">
        <f>N133</f>
        <v>0</v>
      </c>
      <c r="O138" s="210">
        <f t="shared" ref="O138:Q138" si="63">SUM(O133:O137)</f>
        <v>0</v>
      </c>
      <c r="P138" s="210">
        <f t="shared" si="63"/>
        <v>0</v>
      </c>
      <c r="Q138" s="210">
        <f t="shared" si="63"/>
        <v>0</v>
      </c>
      <c r="R138" s="222">
        <v>1</v>
      </c>
      <c r="S138" s="210">
        <f>S133</f>
        <v>0</v>
      </c>
      <c r="T138" s="218">
        <f>T133</f>
        <v>0</v>
      </c>
      <c r="U138" s="212">
        <f>SUM(U133:U137)</f>
        <v>0</v>
      </c>
      <c r="V138" s="213">
        <f>SUM(V133:V137)</f>
        <v>0</v>
      </c>
      <c r="W138" s="155">
        <f>IFERROR(((V138/U138)*1),0)</f>
        <v>0</v>
      </c>
      <c r="X138" s="216">
        <f>IFERROR(((1-(1-T138)*W138)*1),0)</f>
        <v>1</v>
      </c>
      <c r="Y138" s="9"/>
      <c r="Z138" s="9"/>
      <c r="AA138" s="9"/>
      <c r="AB138" s="9"/>
      <c r="AC138" s="9"/>
      <c r="AD138" s="9"/>
      <c r="AE138" s="9"/>
      <c r="AF138" s="9"/>
      <c r="AG138" s="9"/>
      <c r="AH138" s="9"/>
      <c r="AI138" s="9"/>
      <c r="AJ138" s="9"/>
    </row>
    <row r="139" spans="1:36" hidden="1">
      <c r="A139" s="389">
        <f>A133+1</f>
        <v>23</v>
      </c>
      <c r="B139" s="390"/>
      <c r="C139" s="391"/>
      <c r="D139" s="391"/>
      <c r="E139" s="149" t="s">
        <v>233</v>
      </c>
      <c r="F139" s="68"/>
      <c r="G139" s="68"/>
      <c r="H139" s="150">
        <f>F139+G139</f>
        <v>0</v>
      </c>
      <c r="I139" s="221" t="e">
        <f>H139/$H$144</f>
        <v>#DIV/0!</v>
      </c>
      <c r="J139" s="206"/>
      <c r="K139" s="206"/>
      <c r="L139" s="209">
        <f>J139+K139</f>
        <v>0</v>
      </c>
      <c r="M139" s="221" t="e">
        <f>L139/$L$144</f>
        <v>#DIV/0!</v>
      </c>
      <c r="N139" s="392"/>
      <c r="O139" s="206"/>
      <c r="P139" s="206"/>
      <c r="Q139" s="209">
        <f>O139+P139</f>
        <v>0</v>
      </c>
      <c r="R139" s="221" t="e">
        <f>Q139/$Q$144</f>
        <v>#DIV/0!</v>
      </c>
      <c r="S139" s="384">
        <f>N144-Q144</f>
        <v>0</v>
      </c>
      <c r="T139" s="360">
        <f>IFERROR((S139/N144),0)</f>
        <v>0</v>
      </c>
      <c r="U139" s="206"/>
      <c r="V139" s="206"/>
      <c r="W139" s="151">
        <f>IFERROR(((V139/U139)*1),0)</f>
        <v>0</v>
      </c>
      <c r="X139" s="386"/>
    </row>
    <row r="140" spans="1:36" hidden="1">
      <c r="A140" s="389"/>
      <c r="B140" s="390"/>
      <c r="C140" s="391"/>
      <c r="D140" s="391"/>
      <c r="E140" s="149" t="s">
        <v>234</v>
      </c>
      <c r="F140" s="68"/>
      <c r="G140" s="68"/>
      <c r="H140" s="150">
        <f t="shared" ref="H140:H143" si="64">F140+G140</f>
        <v>0</v>
      </c>
      <c r="I140" s="221" t="e">
        <f t="shared" ref="I140:I143" si="65">H140/$H$144</f>
        <v>#DIV/0!</v>
      </c>
      <c r="J140" s="206"/>
      <c r="K140" s="206"/>
      <c r="L140" s="209">
        <f t="shared" ref="L140:L143" si="66">J140+K140</f>
        <v>0</v>
      </c>
      <c r="M140" s="221" t="e">
        <f t="shared" ref="M140:M143" si="67">L140/$L$144</f>
        <v>#DIV/0!</v>
      </c>
      <c r="N140" s="392"/>
      <c r="O140" s="206"/>
      <c r="P140" s="206"/>
      <c r="Q140" s="209">
        <f t="shared" ref="Q140:Q143" si="68">O140+P140</f>
        <v>0</v>
      </c>
      <c r="R140" s="221" t="e">
        <f t="shared" ref="R140:R143" si="69">Q140/$Q$144</f>
        <v>#DIV/0!</v>
      </c>
      <c r="S140" s="384"/>
      <c r="T140" s="360"/>
      <c r="U140" s="206"/>
      <c r="V140" s="206"/>
      <c r="W140" s="151">
        <f t="shared" ref="W140:W141" si="70">IFERROR(((V140/U140)*1),0)</f>
        <v>0</v>
      </c>
      <c r="X140" s="387"/>
    </row>
    <row r="141" spans="1:36" hidden="1">
      <c r="A141" s="389"/>
      <c r="B141" s="390"/>
      <c r="C141" s="391"/>
      <c r="D141" s="391"/>
      <c r="E141" s="149" t="s">
        <v>235</v>
      </c>
      <c r="F141" s="68"/>
      <c r="G141" s="68"/>
      <c r="H141" s="150">
        <f t="shared" si="64"/>
        <v>0</v>
      </c>
      <c r="I141" s="221" t="e">
        <f t="shared" si="65"/>
        <v>#DIV/0!</v>
      </c>
      <c r="J141" s="206"/>
      <c r="K141" s="206"/>
      <c r="L141" s="209">
        <f t="shared" si="66"/>
        <v>0</v>
      </c>
      <c r="M141" s="221" t="e">
        <f t="shared" si="67"/>
        <v>#DIV/0!</v>
      </c>
      <c r="N141" s="392"/>
      <c r="O141" s="206"/>
      <c r="P141" s="206"/>
      <c r="Q141" s="209">
        <f t="shared" si="68"/>
        <v>0</v>
      </c>
      <c r="R141" s="221" t="e">
        <f t="shared" si="69"/>
        <v>#DIV/0!</v>
      </c>
      <c r="S141" s="384"/>
      <c r="T141" s="360"/>
      <c r="U141" s="206"/>
      <c r="V141" s="206"/>
      <c r="W141" s="151">
        <f t="shared" si="70"/>
        <v>0</v>
      </c>
      <c r="X141" s="387"/>
    </row>
    <row r="142" spans="1:36" hidden="1">
      <c r="A142" s="389"/>
      <c r="B142" s="390"/>
      <c r="C142" s="391"/>
      <c r="D142" s="391"/>
      <c r="E142" s="149" t="s">
        <v>236</v>
      </c>
      <c r="F142" s="68"/>
      <c r="G142" s="68"/>
      <c r="H142" s="150">
        <f t="shared" si="64"/>
        <v>0</v>
      </c>
      <c r="I142" s="221" t="e">
        <f t="shared" si="65"/>
        <v>#DIV/0!</v>
      </c>
      <c r="J142" s="206"/>
      <c r="K142" s="206"/>
      <c r="L142" s="209">
        <f t="shared" si="66"/>
        <v>0</v>
      </c>
      <c r="M142" s="221" t="e">
        <f t="shared" si="67"/>
        <v>#DIV/0!</v>
      </c>
      <c r="N142" s="392"/>
      <c r="O142" s="206"/>
      <c r="P142" s="206"/>
      <c r="Q142" s="209">
        <f t="shared" si="68"/>
        <v>0</v>
      </c>
      <c r="R142" s="221" t="e">
        <f t="shared" si="69"/>
        <v>#DIV/0!</v>
      </c>
      <c r="S142" s="384"/>
      <c r="T142" s="360"/>
      <c r="U142" s="206"/>
      <c r="V142" s="206"/>
      <c r="W142" s="151">
        <f>IFERROR(((V142/U142)*1),0)</f>
        <v>0</v>
      </c>
      <c r="X142" s="387"/>
    </row>
    <row r="143" spans="1:36" ht="15.75" hidden="1" thickBot="1">
      <c r="A143" s="389"/>
      <c r="B143" s="390"/>
      <c r="C143" s="391"/>
      <c r="D143" s="391"/>
      <c r="E143" s="149" t="s">
        <v>237</v>
      </c>
      <c r="F143" s="68"/>
      <c r="G143" s="68"/>
      <c r="H143" s="150">
        <f t="shared" si="64"/>
        <v>0</v>
      </c>
      <c r="I143" s="221" t="e">
        <f t="shared" si="65"/>
        <v>#DIV/0!</v>
      </c>
      <c r="J143" s="206"/>
      <c r="K143" s="206"/>
      <c r="L143" s="209">
        <f t="shared" si="66"/>
        <v>0</v>
      </c>
      <c r="M143" s="221" t="e">
        <f t="shared" si="67"/>
        <v>#DIV/0!</v>
      </c>
      <c r="N143" s="392"/>
      <c r="O143" s="206"/>
      <c r="P143" s="206"/>
      <c r="Q143" s="209">
        <f t="shared" si="68"/>
        <v>0</v>
      </c>
      <c r="R143" s="221" t="e">
        <f t="shared" si="69"/>
        <v>#DIV/0!</v>
      </c>
      <c r="S143" s="384"/>
      <c r="T143" s="360"/>
      <c r="U143" s="206"/>
      <c r="V143" s="206"/>
      <c r="W143" s="151">
        <f>IFERROR(((V143/U143)*1),0)</f>
        <v>0</v>
      </c>
      <c r="X143" s="388"/>
    </row>
    <row r="144" spans="1:36" s="156" customFormat="1" ht="15.75" hidden="1" thickBot="1">
      <c r="A144" s="371" t="s">
        <v>238</v>
      </c>
      <c r="B144" s="372"/>
      <c r="C144" s="373"/>
      <c r="D144" s="152"/>
      <c r="E144" s="153"/>
      <c r="F144" s="154">
        <f>SUM(F139:F143)</f>
        <v>0</v>
      </c>
      <c r="G144" s="154">
        <f t="shared" ref="G144:H144" si="71">SUM(G139:G143)</f>
        <v>0</v>
      </c>
      <c r="H144" s="154">
        <f t="shared" si="71"/>
        <v>0</v>
      </c>
      <c r="I144" s="222">
        <v>1</v>
      </c>
      <c r="J144" s="210">
        <f t="shared" ref="J144:L144" si="72">SUM(J139:J143)</f>
        <v>0</v>
      </c>
      <c r="K144" s="210">
        <f t="shared" si="72"/>
        <v>0</v>
      </c>
      <c r="L144" s="210">
        <f t="shared" si="72"/>
        <v>0</v>
      </c>
      <c r="M144" s="222">
        <v>1</v>
      </c>
      <c r="N144" s="210">
        <f>N139</f>
        <v>0</v>
      </c>
      <c r="O144" s="210">
        <f t="shared" ref="O144:Q144" si="73">SUM(O139:O143)</f>
        <v>0</v>
      </c>
      <c r="P144" s="210">
        <f t="shared" si="73"/>
        <v>0</v>
      </c>
      <c r="Q144" s="210">
        <f t="shared" si="73"/>
        <v>0</v>
      </c>
      <c r="R144" s="222">
        <v>1</v>
      </c>
      <c r="S144" s="210">
        <f>S139</f>
        <v>0</v>
      </c>
      <c r="T144" s="218">
        <f>T139</f>
        <v>0</v>
      </c>
      <c r="U144" s="212">
        <f>SUM(U139:U143)</f>
        <v>0</v>
      </c>
      <c r="V144" s="213">
        <f>SUM(V139:V143)</f>
        <v>0</v>
      </c>
      <c r="W144" s="155">
        <f>IFERROR(((V144/U144)*1),0)</f>
        <v>0</v>
      </c>
      <c r="X144" s="216">
        <f>IFERROR(((1-(1-T144)*W144)*1),0)</f>
        <v>1</v>
      </c>
      <c r="Y144" s="9"/>
      <c r="Z144" s="9"/>
      <c r="AA144" s="9"/>
      <c r="AB144" s="9"/>
      <c r="AC144" s="9"/>
      <c r="AD144" s="9"/>
      <c r="AE144" s="9"/>
      <c r="AF144" s="9"/>
      <c r="AG144" s="9"/>
      <c r="AH144" s="9"/>
      <c r="AI144" s="9"/>
      <c r="AJ144" s="9"/>
    </row>
    <row r="145" spans="1:36" hidden="1">
      <c r="A145" s="389">
        <f>A139+1</f>
        <v>24</v>
      </c>
      <c r="B145" s="390"/>
      <c r="C145" s="391"/>
      <c r="D145" s="391"/>
      <c r="E145" s="149" t="s">
        <v>233</v>
      </c>
      <c r="F145" s="68"/>
      <c r="G145" s="68"/>
      <c r="H145" s="150">
        <f>F145+G145</f>
        <v>0</v>
      </c>
      <c r="I145" s="221" t="e">
        <f>H145/$H$150</f>
        <v>#DIV/0!</v>
      </c>
      <c r="J145" s="206"/>
      <c r="K145" s="206"/>
      <c r="L145" s="209">
        <f>J145+K145</f>
        <v>0</v>
      </c>
      <c r="M145" s="221" t="e">
        <f>L145/$L$150</f>
        <v>#DIV/0!</v>
      </c>
      <c r="N145" s="392"/>
      <c r="O145" s="206"/>
      <c r="P145" s="206"/>
      <c r="Q145" s="209">
        <f>O145+P145</f>
        <v>0</v>
      </c>
      <c r="R145" s="221" t="e">
        <f>Q145/$Q$150</f>
        <v>#DIV/0!</v>
      </c>
      <c r="S145" s="384">
        <f>N150-Q150</f>
        <v>0</v>
      </c>
      <c r="T145" s="360">
        <f>IFERROR((S145/N150),0)</f>
        <v>0</v>
      </c>
      <c r="U145" s="206"/>
      <c r="V145" s="206"/>
      <c r="W145" s="151">
        <f>IFERROR(((V145/U145)*1),0)</f>
        <v>0</v>
      </c>
      <c r="X145" s="386"/>
    </row>
    <row r="146" spans="1:36" hidden="1">
      <c r="A146" s="389"/>
      <c r="B146" s="390"/>
      <c r="C146" s="391"/>
      <c r="D146" s="391"/>
      <c r="E146" s="149" t="s">
        <v>234</v>
      </c>
      <c r="F146" s="68"/>
      <c r="G146" s="68"/>
      <c r="H146" s="150">
        <f t="shared" ref="H146:H149" si="74">F146+G146</f>
        <v>0</v>
      </c>
      <c r="I146" s="221" t="e">
        <f t="shared" ref="I146:I149" si="75">H146/$H$150</f>
        <v>#DIV/0!</v>
      </c>
      <c r="J146" s="206"/>
      <c r="K146" s="206"/>
      <c r="L146" s="209">
        <f t="shared" ref="L146:L149" si="76">J146+K146</f>
        <v>0</v>
      </c>
      <c r="M146" s="221" t="e">
        <f t="shared" ref="M146:M149" si="77">L146/$L$150</f>
        <v>#DIV/0!</v>
      </c>
      <c r="N146" s="392"/>
      <c r="O146" s="206"/>
      <c r="P146" s="206"/>
      <c r="Q146" s="209">
        <f t="shared" ref="Q146:Q149" si="78">O146+P146</f>
        <v>0</v>
      </c>
      <c r="R146" s="221" t="e">
        <f t="shared" ref="R146:R149" si="79">Q146/$Q$150</f>
        <v>#DIV/0!</v>
      </c>
      <c r="S146" s="384"/>
      <c r="T146" s="360"/>
      <c r="U146" s="206"/>
      <c r="V146" s="206"/>
      <c r="W146" s="151">
        <f t="shared" ref="W146:W147" si="80">IFERROR(((V146/U146)*1),0)</f>
        <v>0</v>
      </c>
      <c r="X146" s="387"/>
    </row>
    <row r="147" spans="1:36" hidden="1">
      <c r="A147" s="389"/>
      <c r="B147" s="390"/>
      <c r="C147" s="391"/>
      <c r="D147" s="391"/>
      <c r="E147" s="149" t="s">
        <v>235</v>
      </c>
      <c r="F147" s="68"/>
      <c r="G147" s="68"/>
      <c r="H147" s="150">
        <f t="shared" si="74"/>
        <v>0</v>
      </c>
      <c r="I147" s="221" t="e">
        <f t="shared" si="75"/>
        <v>#DIV/0!</v>
      </c>
      <c r="J147" s="206"/>
      <c r="K147" s="206"/>
      <c r="L147" s="209">
        <f t="shared" si="76"/>
        <v>0</v>
      </c>
      <c r="M147" s="221" t="e">
        <f t="shared" si="77"/>
        <v>#DIV/0!</v>
      </c>
      <c r="N147" s="392"/>
      <c r="O147" s="206"/>
      <c r="P147" s="206"/>
      <c r="Q147" s="209">
        <f t="shared" si="78"/>
        <v>0</v>
      </c>
      <c r="R147" s="221" t="e">
        <f t="shared" si="79"/>
        <v>#DIV/0!</v>
      </c>
      <c r="S147" s="384"/>
      <c r="T147" s="360"/>
      <c r="U147" s="206"/>
      <c r="V147" s="206"/>
      <c r="W147" s="151">
        <f t="shared" si="80"/>
        <v>0</v>
      </c>
      <c r="X147" s="387"/>
    </row>
    <row r="148" spans="1:36" hidden="1">
      <c r="A148" s="389"/>
      <c r="B148" s="390"/>
      <c r="C148" s="391"/>
      <c r="D148" s="391"/>
      <c r="E148" s="149" t="s">
        <v>236</v>
      </c>
      <c r="F148" s="68"/>
      <c r="G148" s="68"/>
      <c r="H148" s="150">
        <f t="shared" si="74"/>
        <v>0</v>
      </c>
      <c r="I148" s="221" t="e">
        <f t="shared" si="75"/>
        <v>#DIV/0!</v>
      </c>
      <c r="J148" s="206"/>
      <c r="K148" s="206"/>
      <c r="L148" s="209">
        <f t="shared" si="76"/>
        <v>0</v>
      </c>
      <c r="M148" s="221" t="e">
        <f t="shared" si="77"/>
        <v>#DIV/0!</v>
      </c>
      <c r="N148" s="392"/>
      <c r="O148" s="206"/>
      <c r="P148" s="206"/>
      <c r="Q148" s="209">
        <f t="shared" si="78"/>
        <v>0</v>
      </c>
      <c r="R148" s="221" t="e">
        <f t="shared" si="79"/>
        <v>#DIV/0!</v>
      </c>
      <c r="S148" s="384"/>
      <c r="T148" s="360"/>
      <c r="U148" s="206"/>
      <c r="V148" s="206"/>
      <c r="W148" s="151">
        <f>IFERROR(((V148/U148)*1),0)</f>
        <v>0</v>
      </c>
      <c r="X148" s="387"/>
    </row>
    <row r="149" spans="1:36" ht="15.75" hidden="1" thickBot="1">
      <c r="A149" s="389"/>
      <c r="B149" s="390"/>
      <c r="C149" s="391"/>
      <c r="D149" s="391"/>
      <c r="E149" s="149" t="s">
        <v>237</v>
      </c>
      <c r="F149" s="68"/>
      <c r="G149" s="68"/>
      <c r="H149" s="150">
        <f t="shared" si="74"/>
        <v>0</v>
      </c>
      <c r="I149" s="221" t="e">
        <f t="shared" si="75"/>
        <v>#DIV/0!</v>
      </c>
      <c r="J149" s="206"/>
      <c r="K149" s="206"/>
      <c r="L149" s="209">
        <f t="shared" si="76"/>
        <v>0</v>
      </c>
      <c r="M149" s="221" t="e">
        <f t="shared" si="77"/>
        <v>#DIV/0!</v>
      </c>
      <c r="N149" s="392"/>
      <c r="O149" s="206"/>
      <c r="P149" s="206"/>
      <c r="Q149" s="209">
        <f t="shared" si="78"/>
        <v>0</v>
      </c>
      <c r="R149" s="221" t="e">
        <f t="shared" si="79"/>
        <v>#DIV/0!</v>
      </c>
      <c r="S149" s="384"/>
      <c r="T149" s="360"/>
      <c r="U149" s="206"/>
      <c r="V149" s="206"/>
      <c r="W149" s="151">
        <f>IFERROR(((V149/U149)*1),0)</f>
        <v>0</v>
      </c>
      <c r="X149" s="388"/>
    </row>
    <row r="150" spans="1:36" s="156" customFormat="1" ht="15.75" hidden="1" thickBot="1">
      <c r="A150" s="371" t="s">
        <v>238</v>
      </c>
      <c r="B150" s="372"/>
      <c r="C150" s="373"/>
      <c r="D150" s="152"/>
      <c r="E150" s="153"/>
      <c r="F150" s="154">
        <f>SUM(F145:F149)</f>
        <v>0</v>
      </c>
      <c r="G150" s="154">
        <f t="shared" ref="G150:H150" si="81">SUM(G145:G149)</f>
        <v>0</v>
      </c>
      <c r="H150" s="154">
        <f t="shared" si="81"/>
        <v>0</v>
      </c>
      <c r="I150" s="222">
        <v>1</v>
      </c>
      <c r="J150" s="210">
        <f t="shared" ref="J150:L150" si="82">SUM(J145:J149)</f>
        <v>0</v>
      </c>
      <c r="K150" s="210">
        <f t="shared" si="82"/>
        <v>0</v>
      </c>
      <c r="L150" s="210">
        <f t="shared" si="82"/>
        <v>0</v>
      </c>
      <c r="M150" s="222">
        <v>1</v>
      </c>
      <c r="N150" s="210">
        <f>N145</f>
        <v>0</v>
      </c>
      <c r="O150" s="210">
        <f t="shared" ref="O150:Q150" si="83">SUM(O145:O149)</f>
        <v>0</v>
      </c>
      <c r="P150" s="210">
        <f t="shared" si="83"/>
        <v>0</v>
      </c>
      <c r="Q150" s="210">
        <f t="shared" si="83"/>
        <v>0</v>
      </c>
      <c r="R150" s="222">
        <v>1</v>
      </c>
      <c r="S150" s="210">
        <f>S145</f>
        <v>0</v>
      </c>
      <c r="T150" s="218">
        <f>T145</f>
        <v>0</v>
      </c>
      <c r="U150" s="212">
        <f>SUM(U145:U149)</f>
        <v>0</v>
      </c>
      <c r="V150" s="213">
        <f>SUM(V145:V149)</f>
        <v>0</v>
      </c>
      <c r="W150" s="155">
        <f>IFERROR(((V150/U150)*1),0)</f>
        <v>0</v>
      </c>
      <c r="X150" s="216">
        <f>IFERROR(((1-(1-T150)*W150)*1),0)</f>
        <v>1</v>
      </c>
      <c r="Y150" s="9"/>
      <c r="Z150" s="9"/>
      <c r="AA150" s="9"/>
      <c r="AB150" s="9"/>
      <c r="AC150" s="9"/>
      <c r="AD150" s="9"/>
      <c r="AE150" s="9"/>
      <c r="AF150" s="9"/>
      <c r="AG150" s="9"/>
      <c r="AH150" s="9"/>
      <c r="AI150" s="9"/>
      <c r="AJ150" s="9"/>
    </row>
    <row r="151" spans="1:36" hidden="1">
      <c r="A151" s="389">
        <f>A145+1</f>
        <v>25</v>
      </c>
      <c r="B151" s="390"/>
      <c r="C151" s="391"/>
      <c r="D151" s="391"/>
      <c r="E151" s="149" t="s">
        <v>233</v>
      </c>
      <c r="F151" s="68"/>
      <c r="G151" s="68"/>
      <c r="H151" s="150">
        <f>F151+G151</f>
        <v>0</v>
      </c>
      <c r="I151" s="221" t="e">
        <f>H151/$H$156</f>
        <v>#DIV/0!</v>
      </c>
      <c r="J151" s="206"/>
      <c r="K151" s="206"/>
      <c r="L151" s="209">
        <f>J151+K151</f>
        <v>0</v>
      </c>
      <c r="M151" s="221" t="e">
        <f>L151/$L$156</f>
        <v>#DIV/0!</v>
      </c>
      <c r="N151" s="392"/>
      <c r="O151" s="206"/>
      <c r="P151" s="206"/>
      <c r="Q151" s="209">
        <f>O151+P151</f>
        <v>0</v>
      </c>
      <c r="R151" s="221" t="e">
        <f>Q151/$Q$156</f>
        <v>#DIV/0!</v>
      </c>
      <c r="S151" s="384">
        <f>N156-Q156</f>
        <v>0</v>
      </c>
      <c r="T151" s="360">
        <f>IFERROR((S151/N156),0)</f>
        <v>0</v>
      </c>
      <c r="U151" s="206"/>
      <c r="V151" s="206"/>
      <c r="W151" s="151">
        <f>IFERROR(((V151/U151)*1),0)</f>
        <v>0</v>
      </c>
      <c r="X151" s="386"/>
    </row>
    <row r="152" spans="1:36" hidden="1">
      <c r="A152" s="389"/>
      <c r="B152" s="390"/>
      <c r="C152" s="391"/>
      <c r="D152" s="391"/>
      <c r="E152" s="149" t="s">
        <v>234</v>
      </c>
      <c r="F152" s="68"/>
      <c r="G152" s="68"/>
      <c r="H152" s="150">
        <f t="shared" ref="H152:H155" si="84">F152+G152</f>
        <v>0</v>
      </c>
      <c r="I152" s="221" t="e">
        <f t="shared" ref="I152:I155" si="85">H152/$H$156</f>
        <v>#DIV/0!</v>
      </c>
      <c r="J152" s="206"/>
      <c r="K152" s="206"/>
      <c r="L152" s="209">
        <f t="shared" ref="L152:L155" si="86">J152+K152</f>
        <v>0</v>
      </c>
      <c r="M152" s="221" t="e">
        <f t="shared" ref="M152:M155" si="87">L152/$L$156</f>
        <v>#DIV/0!</v>
      </c>
      <c r="N152" s="392"/>
      <c r="O152" s="206"/>
      <c r="P152" s="206"/>
      <c r="Q152" s="209">
        <f t="shared" ref="Q152:Q155" si="88">O152+P152</f>
        <v>0</v>
      </c>
      <c r="R152" s="221" t="e">
        <f t="shared" ref="R152:R155" si="89">Q152/$Q$156</f>
        <v>#DIV/0!</v>
      </c>
      <c r="S152" s="384"/>
      <c r="T152" s="360"/>
      <c r="U152" s="206"/>
      <c r="V152" s="206"/>
      <c r="W152" s="151">
        <f t="shared" ref="W152:W153" si="90">IFERROR(((V152/U152)*1),0)</f>
        <v>0</v>
      </c>
      <c r="X152" s="387"/>
    </row>
    <row r="153" spans="1:36" hidden="1">
      <c r="A153" s="389"/>
      <c r="B153" s="390"/>
      <c r="C153" s="391"/>
      <c r="D153" s="391"/>
      <c r="E153" s="149" t="s">
        <v>235</v>
      </c>
      <c r="F153" s="68"/>
      <c r="G153" s="68"/>
      <c r="H153" s="150">
        <f t="shared" si="84"/>
        <v>0</v>
      </c>
      <c r="I153" s="221" t="e">
        <f t="shared" si="85"/>
        <v>#DIV/0!</v>
      </c>
      <c r="J153" s="206"/>
      <c r="K153" s="206"/>
      <c r="L153" s="209">
        <f t="shared" si="86"/>
        <v>0</v>
      </c>
      <c r="M153" s="221" t="e">
        <f t="shared" si="87"/>
        <v>#DIV/0!</v>
      </c>
      <c r="N153" s="392"/>
      <c r="O153" s="206"/>
      <c r="P153" s="206"/>
      <c r="Q153" s="209">
        <f t="shared" si="88"/>
        <v>0</v>
      </c>
      <c r="R153" s="221" t="e">
        <f t="shared" si="89"/>
        <v>#DIV/0!</v>
      </c>
      <c r="S153" s="384"/>
      <c r="T153" s="360"/>
      <c r="U153" s="206"/>
      <c r="V153" s="206"/>
      <c r="W153" s="151">
        <f t="shared" si="90"/>
        <v>0</v>
      </c>
      <c r="X153" s="387"/>
    </row>
    <row r="154" spans="1:36" hidden="1">
      <c r="A154" s="389"/>
      <c r="B154" s="390"/>
      <c r="C154" s="391"/>
      <c r="D154" s="391"/>
      <c r="E154" s="149" t="s">
        <v>236</v>
      </c>
      <c r="F154" s="68"/>
      <c r="G154" s="68"/>
      <c r="H154" s="150">
        <f t="shared" si="84"/>
        <v>0</v>
      </c>
      <c r="I154" s="221" t="e">
        <f t="shared" si="85"/>
        <v>#DIV/0!</v>
      </c>
      <c r="J154" s="206"/>
      <c r="K154" s="206"/>
      <c r="L154" s="209">
        <f t="shared" si="86"/>
        <v>0</v>
      </c>
      <c r="M154" s="221" t="e">
        <f t="shared" si="87"/>
        <v>#DIV/0!</v>
      </c>
      <c r="N154" s="392"/>
      <c r="O154" s="206"/>
      <c r="P154" s="206"/>
      <c r="Q154" s="209">
        <f t="shared" si="88"/>
        <v>0</v>
      </c>
      <c r="R154" s="221" t="e">
        <f t="shared" si="89"/>
        <v>#DIV/0!</v>
      </c>
      <c r="S154" s="384"/>
      <c r="T154" s="360"/>
      <c r="U154" s="206"/>
      <c r="V154" s="206"/>
      <c r="W154" s="151">
        <f>IFERROR(((V154/U154)*1),0)</f>
        <v>0</v>
      </c>
      <c r="X154" s="387"/>
    </row>
    <row r="155" spans="1:36" ht="15.75" hidden="1" thickBot="1">
      <c r="A155" s="389"/>
      <c r="B155" s="390"/>
      <c r="C155" s="391"/>
      <c r="D155" s="391"/>
      <c r="E155" s="149" t="s">
        <v>237</v>
      </c>
      <c r="F155" s="68"/>
      <c r="G155" s="68"/>
      <c r="H155" s="150">
        <f t="shared" si="84"/>
        <v>0</v>
      </c>
      <c r="I155" s="221" t="e">
        <f t="shared" si="85"/>
        <v>#DIV/0!</v>
      </c>
      <c r="J155" s="206"/>
      <c r="K155" s="206"/>
      <c r="L155" s="209">
        <f t="shared" si="86"/>
        <v>0</v>
      </c>
      <c r="M155" s="221" t="e">
        <f t="shared" si="87"/>
        <v>#DIV/0!</v>
      </c>
      <c r="N155" s="392"/>
      <c r="O155" s="206"/>
      <c r="P155" s="206"/>
      <c r="Q155" s="209">
        <f t="shared" si="88"/>
        <v>0</v>
      </c>
      <c r="R155" s="221" t="e">
        <f t="shared" si="89"/>
        <v>#DIV/0!</v>
      </c>
      <c r="S155" s="384"/>
      <c r="T155" s="360"/>
      <c r="U155" s="206"/>
      <c r="V155" s="206"/>
      <c r="W155" s="151">
        <f>IFERROR(((V155/U155)*1),0)</f>
        <v>0</v>
      </c>
      <c r="X155" s="388"/>
    </row>
    <row r="156" spans="1:36" s="156" customFormat="1" ht="15.75" hidden="1" thickBot="1">
      <c r="A156" s="371" t="s">
        <v>238</v>
      </c>
      <c r="B156" s="372"/>
      <c r="C156" s="373"/>
      <c r="D156" s="152"/>
      <c r="E156" s="153"/>
      <c r="F156" s="154">
        <f>SUM(F151:F155)</f>
        <v>0</v>
      </c>
      <c r="G156" s="154">
        <f t="shared" ref="G156:H156" si="91">SUM(G151:G155)</f>
        <v>0</v>
      </c>
      <c r="H156" s="154">
        <f t="shared" si="91"/>
        <v>0</v>
      </c>
      <c r="I156" s="222">
        <v>1</v>
      </c>
      <c r="J156" s="210">
        <f t="shared" ref="J156:L156" si="92">SUM(J151:J155)</f>
        <v>0</v>
      </c>
      <c r="K156" s="210">
        <f t="shared" si="92"/>
        <v>0</v>
      </c>
      <c r="L156" s="210">
        <f t="shared" si="92"/>
        <v>0</v>
      </c>
      <c r="M156" s="222">
        <v>1</v>
      </c>
      <c r="N156" s="210">
        <f>N151</f>
        <v>0</v>
      </c>
      <c r="O156" s="210">
        <f t="shared" ref="O156:Q156" si="93">SUM(O151:O155)</f>
        <v>0</v>
      </c>
      <c r="P156" s="210">
        <f t="shared" si="93"/>
        <v>0</v>
      </c>
      <c r="Q156" s="210">
        <f t="shared" si="93"/>
        <v>0</v>
      </c>
      <c r="R156" s="222">
        <v>1</v>
      </c>
      <c r="S156" s="210">
        <f>S151</f>
        <v>0</v>
      </c>
      <c r="T156" s="218">
        <f>T151</f>
        <v>0</v>
      </c>
      <c r="U156" s="212">
        <f>SUM(U151:U155)</f>
        <v>0</v>
      </c>
      <c r="V156" s="213">
        <f>SUM(V151:V155)</f>
        <v>0</v>
      </c>
      <c r="W156" s="155">
        <f>IFERROR(((V156/U156)*1),0)</f>
        <v>0</v>
      </c>
      <c r="X156" s="216">
        <f>IFERROR(((1-(1-T156)*W156)*1),0)</f>
        <v>1</v>
      </c>
      <c r="Y156" s="9"/>
      <c r="Z156" s="9"/>
      <c r="AA156" s="9"/>
      <c r="AB156" s="9"/>
      <c r="AC156" s="9"/>
      <c r="AD156" s="9"/>
      <c r="AE156" s="9"/>
      <c r="AF156" s="9"/>
      <c r="AG156" s="9"/>
      <c r="AH156" s="9"/>
      <c r="AI156" s="9"/>
      <c r="AJ156" s="9"/>
    </row>
    <row r="157" spans="1:36" hidden="1">
      <c r="A157" s="389">
        <f>A151+1</f>
        <v>26</v>
      </c>
      <c r="B157" s="390"/>
      <c r="C157" s="391"/>
      <c r="D157" s="391"/>
      <c r="E157" s="149" t="s">
        <v>233</v>
      </c>
      <c r="F157" s="68"/>
      <c r="G157" s="68"/>
      <c r="H157" s="150">
        <f>F157+G157</f>
        <v>0</v>
      </c>
      <c r="I157" s="221" t="e">
        <f>H157/$H$162</f>
        <v>#DIV/0!</v>
      </c>
      <c r="J157" s="206"/>
      <c r="K157" s="206"/>
      <c r="L157" s="209">
        <f>J157+K157</f>
        <v>0</v>
      </c>
      <c r="M157" s="221" t="e">
        <f>L157/$L$162</f>
        <v>#DIV/0!</v>
      </c>
      <c r="N157" s="392"/>
      <c r="O157" s="206"/>
      <c r="P157" s="206"/>
      <c r="Q157" s="209">
        <f>O157+P157</f>
        <v>0</v>
      </c>
      <c r="R157" s="221" t="e">
        <f>Q157/$Q$162</f>
        <v>#DIV/0!</v>
      </c>
      <c r="S157" s="384">
        <f>N162-Q162</f>
        <v>0</v>
      </c>
      <c r="T157" s="360">
        <f>IFERROR((S157/N162),0)</f>
        <v>0</v>
      </c>
      <c r="U157" s="206"/>
      <c r="V157" s="206"/>
      <c r="W157" s="151">
        <f>IFERROR(((V157/U157)*1),0)</f>
        <v>0</v>
      </c>
      <c r="X157" s="386"/>
    </row>
    <row r="158" spans="1:36" hidden="1">
      <c r="A158" s="389"/>
      <c r="B158" s="390"/>
      <c r="C158" s="391"/>
      <c r="D158" s="391"/>
      <c r="E158" s="149" t="s">
        <v>234</v>
      </c>
      <c r="F158" s="68"/>
      <c r="G158" s="68"/>
      <c r="H158" s="150">
        <f t="shared" ref="H158:H161" si="94">F158+G158</f>
        <v>0</v>
      </c>
      <c r="I158" s="221" t="e">
        <f t="shared" ref="I158:I161" si="95">H158/$H$162</f>
        <v>#DIV/0!</v>
      </c>
      <c r="J158" s="206"/>
      <c r="K158" s="206"/>
      <c r="L158" s="209">
        <f t="shared" ref="L158:L161" si="96">J158+K158</f>
        <v>0</v>
      </c>
      <c r="M158" s="221" t="e">
        <f t="shared" ref="M158:M161" si="97">L158/$L$162</f>
        <v>#DIV/0!</v>
      </c>
      <c r="N158" s="392"/>
      <c r="O158" s="206"/>
      <c r="P158" s="206"/>
      <c r="Q158" s="209">
        <f t="shared" ref="Q158:Q161" si="98">O158+P158</f>
        <v>0</v>
      </c>
      <c r="R158" s="221" t="e">
        <f t="shared" ref="R158:R161" si="99">Q158/$Q$162</f>
        <v>#DIV/0!</v>
      </c>
      <c r="S158" s="384"/>
      <c r="T158" s="360"/>
      <c r="U158" s="206"/>
      <c r="V158" s="206"/>
      <c r="W158" s="151">
        <f t="shared" ref="W158:W159" si="100">IFERROR(((V158/U158)*1),0)</f>
        <v>0</v>
      </c>
      <c r="X158" s="387"/>
    </row>
    <row r="159" spans="1:36" hidden="1">
      <c r="A159" s="389"/>
      <c r="B159" s="390"/>
      <c r="C159" s="391"/>
      <c r="D159" s="391"/>
      <c r="E159" s="149" t="s">
        <v>235</v>
      </c>
      <c r="F159" s="68"/>
      <c r="G159" s="68"/>
      <c r="H159" s="150">
        <f t="shared" si="94"/>
        <v>0</v>
      </c>
      <c r="I159" s="221" t="e">
        <f t="shared" si="95"/>
        <v>#DIV/0!</v>
      </c>
      <c r="J159" s="206"/>
      <c r="K159" s="206"/>
      <c r="L159" s="209">
        <f t="shared" si="96"/>
        <v>0</v>
      </c>
      <c r="M159" s="221" t="e">
        <f t="shared" si="97"/>
        <v>#DIV/0!</v>
      </c>
      <c r="N159" s="392"/>
      <c r="O159" s="206"/>
      <c r="P159" s="206"/>
      <c r="Q159" s="209">
        <f t="shared" si="98"/>
        <v>0</v>
      </c>
      <c r="R159" s="221" t="e">
        <f t="shared" si="99"/>
        <v>#DIV/0!</v>
      </c>
      <c r="S159" s="384"/>
      <c r="T159" s="360"/>
      <c r="U159" s="206"/>
      <c r="V159" s="206"/>
      <c r="W159" s="151">
        <f t="shared" si="100"/>
        <v>0</v>
      </c>
      <c r="X159" s="387"/>
    </row>
    <row r="160" spans="1:36" hidden="1">
      <c r="A160" s="389"/>
      <c r="B160" s="390"/>
      <c r="C160" s="391"/>
      <c r="D160" s="391"/>
      <c r="E160" s="149" t="s">
        <v>236</v>
      </c>
      <c r="F160" s="68"/>
      <c r="G160" s="68"/>
      <c r="H160" s="150">
        <f t="shared" si="94"/>
        <v>0</v>
      </c>
      <c r="I160" s="221" t="e">
        <f t="shared" si="95"/>
        <v>#DIV/0!</v>
      </c>
      <c r="J160" s="206"/>
      <c r="K160" s="206"/>
      <c r="L160" s="209">
        <f t="shared" si="96"/>
        <v>0</v>
      </c>
      <c r="M160" s="221" t="e">
        <f t="shared" si="97"/>
        <v>#DIV/0!</v>
      </c>
      <c r="N160" s="392"/>
      <c r="O160" s="206"/>
      <c r="P160" s="206"/>
      <c r="Q160" s="209">
        <f t="shared" si="98"/>
        <v>0</v>
      </c>
      <c r="R160" s="221" t="e">
        <f t="shared" si="99"/>
        <v>#DIV/0!</v>
      </c>
      <c r="S160" s="384"/>
      <c r="T160" s="360"/>
      <c r="U160" s="206"/>
      <c r="V160" s="206"/>
      <c r="W160" s="151">
        <f>IFERROR(((V160/U160)*1),0)</f>
        <v>0</v>
      </c>
      <c r="X160" s="387"/>
    </row>
    <row r="161" spans="1:36" ht="15.75" hidden="1" thickBot="1">
      <c r="A161" s="389"/>
      <c r="B161" s="390"/>
      <c r="C161" s="391"/>
      <c r="D161" s="391"/>
      <c r="E161" s="149" t="s">
        <v>237</v>
      </c>
      <c r="F161" s="68"/>
      <c r="G161" s="68"/>
      <c r="H161" s="150">
        <f t="shared" si="94"/>
        <v>0</v>
      </c>
      <c r="I161" s="221" t="e">
        <f t="shared" si="95"/>
        <v>#DIV/0!</v>
      </c>
      <c r="J161" s="206"/>
      <c r="K161" s="206"/>
      <c r="L161" s="209">
        <f t="shared" si="96"/>
        <v>0</v>
      </c>
      <c r="M161" s="221" t="e">
        <f t="shared" si="97"/>
        <v>#DIV/0!</v>
      </c>
      <c r="N161" s="392"/>
      <c r="O161" s="206"/>
      <c r="P161" s="206"/>
      <c r="Q161" s="209">
        <f t="shared" si="98"/>
        <v>0</v>
      </c>
      <c r="R161" s="221" t="e">
        <f t="shared" si="99"/>
        <v>#DIV/0!</v>
      </c>
      <c r="S161" s="384"/>
      <c r="T161" s="360"/>
      <c r="U161" s="206"/>
      <c r="V161" s="206"/>
      <c r="W161" s="151">
        <f>IFERROR(((V161/U161)*1),0)</f>
        <v>0</v>
      </c>
      <c r="X161" s="388"/>
    </row>
    <row r="162" spans="1:36" s="156" customFormat="1" ht="15.75" hidden="1" thickBot="1">
      <c r="A162" s="371" t="s">
        <v>238</v>
      </c>
      <c r="B162" s="372"/>
      <c r="C162" s="373"/>
      <c r="D162" s="152"/>
      <c r="E162" s="153"/>
      <c r="F162" s="154">
        <f>SUM(F157:F161)</f>
        <v>0</v>
      </c>
      <c r="G162" s="154">
        <f t="shared" ref="G162:H162" si="101">SUM(G157:G161)</f>
        <v>0</v>
      </c>
      <c r="H162" s="154">
        <f t="shared" si="101"/>
        <v>0</v>
      </c>
      <c r="I162" s="222">
        <v>1</v>
      </c>
      <c r="J162" s="210">
        <f t="shared" ref="J162:L162" si="102">SUM(J157:J161)</f>
        <v>0</v>
      </c>
      <c r="K162" s="210">
        <f t="shared" si="102"/>
        <v>0</v>
      </c>
      <c r="L162" s="210">
        <f t="shared" si="102"/>
        <v>0</v>
      </c>
      <c r="M162" s="222">
        <v>1</v>
      </c>
      <c r="N162" s="210">
        <f>N157</f>
        <v>0</v>
      </c>
      <c r="O162" s="210">
        <f t="shared" ref="O162:Q162" si="103">SUM(O157:O161)</f>
        <v>0</v>
      </c>
      <c r="P162" s="210">
        <f t="shared" si="103"/>
        <v>0</v>
      </c>
      <c r="Q162" s="210">
        <f t="shared" si="103"/>
        <v>0</v>
      </c>
      <c r="R162" s="222">
        <v>1</v>
      </c>
      <c r="S162" s="210">
        <f>S157</f>
        <v>0</v>
      </c>
      <c r="T162" s="218">
        <f>T157</f>
        <v>0</v>
      </c>
      <c r="U162" s="212">
        <f>SUM(U157:U161)</f>
        <v>0</v>
      </c>
      <c r="V162" s="213">
        <f>SUM(V157:V161)</f>
        <v>0</v>
      </c>
      <c r="W162" s="155">
        <f>IFERROR(((V162/U162)*1),0)</f>
        <v>0</v>
      </c>
      <c r="X162" s="216">
        <f>IFERROR(((1-(1-T162)*W162)*1),0)</f>
        <v>1</v>
      </c>
      <c r="Y162" s="9"/>
      <c r="Z162" s="9"/>
      <c r="AA162" s="9"/>
      <c r="AB162" s="9"/>
      <c r="AC162" s="9"/>
      <c r="AD162" s="9"/>
      <c r="AE162" s="9"/>
      <c r="AF162" s="9"/>
      <c r="AG162" s="9"/>
      <c r="AH162" s="9"/>
      <c r="AI162" s="9"/>
      <c r="AJ162" s="9"/>
    </row>
    <row r="163" spans="1:36" hidden="1">
      <c r="A163" s="389">
        <f>A157+1</f>
        <v>27</v>
      </c>
      <c r="B163" s="390"/>
      <c r="C163" s="391"/>
      <c r="D163" s="391"/>
      <c r="E163" s="149" t="s">
        <v>233</v>
      </c>
      <c r="F163" s="68"/>
      <c r="G163" s="68"/>
      <c r="H163" s="150">
        <f>F163+G163</f>
        <v>0</v>
      </c>
      <c r="I163" s="221" t="e">
        <f>H163/$H$168</f>
        <v>#DIV/0!</v>
      </c>
      <c r="J163" s="206"/>
      <c r="K163" s="206"/>
      <c r="L163" s="209">
        <f>J163+K163</f>
        <v>0</v>
      </c>
      <c r="M163" s="221" t="e">
        <f>L163/$L$168</f>
        <v>#DIV/0!</v>
      </c>
      <c r="N163" s="392"/>
      <c r="O163" s="206"/>
      <c r="P163" s="206"/>
      <c r="Q163" s="209">
        <f>O163+P163</f>
        <v>0</v>
      </c>
      <c r="R163" s="221" t="e">
        <f>Q163/$Q$168</f>
        <v>#DIV/0!</v>
      </c>
      <c r="S163" s="384">
        <f>N168-Q168</f>
        <v>0</v>
      </c>
      <c r="T163" s="360">
        <f>IFERROR((S163/N168),0)</f>
        <v>0</v>
      </c>
      <c r="U163" s="206"/>
      <c r="V163" s="206"/>
      <c r="W163" s="151">
        <f>IFERROR(((V163/U163)*1),0)</f>
        <v>0</v>
      </c>
      <c r="X163" s="386"/>
    </row>
    <row r="164" spans="1:36" hidden="1">
      <c r="A164" s="389"/>
      <c r="B164" s="390"/>
      <c r="C164" s="391"/>
      <c r="D164" s="391"/>
      <c r="E164" s="149" t="s">
        <v>234</v>
      </c>
      <c r="F164" s="68"/>
      <c r="G164" s="68"/>
      <c r="H164" s="150">
        <f t="shared" ref="H164:H167" si="104">F164+G164</f>
        <v>0</v>
      </c>
      <c r="I164" s="221" t="e">
        <f t="shared" ref="I164:I167" si="105">H164/$H$168</f>
        <v>#DIV/0!</v>
      </c>
      <c r="J164" s="206"/>
      <c r="K164" s="206"/>
      <c r="L164" s="209">
        <f t="shared" ref="L164:L167" si="106">J164+K164</f>
        <v>0</v>
      </c>
      <c r="M164" s="221" t="e">
        <f t="shared" ref="M164:M167" si="107">L164/$L$168</f>
        <v>#DIV/0!</v>
      </c>
      <c r="N164" s="392"/>
      <c r="O164" s="206"/>
      <c r="P164" s="206"/>
      <c r="Q164" s="209">
        <f t="shared" ref="Q164:Q167" si="108">O164+P164</f>
        <v>0</v>
      </c>
      <c r="R164" s="221" t="e">
        <f t="shared" ref="R164:R167" si="109">Q164/$Q$168</f>
        <v>#DIV/0!</v>
      </c>
      <c r="S164" s="384"/>
      <c r="T164" s="360"/>
      <c r="U164" s="206"/>
      <c r="V164" s="206"/>
      <c r="W164" s="151">
        <f t="shared" ref="W164:W165" si="110">IFERROR(((V164/U164)*1),0)</f>
        <v>0</v>
      </c>
      <c r="X164" s="387"/>
    </row>
    <row r="165" spans="1:36" hidden="1">
      <c r="A165" s="389"/>
      <c r="B165" s="390"/>
      <c r="C165" s="391"/>
      <c r="D165" s="391"/>
      <c r="E165" s="149" t="s">
        <v>235</v>
      </c>
      <c r="F165" s="68"/>
      <c r="G165" s="68"/>
      <c r="H165" s="150">
        <f t="shared" si="104"/>
        <v>0</v>
      </c>
      <c r="I165" s="221" t="e">
        <f t="shared" si="105"/>
        <v>#DIV/0!</v>
      </c>
      <c r="J165" s="206"/>
      <c r="K165" s="206"/>
      <c r="L165" s="209">
        <f t="shared" si="106"/>
        <v>0</v>
      </c>
      <c r="M165" s="221" t="e">
        <f t="shared" si="107"/>
        <v>#DIV/0!</v>
      </c>
      <c r="N165" s="392"/>
      <c r="O165" s="206"/>
      <c r="P165" s="206"/>
      <c r="Q165" s="209">
        <f t="shared" si="108"/>
        <v>0</v>
      </c>
      <c r="R165" s="221" t="e">
        <f t="shared" si="109"/>
        <v>#DIV/0!</v>
      </c>
      <c r="S165" s="384"/>
      <c r="T165" s="360"/>
      <c r="U165" s="206"/>
      <c r="V165" s="206"/>
      <c r="W165" s="151">
        <f t="shared" si="110"/>
        <v>0</v>
      </c>
      <c r="X165" s="387"/>
    </row>
    <row r="166" spans="1:36" hidden="1">
      <c r="A166" s="389"/>
      <c r="B166" s="390"/>
      <c r="C166" s="391"/>
      <c r="D166" s="391"/>
      <c r="E166" s="149" t="s">
        <v>236</v>
      </c>
      <c r="F166" s="68"/>
      <c r="G166" s="68"/>
      <c r="H166" s="150">
        <f t="shared" si="104"/>
        <v>0</v>
      </c>
      <c r="I166" s="221" t="e">
        <f t="shared" si="105"/>
        <v>#DIV/0!</v>
      </c>
      <c r="J166" s="206"/>
      <c r="K166" s="206"/>
      <c r="L166" s="209">
        <f t="shared" si="106"/>
        <v>0</v>
      </c>
      <c r="M166" s="221" t="e">
        <f t="shared" si="107"/>
        <v>#DIV/0!</v>
      </c>
      <c r="N166" s="392"/>
      <c r="O166" s="206"/>
      <c r="P166" s="206"/>
      <c r="Q166" s="209">
        <f t="shared" si="108"/>
        <v>0</v>
      </c>
      <c r="R166" s="221" t="e">
        <f t="shared" si="109"/>
        <v>#DIV/0!</v>
      </c>
      <c r="S166" s="384"/>
      <c r="T166" s="360"/>
      <c r="U166" s="206"/>
      <c r="V166" s="206"/>
      <c r="W166" s="151">
        <f>IFERROR(((V166/U166)*1),0)</f>
        <v>0</v>
      </c>
      <c r="X166" s="387"/>
    </row>
    <row r="167" spans="1:36" ht="15.75" hidden="1" thickBot="1">
      <c r="A167" s="389"/>
      <c r="B167" s="390"/>
      <c r="C167" s="391"/>
      <c r="D167" s="391"/>
      <c r="E167" s="149" t="s">
        <v>237</v>
      </c>
      <c r="F167" s="68"/>
      <c r="G167" s="68"/>
      <c r="H167" s="150">
        <f t="shared" si="104"/>
        <v>0</v>
      </c>
      <c r="I167" s="221" t="e">
        <f t="shared" si="105"/>
        <v>#DIV/0!</v>
      </c>
      <c r="J167" s="206"/>
      <c r="K167" s="206"/>
      <c r="L167" s="209">
        <f t="shared" si="106"/>
        <v>0</v>
      </c>
      <c r="M167" s="221" t="e">
        <f t="shared" si="107"/>
        <v>#DIV/0!</v>
      </c>
      <c r="N167" s="392"/>
      <c r="O167" s="206"/>
      <c r="P167" s="206"/>
      <c r="Q167" s="209">
        <f t="shared" si="108"/>
        <v>0</v>
      </c>
      <c r="R167" s="221" t="e">
        <f t="shared" si="109"/>
        <v>#DIV/0!</v>
      </c>
      <c r="S167" s="384"/>
      <c r="T167" s="360"/>
      <c r="U167" s="206"/>
      <c r="V167" s="206"/>
      <c r="W167" s="151">
        <f>IFERROR(((V167/U167)*1),0)</f>
        <v>0</v>
      </c>
      <c r="X167" s="388"/>
    </row>
    <row r="168" spans="1:36" s="156" customFormat="1" ht="15.75" hidden="1" thickBot="1">
      <c r="A168" s="371" t="s">
        <v>238</v>
      </c>
      <c r="B168" s="372"/>
      <c r="C168" s="373"/>
      <c r="D168" s="152"/>
      <c r="E168" s="153"/>
      <c r="F168" s="154">
        <f>SUM(F163:F167)</f>
        <v>0</v>
      </c>
      <c r="G168" s="154">
        <f t="shared" ref="G168:H168" si="111">SUM(G163:G167)</f>
        <v>0</v>
      </c>
      <c r="H168" s="154">
        <f t="shared" si="111"/>
        <v>0</v>
      </c>
      <c r="I168" s="222">
        <v>1</v>
      </c>
      <c r="J168" s="210">
        <f t="shared" ref="J168:L168" si="112">SUM(J163:J167)</f>
        <v>0</v>
      </c>
      <c r="K168" s="210">
        <f t="shared" si="112"/>
        <v>0</v>
      </c>
      <c r="L168" s="210">
        <f t="shared" si="112"/>
        <v>0</v>
      </c>
      <c r="M168" s="222">
        <v>1</v>
      </c>
      <c r="N168" s="210">
        <f>N163</f>
        <v>0</v>
      </c>
      <c r="O168" s="210">
        <f t="shared" ref="O168:Q168" si="113">SUM(O163:O167)</f>
        <v>0</v>
      </c>
      <c r="P168" s="210">
        <f t="shared" si="113"/>
        <v>0</v>
      </c>
      <c r="Q168" s="210">
        <f t="shared" si="113"/>
        <v>0</v>
      </c>
      <c r="R168" s="222">
        <v>1</v>
      </c>
      <c r="S168" s="210">
        <f>S163</f>
        <v>0</v>
      </c>
      <c r="T168" s="218">
        <f>T163</f>
        <v>0</v>
      </c>
      <c r="U168" s="212">
        <f>SUM(U163:U167)</f>
        <v>0</v>
      </c>
      <c r="V168" s="213">
        <f>SUM(V163:V167)</f>
        <v>0</v>
      </c>
      <c r="W168" s="155">
        <f>IFERROR(((V168/U168)*1),0)</f>
        <v>0</v>
      </c>
      <c r="X168" s="216">
        <f>IFERROR(((1-(1-T168)*W168)*1),0)</f>
        <v>1</v>
      </c>
      <c r="Y168" s="9"/>
      <c r="Z168" s="9"/>
      <c r="AA168" s="9"/>
      <c r="AB168" s="9"/>
      <c r="AC168" s="9"/>
      <c r="AD168" s="9"/>
      <c r="AE168" s="9"/>
      <c r="AF168" s="9"/>
      <c r="AG168" s="9"/>
      <c r="AH168" s="9"/>
      <c r="AI168" s="9"/>
      <c r="AJ168" s="9"/>
    </row>
    <row r="169" spans="1:36" hidden="1">
      <c r="A169" s="389">
        <f>A163+1</f>
        <v>28</v>
      </c>
      <c r="B169" s="390"/>
      <c r="C169" s="391"/>
      <c r="D169" s="391"/>
      <c r="E169" s="149" t="s">
        <v>233</v>
      </c>
      <c r="F169" s="68"/>
      <c r="G169" s="68"/>
      <c r="H169" s="150">
        <f>F169+G169</f>
        <v>0</v>
      </c>
      <c r="I169" s="221" t="e">
        <f>H169/$H$174</f>
        <v>#DIV/0!</v>
      </c>
      <c r="J169" s="206"/>
      <c r="K169" s="206"/>
      <c r="L169" s="209">
        <f>J169+K169</f>
        <v>0</v>
      </c>
      <c r="M169" s="221" t="e">
        <f>L169/$L$174</f>
        <v>#DIV/0!</v>
      </c>
      <c r="N169" s="392"/>
      <c r="O169" s="206"/>
      <c r="P169" s="206"/>
      <c r="Q169" s="209">
        <f>O169+P169</f>
        <v>0</v>
      </c>
      <c r="R169" s="221" t="e">
        <f>Q169/$Q$174</f>
        <v>#DIV/0!</v>
      </c>
      <c r="S169" s="384">
        <f>N174-Q174</f>
        <v>0</v>
      </c>
      <c r="T169" s="360">
        <f>IFERROR((S169/N174),0)</f>
        <v>0</v>
      </c>
      <c r="U169" s="206"/>
      <c r="V169" s="206"/>
      <c r="W169" s="151">
        <f>IFERROR(((V169/U169)*1),0)</f>
        <v>0</v>
      </c>
      <c r="X169" s="386"/>
    </row>
    <row r="170" spans="1:36" hidden="1">
      <c r="A170" s="389"/>
      <c r="B170" s="390"/>
      <c r="C170" s="391"/>
      <c r="D170" s="391"/>
      <c r="E170" s="149" t="s">
        <v>234</v>
      </c>
      <c r="F170" s="68"/>
      <c r="G170" s="68"/>
      <c r="H170" s="150">
        <f t="shared" ref="H170:H173" si="114">F170+G170</f>
        <v>0</v>
      </c>
      <c r="I170" s="221" t="e">
        <f t="shared" ref="I170:I173" si="115">H170/$H$174</f>
        <v>#DIV/0!</v>
      </c>
      <c r="J170" s="206"/>
      <c r="K170" s="206"/>
      <c r="L170" s="209">
        <f t="shared" ref="L170:L173" si="116">J170+K170</f>
        <v>0</v>
      </c>
      <c r="M170" s="221" t="e">
        <f t="shared" ref="M170:M173" si="117">L170/$L$174</f>
        <v>#DIV/0!</v>
      </c>
      <c r="N170" s="392"/>
      <c r="O170" s="206"/>
      <c r="P170" s="206"/>
      <c r="Q170" s="209">
        <f t="shared" ref="Q170:Q173" si="118">O170+P170</f>
        <v>0</v>
      </c>
      <c r="R170" s="221" t="e">
        <f t="shared" ref="R170:R173" si="119">Q170/$Q$174</f>
        <v>#DIV/0!</v>
      </c>
      <c r="S170" s="384"/>
      <c r="T170" s="360"/>
      <c r="U170" s="206"/>
      <c r="V170" s="206"/>
      <c r="W170" s="151">
        <f t="shared" ref="W170:W171" si="120">IFERROR(((V170/U170)*1),0)</f>
        <v>0</v>
      </c>
      <c r="X170" s="387"/>
    </row>
    <row r="171" spans="1:36" hidden="1">
      <c r="A171" s="389"/>
      <c r="B171" s="390"/>
      <c r="C171" s="391"/>
      <c r="D171" s="391"/>
      <c r="E171" s="149" t="s">
        <v>235</v>
      </c>
      <c r="F171" s="68"/>
      <c r="G171" s="68"/>
      <c r="H171" s="150">
        <f t="shared" si="114"/>
        <v>0</v>
      </c>
      <c r="I171" s="221" t="e">
        <f t="shared" si="115"/>
        <v>#DIV/0!</v>
      </c>
      <c r="J171" s="206"/>
      <c r="K171" s="206"/>
      <c r="L171" s="209">
        <f t="shared" si="116"/>
        <v>0</v>
      </c>
      <c r="M171" s="221" t="e">
        <f t="shared" si="117"/>
        <v>#DIV/0!</v>
      </c>
      <c r="N171" s="392"/>
      <c r="O171" s="206"/>
      <c r="P171" s="206"/>
      <c r="Q171" s="209">
        <f t="shared" si="118"/>
        <v>0</v>
      </c>
      <c r="R171" s="221" t="e">
        <f t="shared" si="119"/>
        <v>#DIV/0!</v>
      </c>
      <c r="S171" s="384"/>
      <c r="T171" s="360"/>
      <c r="U171" s="206"/>
      <c r="V171" s="206"/>
      <c r="W171" s="151">
        <f t="shared" si="120"/>
        <v>0</v>
      </c>
      <c r="X171" s="387"/>
    </row>
    <row r="172" spans="1:36" hidden="1">
      <c r="A172" s="389"/>
      <c r="B172" s="390"/>
      <c r="C172" s="391"/>
      <c r="D172" s="391"/>
      <c r="E172" s="149" t="s">
        <v>236</v>
      </c>
      <c r="F172" s="68"/>
      <c r="G172" s="68"/>
      <c r="H172" s="150">
        <f t="shared" si="114"/>
        <v>0</v>
      </c>
      <c r="I172" s="221" t="e">
        <f t="shared" si="115"/>
        <v>#DIV/0!</v>
      </c>
      <c r="J172" s="206"/>
      <c r="K172" s="206"/>
      <c r="L172" s="209">
        <f t="shared" si="116"/>
        <v>0</v>
      </c>
      <c r="M172" s="221" t="e">
        <f t="shared" si="117"/>
        <v>#DIV/0!</v>
      </c>
      <c r="N172" s="392"/>
      <c r="O172" s="206"/>
      <c r="P172" s="206"/>
      <c r="Q172" s="209">
        <f t="shared" si="118"/>
        <v>0</v>
      </c>
      <c r="R172" s="221" t="e">
        <f t="shared" si="119"/>
        <v>#DIV/0!</v>
      </c>
      <c r="S172" s="384"/>
      <c r="T172" s="360"/>
      <c r="U172" s="206"/>
      <c r="V172" s="206"/>
      <c r="W172" s="151">
        <f>IFERROR(((V172/U172)*1),0)</f>
        <v>0</v>
      </c>
      <c r="X172" s="387"/>
    </row>
    <row r="173" spans="1:36" ht="15.75" hidden="1" thickBot="1">
      <c r="A173" s="389"/>
      <c r="B173" s="390"/>
      <c r="C173" s="391"/>
      <c r="D173" s="391"/>
      <c r="E173" s="149" t="s">
        <v>237</v>
      </c>
      <c r="F173" s="68"/>
      <c r="G173" s="68"/>
      <c r="H173" s="150">
        <f t="shared" si="114"/>
        <v>0</v>
      </c>
      <c r="I173" s="221" t="e">
        <f t="shared" si="115"/>
        <v>#DIV/0!</v>
      </c>
      <c r="J173" s="206"/>
      <c r="K173" s="206"/>
      <c r="L173" s="209">
        <f t="shared" si="116"/>
        <v>0</v>
      </c>
      <c r="M173" s="221" t="e">
        <f t="shared" si="117"/>
        <v>#DIV/0!</v>
      </c>
      <c r="N173" s="392"/>
      <c r="O173" s="206"/>
      <c r="P173" s="206"/>
      <c r="Q173" s="209">
        <f t="shared" si="118"/>
        <v>0</v>
      </c>
      <c r="R173" s="221" t="e">
        <f t="shared" si="119"/>
        <v>#DIV/0!</v>
      </c>
      <c r="S173" s="384"/>
      <c r="T173" s="360"/>
      <c r="U173" s="206"/>
      <c r="V173" s="206"/>
      <c r="W173" s="151">
        <f>IFERROR(((V173/U173)*1),0)</f>
        <v>0</v>
      </c>
      <c r="X173" s="388"/>
    </row>
    <row r="174" spans="1:36" s="156" customFormat="1" ht="15.75" hidden="1" thickBot="1">
      <c r="A174" s="371" t="s">
        <v>238</v>
      </c>
      <c r="B174" s="372"/>
      <c r="C174" s="373"/>
      <c r="D174" s="152"/>
      <c r="E174" s="153"/>
      <c r="F174" s="154">
        <f>SUM(F169:F173)</f>
        <v>0</v>
      </c>
      <c r="G174" s="154">
        <f t="shared" ref="G174:H174" si="121">SUM(G169:G173)</f>
        <v>0</v>
      </c>
      <c r="H174" s="154">
        <f t="shared" si="121"/>
        <v>0</v>
      </c>
      <c r="I174" s="222">
        <v>1</v>
      </c>
      <c r="J174" s="210">
        <f t="shared" ref="J174:L174" si="122">SUM(J169:J173)</f>
        <v>0</v>
      </c>
      <c r="K174" s="210">
        <f t="shared" si="122"/>
        <v>0</v>
      </c>
      <c r="L174" s="210">
        <f t="shared" si="122"/>
        <v>0</v>
      </c>
      <c r="M174" s="222">
        <v>1</v>
      </c>
      <c r="N174" s="210">
        <f>N169</f>
        <v>0</v>
      </c>
      <c r="O174" s="210">
        <f t="shared" ref="O174:Q174" si="123">SUM(O169:O173)</f>
        <v>0</v>
      </c>
      <c r="P174" s="210">
        <f t="shared" si="123"/>
        <v>0</v>
      </c>
      <c r="Q174" s="210">
        <f t="shared" si="123"/>
        <v>0</v>
      </c>
      <c r="R174" s="222">
        <v>1</v>
      </c>
      <c r="S174" s="210">
        <f>S169</f>
        <v>0</v>
      </c>
      <c r="T174" s="218">
        <f>T169</f>
        <v>0</v>
      </c>
      <c r="U174" s="212">
        <f>SUM(U169:U173)</f>
        <v>0</v>
      </c>
      <c r="V174" s="213">
        <f>SUM(V169:V173)</f>
        <v>0</v>
      </c>
      <c r="W174" s="155">
        <f>IFERROR(((V174/U174)*1),0)</f>
        <v>0</v>
      </c>
      <c r="X174" s="216">
        <f>IFERROR(((1-(1-T174)*W174)*1),0)</f>
        <v>1</v>
      </c>
      <c r="Y174" s="9"/>
      <c r="Z174" s="9"/>
      <c r="AA174" s="9"/>
      <c r="AB174" s="9"/>
      <c r="AC174" s="9"/>
      <c r="AD174" s="9"/>
      <c r="AE174" s="9"/>
      <c r="AF174" s="9"/>
      <c r="AG174" s="9"/>
      <c r="AH174" s="9"/>
      <c r="AI174" s="9"/>
      <c r="AJ174" s="9"/>
    </row>
    <row r="175" spans="1:36" hidden="1">
      <c r="A175" s="389">
        <f>A169+1</f>
        <v>29</v>
      </c>
      <c r="B175" s="390"/>
      <c r="C175" s="391"/>
      <c r="D175" s="391"/>
      <c r="E175" s="149" t="s">
        <v>233</v>
      </c>
      <c r="F175" s="68"/>
      <c r="G175" s="68"/>
      <c r="H175" s="150">
        <f>F175+G175</f>
        <v>0</v>
      </c>
      <c r="I175" s="221" t="e">
        <f>H175/$H$180</f>
        <v>#DIV/0!</v>
      </c>
      <c r="J175" s="206"/>
      <c r="K175" s="206"/>
      <c r="L175" s="209">
        <f>J175+K175</f>
        <v>0</v>
      </c>
      <c r="M175" s="221" t="e">
        <f>L175/$L$180</f>
        <v>#DIV/0!</v>
      </c>
      <c r="N175" s="392"/>
      <c r="O175" s="206"/>
      <c r="P175" s="206"/>
      <c r="Q175" s="209">
        <f>O175+P175</f>
        <v>0</v>
      </c>
      <c r="R175" s="221" t="e">
        <f>Q175/$Q$180</f>
        <v>#DIV/0!</v>
      </c>
      <c r="S175" s="384">
        <f>N180-Q180</f>
        <v>0</v>
      </c>
      <c r="T175" s="360">
        <f>IFERROR((S175/N180),0)</f>
        <v>0</v>
      </c>
      <c r="U175" s="206"/>
      <c r="V175" s="206"/>
      <c r="W175" s="151">
        <f>IFERROR(((V175/U175)*1),0)</f>
        <v>0</v>
      </c>
      <c r="X175" s="386"/>
    </row>
    <row r="176" spans="1:36" hidden="1">
      <c r="A176" s="389"/>
      <c r="B176" s="390"/>
      <c r="C176" s="391"/>
      <c r="D176" s="391"/>
      <c r="E176" s="149" t="s">
        <v>234</v>
      </c>
      <c r="F176" s="68"/>
      <c r="G176" s="68"/>
      <c r="H176" s="150">
        <f t="shared" ref="H176:H179" si="124">F176+G176</f>
        <v>0</v>
      </c>
      <c r="I176" s="221" t="e">
        <f t="shared" ref="I176:I179" si="125">H176/$H$180</f>
        <v>#DIV/0!</v>
      </c>
      <c r="J176" s="206"/>
      <c r="K176" s="206"/>
      <c r="L176" s="209">
        <f t="shared" ref="L176:L179" si="126">J176+K176</f>
        <v>0</v>
      </c>
      <c r="M176" s="221" t="e">
        <f t="shared" ref="M176:M179" si="127">L176/$L$180</f>
        <v>#DIV/0!</v>
      </c>
      <c r="N176" s="392"/>
      <c r="O176" s="206"/>
      <c r="P176" s="206"/>
      <c r="Q176" s="209">
        <f t="shared" ref="Q176:Q179" si="128">O176+P176</f>
        <v>0</v>
      </c>
      <c r="R176" s="221" t="e">
        <f t="shared" ref="R176:R179" si="129">Q176/$Q$180</f>
        <v>#DIV/0!</v>
      </c>
      <c r="S176" s="384"/>
      <c r="T176" s="360"/>
      <c r="U176" s="206"/>
      <c r="V176" s="206"/>
      <c r="W176" s="151">
        <f t="shared" ref="W176:W177" si="130">IFERROR(((V176/U176)*1),0)</f>
        <v>0</v>
      </c>
      <c r="X176" s="387"/>
    </row>
    <row r="177" spans="1:36" hidden="1">
      <c r="A177" s="389"/>
      <c r="B177" s="390"/>
      <c r="C177" s="391"/>
      <c r="D177" s="391"/>
      <c r="E177" s="149" t="s">
        <v>235</v>
      </c>
      <c r="F177" s="68"/>
      <c r="G177" s="68"/>
      <c r="H177" s="150">
        <f t="shared" si="124"/>
        <v>0</v>
      </c>
      <c r="I177" s="221" t="e">
        <f t="shared" si="125"/>
        <v>#DIV/0!</v>
      </c>
      <c r="J177" s="206"/>
      <c r="K177" s="206"/>
      <c r="L177" s="209">
        <f t="shared" si="126"/>
        <v>0</v>
      </c>
      <c r="M177" s="221" t="e">
        <f t="shared" si="127"/>
        <v>#DIV/0!</v>
      </c>
      <c r="N177" s="392"/>
      <c r="O177" s="206"/>
      <c r="P177" s="206"/>
      <c r="Q177" s="209">
        <f t="shared" si="128"/>
        <v>0</v>
      </c>
      <c r="R177" s="221" t="e">
        <f t="shared" si="129"/>
        <v>#DIV/0!</v>
      </c>
      <c r="S177" s="384"/>
      <c r="T177" s="360"/>
      <c r="U177" s="206"/>
      <c r="V177" s="206"/>
      <c r="W177" s="151">
        <f t="shared" si="130"/>
        <v>0</v>
      </c>
      <c r="X177" s="387"/>
    </row>
    <row r="178" spans="1:36" hidden="1">
      <c r="A178" s="389"/>
      <c r="B178" s="390"/>
      <c r="C178" s="391"/>
      <c r="D178" s="391"/>
      <c r="E178" s="149" t="s">
        <v>236</v>
      </c>
      <c r="F178" s="68"/>
      <c r="G178" s="68"/>
      <c r="H178" s="150">
        <f t="shared" si="124"/>
        <v>0</v>
      </c>
      <c r="I178" s="221" t="e">
        <f t="shared" si="125"/>
        <v>#DIV/0!</v>
      </c>
      <c r="J178" s="206"/>
      <c r="K178" s="206"/>
      <c r="L178" s="209">
        <f t="shared" si="126"/>
        <v>0</v>
      </c>
      <c r="M178" s="221" t="e">
        <f t="shared" si="127"/>
        <v>#DIV/0!</v>
      </c>
      <c r="N178" s="392"/>
      <c r="O178" s="206"/>
      <c r="P178" s="206"/>
      <c r="Q178" s="209">
        <f t="shared" si="128"/>
        <v>0</v>
      </c>
      <c r="R178" s="221" t="e">
        <f t="shared" si="129"/>
        <v>#DIV/0!</v>
      </c>
      <c r="S178" s="384"/>
      <c r="T178" s="360"/>
      <c r="U178" s="206"/>
      <c r="V178" s="206"/>
      <c r="W178" s="151">
        <f>IFERROR(((V178/U178)*1),0)</f>
        <v>0</v>
      </c>
      <c r="X178" s="387"/>
    </row>
    <row r="179" spans="1:36" ht="15.75" hidden="1" thickBot="1">
      <c r="A179" s="389"/>
      <c r="B179" s="390"/>
      <c r="C179" s="391"/>
      <c r="D179" s="391"/>
      <c r="E179" s="149" t="s">
        <v>237</v>
      </c>
      <c r="F179" s="68"/>
      <c r="G179" s="68"/>
      <c r="H179" s="150">
        <f t="shared" si="124"/>
        <v>0</v>
      </c>
      <c r="I179" s="221" t="e">
        <f t="shared" si="125"/>
        <v>#DIV/0!</v>
      </c>
      <c r="J179" s="206"/>
      <c r="K179" s="206"/>
      <c r="L179" s="209">
        <f t="shared" si="126"/>
        <v>0</v>
      </c>
      <c r="M179" s="221" t="e">
        <f t="shared" si="127"/>
        <v>#DIV/0!</v>
      </c>
      <c r="N179" s="392"/>
      <c r="O179" s="206"/>
      <c r="P179" s="206"/>
      <c r="Q179" s="209">
        <f t="shared" si="128"/>
        <v>0</v>
      </c>
      <c r="R179" s="221" t="e">
        <f t="shared" si="129"/>
        <v>#DIV/0!</v>
      </c>
      <c r="S179" s="384"/>
      <c r="T179" s="360"/>
      <c r="U179" s="206"/>
      <c r="V179" s="206"/>
      <c r="W179" s="151">
        <f>IFERROR(((V179/U179)*1),0)</f>
        <v>0</v>
      </c>
      <c r="X179" s="388"/>
    </row>
    <row r="180" spans="1:36" s="156" customFormat="1" ht="15.75" hidden="1" thickBot="1">
      <c r="A180" s="371" t="s">
        <v>238</v>
      </c>
      <c r="B180" s="372"/>
      <c r="C180" s="373"/>
      <c r="D180" s="152"/>
      <c r="E180" s="153"/>
      <c r="F180" s="154">
        <f>SUM(F175:F179)</f>
        <v>0</v>
      </c>
      <c r="G180" s="154">
        <f t="shared" ref="G180:H180" si="131">SUM(G175:G179)</f>
        <v>0</v>
      </c>
      <c r="H180" s="154">
        <f t="shared" si="131"/>
        <v>0</v>
      </c>
      <c r="I180" s="222">
        <v>1</v>
      </c>
      <c r="J180" s="210">
        <f t="shared" ref="J180:L180" si="132">SUM(J175:J179)</f>
        <v>0</v>
      </c>
      <c r="K180" s="210">
        <f t="shared" si="132"/>
        <v>0</v>
      </c>
      <c r="L180" s="210">
        <f t="shared" si="132"/>
        <v>0</v>
      </c>
      <c r="M180" s="222">
        <v>1</v>
      </c>
      <c r="N180" s="210">
        <f>N175</f>
        <v>0</v>
      </c>
      <c r="O180" s="210">
        <f t="shared" ref="O180:Q180" si="133">SUM(O175:O179)</f>
        <v>0</v>
      </c>
      <c r="P180" s="210">
        <f t="shared" si="133"/>
        <v>0</v>
      </c>
      <c r="Q180" s="210">
        <f t="shared" si="133"/>
        <v>0</v>
      </c>
      <c r="R180" s="222">
        <v>1</v>
      </c>
      <c r="S180" s="210">
        <f>S175</f>
        <v>0</v>
      </c>
      <c r="T180" s="218">
        <f>T175</f>
        <v>0</v>
      </c>
      <c r="U180" s="212">
        <f>SUM(U175:U179)</f>
        <v>0</v>
      </c>
      <c r="V180" s="213">
        <f>SUM(V175:V179)</f>
        <v>0</v>
      </c>
      <c r="W180" s="155">
        <f>IFERROR(((V180/U180)*1),0)</f>
        <v>0</v>
      </c>
      <c r="X180" s="216">
        <f>IFERROR(((1-(1-T180)*W180)*1),0)</f>
        <v>1</v>
      </c>
      <c r="Y180" s="9"/>
      <c r="Z180" s="9"/>
      <c r="AA180" s="9"/>
      <c r="AB180" s="9"/>
      <c r="AC180" s="9"/>
      <c r="AD180" s="9"/>
      <c r="AE180" s="9"/>
      <c r="AF180" s="9"/>
      <c r="AG180" s="9"/>
      <c r="AH180" s="9"/>
      <c r="AI180" s="9"/>
      <c r="AJ180" s="9"/>
    </row>
    <row r="181" spans="1:36" hidden="1">
      <c r="A181" s="389">
        <f>A175+1</f>
        <v>30</v>
      </c>
      <c r="B181" s="390"/>
      <c r="C181" s="391"/>
      <c r="D181" s="391"/>
      <c r="E181" s="149" t="s">
        <v>233</v>
      </c>
      <c r="F181" s="68"/>
      <c r="G181" s="68"/>
      <c r="H181" s="150">
        <f>F181+G181</f>
        <v>0</v>
      </c>
      <c r="I181" s="221" t="e">
        <f>H181/$H$186</f>
        <v>#DIV/0!</v>
      </c>
      <c r="J181" s="206"/>
      <c r="K181" s="206"/>
      <c r="L181" s="209">
        <f>J181+K181</f>
        <v>0</v>
      </c>
      <c r="M181" s="221" t="e">
        <f>L181/$L$186</f>
        <v>#DIV/0!</v>
      </c>
      <c r="N181" s="392"/>
      <c r="O181" s="206"/>
      <c r="P181" s="206"/>
      <c r="Q181" s="209">
        <f>O181+P181</f>
        <v>0</v>
      </c>
      <c r="R181" s="221" t="e">
        <f>Q181/$Q$186</f>
        <v>#DIV/0!</v>
      </c>
      <c r="S181" s="384">
        <f>N186-Q186</f>
        <v>0</v>
      </c>
      <c r="T181" s="360">
        <f>IFERROR((S181/N186),0)</f>
        <v>0</v>
      </c>
      <c r="U181" s="206"/>
      <c r="V181" s="206"/>
      <c r="W181" s="151">
        <f>IFERROR(((V181/U181)*1),0)</f>
        <v>0</v>
      </c>
      <c r="X181" s="386"/>
    </row>
    <row r="182" spans="1:36" hidden="1">
      <c r="A182" s="389"/>
      <c r="B182" s="390"/>
      <c r="C182" s="391"/>
      <c r="D182" s="391"/>
      <c r="E182" s="149" t="s">
        <v>234</v>
      </c>
      <c r="F182" s="68"/>
      <c r="G182" s="68"/>
      <c r="H182" s="150">
        <f t="shared" ref="H182:H185" si="134">F182+G182</f>
        <v>0</v>
      </c>
      <c r="I182" s="221" t="e">
        <f t="shared" ref="I182:I185" si="135">H182/$H$186</f>
        <v>#DIV/0!</v>
      </c>
      <c r="J182" s="206"/>
      <c r="K182" s="206"/>
      <c r="L182" s="209">
        <f t="shared" ref="L182:L185" si="136">J182+K182</f>
        <v>0</v>
      </c>
      <c r="M182" s="221" t="e">
        <f t="shared" ref="M182:M185" si="137">L182/$L$186</f>
        <v>#DIV/0!</v>
      </c>
      <c r="N182" s="392"/>
      <c r="O182" s="206"/>
      <c r="P182" s="206"/>
      <c r="Q182" s="209">
        <f t="shared" ref="Q182:Q185" si="138">O182+P182</f>
        <v>0</v>
      </c>
      <c r="R182" s="221" t="e">
        <f t="shared" ref="R182:R185" si="139">Q182/$Q$186</f>
        <v>#DIV/0!</v>
      </c>
      <c r="S182" s="384"/>
      <c r="T182" s="360"/>
      <c r="U182" s="206"/>
      <c r="V182" s="206"/>
      <c r="W182" s="151">
        <f t="shared" ref="W182:W183" si="140">IFERROR(((V182/U182)*1),0)</f>
        <v>0</v>
      </c>
      <c r="X182" s="387"/>
    </row>
    <row r="183" spans="1:36" hidden="1">
      <c r="A183" s="389"/>
      <c r="B183" s="390"/>
      <c r="C183" s="391"/>
      <c r="D183" s="391"/>
      <c r="E183" s="149" t="s">
        <v>235</v>
      </c>
      <c r="F183" s="68"/>
      <c r="G183" s="68"/>
      <c r="H183" s="150">
        <f t="shared" si="134"/>
        <v>0</v>
      </c>
      <c r="I183" s="221" t="e">
        <f t="shared" si="135"/>
        <v>#DIV/0!</v>
      </c>
      <c r="J183" s="206"/>
      <c r="K183" s="206"/>
      <c r="L183" s="209">
        <f t="shared" si="136"/>
        <v>0</v>
      </c>
      <c r="M183" s="221" t="e">
        <f t="shared" si="137"/>
        <v>#DIV/0!</v>
      </c>
      <c r="N183" s="392"/>
      <c r="O183" s="206"/>
      <c r="P183" s="206"/>
      <c r="Q183" s="209">
        <f t="shared" si="138"/>
        <v>0</v>
      </c>
      <c r="R183" s="221" t="e">
        <f t="shared" si="139"/>
        <v>#DIV/0!</v>
      </c>
      <c r="S183" s="384"/>
      <c r="T183" s="360"/>
      <c r="U183" s="206"/>
      <c r="V183" s="206"/>
      <c r="W183" s="151">
        <f t="shared" si="140"/>
        <v>0</v>
      </c>
      <c r="X183" s="387"/>
    </row>
    <row r="184" spans="1:36" hidden="1">
      <c r="A184" s="389"/>
      <c r="B184" s="390"/>
      <c r="C184" s="391"/>
      <c r="D184" s="391"/>
      <c r="E184" s="149" t="s">
        <v>236</v>
      </c>
      <c r="F184" s="68"/>
      <c r="G184" s="68"/>
      <c r="H184" s="150">
        <f t="shared" si="134"/>
        <v>0</v>
      </c>
      <c r="I184" s="221" t="e">
        <f t="shared" si="135"/>
        <v>#DIV/0!</v>
      </c>
      <c r="J184" s="206"/>
      <c r="K184" s="206"/>
      <c r="L184" s="209">
        <f t="shared" si="136"/>
        <v>0</v>
      </c>
      <c r="M184" s="221" t="e">
        <f t="shared" si="137"/>
        <v>#DIV/0!</v>
      </c>
      <c r="N184" s="392"/>
      <c r="O184" s="206"/>
      <c r="P184" s="206"/>
      <c r="Q184" s="209">
        <f t="shared" si="138"/>
        <v>0</v>
      </c>
      <c r="R184" s="221" t="e">
        <f t="shared" si="139"/>
        <v>#DIV/0!</v>
      </c>
      <c r="S184" s="384"/>
      <c r="T184" s="360"/>
      <c r="U184" s="206"/>
      <c r="V184" s="206"/>
      <c r="W184" s="151">
        <f>IFERROR(((V184/U184)*1),0)</f>
        <v>0</v>
      </c>
      <c r="X184" s="387"/>
    </row>
    <row r="185" spans="1:36" ht="15.75" hidden="1" thickBot="1">
      <c r="A185" s="389"/>
      <c r="B185" s="390"/>
      <c r="C185" s="391"/>
      <c r="D185" s="391"/>
      <c r="E185" s="149" t="s">
        <v>237</v>
      </c>
      <c r="F185" s="68"/>
      <c r="G185" s="68"/>
      <c r="H185" s="150">
        <f t="shared" si="134"/>
        <v>0</v>
      </c>
      <c r="I185" s="221" t="e">
        <f t="shared" si="135"/>
        <v>#DIV/0!</v>
      </c>
      <c r="J185" s="206"/>
      <c r="K185" s="206"/>
      <c r="L185" s="209">
        <f t="shared" si="136"/>
        <v>0</v>
      </c>
      <c r="M185" s="221" t="e">
        <f t="shared" si="137"/>
        <v>#DIV/0!</v>
      </c>
      <c r="N185" s="392"/>
      <c r="O185" s="206"/>
      <c r="P185" s="206"/>
      <c r="Q185" s="209">
        <f t="shared" si="138"/>
        <v>0</v>
      </c>
      <c r="R185" s="221" t="e">
        <f t="shared" si="139"/>
        <v>#DIV/0!</v>
      </c>
      <c r="S185" s="384"/>
      <c r="T185" s="360"/>
      <c r="U185" s="206"/>
      <c r="V185" s="206"/>
      <c r="W185" s="151">
        <f>IFERROR(((V185/U185)*1),0)</f>
        <v>0</v>
      </c>
      <c r="X185" s="388"/>
    </row>
    <row r="186" spans="1:36" s="156" customFormat="1" ht="15.75" hidden="1" thickBot="1">
      <c r="A186" s="371" t="s">
        <v>238</v>
      </c>
      <c r="B186" s="372"/>
      <c r="C186" s="373"/>
      <c r="D186" s="152"/>
      <c r="E186" s="153"/>
      <c r="F186" s="154">
        <f>SUM(F181:F185)</f>
        <v>0</v>
      </c>
      <c r="G186" s="154">
        <f t="shared" ref="G186:H186" si="141">SUM(G181:G185)</f>
        <v>0</v>
      </c>
      <c r="H186" s="154">
        <f t="shared" si="141"/>
        <v>0</v>
      </c>
      <c r="I186" s="222">
        <v>1</v>
      </c>
      <c r="J186" s="210">
        <f t="shared" ref="J186:L186" si="142">SUM(J181:J185)</f>
        <v>0</v>
      </c>
      <c r="K186" s="210">
        <f t="shared" si="142"/>
        <v>0</v>
      </c>
      <c r="L186" s="210">
        <f t="shared" si="142"/>
        <v>0</v>
      </c>
      <c r="M186" s="222">
        <v>1</v>
      </c>
      <c r="N186" s="210">
        <f>N181</f>
        <v>0</v>
      </c>
      <c r="O186" s="210">
        <f t="shared" ref="O186:Q186" si="143">SUM(O181:O185)</f>
        <v>0</v>
      </c>
      <c r="P186" s="210">
        <f t="shared" si="143"/>
        <v>0</v>
      </c>
      <c r="Q186" s="210">
        <f t="shared" si="143"/>
        <v>0</v>
      </c>
      <c r="R186" s="222">
        <v>1</v>
      </c>
      <c r="S186" s="210">
        <f>S181</f>
        <v>0</v>
      </c>
      <c r="T186" s="218">
        <f>T181</f>
        <v>0</v>
      </c>
      <c r="U186" s="212">
        <f>SUM(U181:U185)</f>
        <v>0</v>
      </c>
      <c r="V186" s="213">
        <f>SUM(V181:V185)</f>
        <v>0</v>
      </c>
      <c r="W186" s="155">
        <f>IFERROR(((V186/U186)*1),0)</f>
        <v>0</v>
      </c>
      <c r="X186" s="216">
        <f>IFERROR(((1-(1-T186)*W186)*1),0)</f>
        <v>1</v>
      </c>
      <c r="Y186" s="9"/>
      <c r="Z186" s="9"/>
      <c r="AA186" s="9"/>
      <c r="AB186" s="9"/>
      <c r="AC186" s="9"/>
      <c r="AD186" s="9"/>
      <c r="AE186" s="9"/>
      <c r="AF186" s="9"/>
      <c r="AG186" s="9"/>
      <c r="AH186" s="9"/>
      <c r="AI186" s="9"/>
      <c r="AJ186" s="9"/>
    </row>
    <row r="187" spans="1:36" hidden="1">
      <c r="A187" s="389">
        <f>A181+1</f>
        <v>31</v>
      </c>
      <c r="B187" s="390"/>
      <c r="C187" s="391"/>
      <c r="D187" s="391"/>
      <c r="E187" s="149" t="s">
        <v>233</v>
      </c>
      <c r="F187" s="68"/>
      <c r="G187" s="68"/>
      <c r="H187" s="150">
        <f>F187+G187</f>
        <v>0</v>
      </c>
      <c r="I187" s="221" t="e">
        <f>H187/$H$192</f>
        <v>#DIV/0!</v>
      </c>
      <c r="J187" s="206"/>
      <c r="K187" s="206"/>
      <c r="L187" s="209">
        <f>J187+K187</f>
        <v>0</v>
      </c>
      <c r="M187" s="221" t="e">
        <f>L187/$L$192</f>
        <v>#DIV/0!</v>
      </c>
      <c r="N187" s="392"/>
      <c r="O187" s="206"/>
      <c r="P187" s="206"/>
      <c r="Q187" s="209">
        <f>O187+P187</f>
        <v>0</v>
      </c>
      <c r="R187" s="221" t="e">
        <f>Q187/$Q$192</f>
        <v>#DIV/0!</v>
      </c>
      <c r="S187" s="384">
        <f>N192-Q192</f>
        <v>0</v>
      </c>
      <c r="T187" s="360">
        <f>IFERROR((S187/N192),0)</f>
        <v>0</v>
      </c>
      <c r="U187" s="206"/>
      <c r="V187" s="206"/>
      <c r="W187" s="151">
        <f>IFERROR(((V187/U187)*1),0)</f>
        <v>0</v>
      </c>
      <c r="X187" s="386"/>
    </row>
    <row r="188" spans="1:36" hidden="1">
      <c r="A188" s="389"/>
      <c r="B188" s="390"/>
      <c r="C188" s="391"/>
      <c r="D188" s="391"/>
      <c r="E188" s="149" t="s">
        <v>234</v>
      </c>
      <c r="F188" s="68"/>
      <c r="G188" s="68"/>
      <c r="H188" s="150">
        <f t="shared" ref="H188:H191" si="144">F188+G188</f>
        <v>0</v>
      </c>
      <c r="I188" s="221" t="e">
        <f t="shared" ref="I188:I191" si="145">H188/$H$192</f>
        <v>#DIV/0!</v>
      </c>
      <c r="J188" s="206"/>
      <c r="K188" s="206"/>
      <c r="L188" s="209">
        <f t="shared" ref="L188:L191" si="146">J188+K188</f>
        <v>0</v>
      </c>
      <c r="M188" s="221" t="e">
        <f t="shared" ref="M188:M191" si="147">L188/$L$192</f>
        <v>#DIV/0!</v>
      </c>
      <c r="N188" s="392"/>
      <c r="O188" s="206"/>
      <c r="P188" s="206"/>
      <c r="Q188" s="209">
        <f t="shared" ref="Q188:Q191" si="148">O188+P188</f>
        <v>0</v>
      </c>
      <c r="R188" s="221" t="e">
        <f t="shared" ref="R188:R191" si="149">Q188/$Q$192</f>
        <v>#DIV/0!</v>
      </c>
      <c r="S188" s="384"/>
      <c r="T188" s="360"/>
      <c r="U188" s="206"/>
      <c r="V188" s="206"/>
      <c r="W188" s="151">
        <f t="shared" ref="W188:W189" si="150">IFERROR(((V188/U188)*1),0)</f>
        <v>0</v>
      </c>
      <c r="X188" s="387"/>
    </row>
    <row r="189" spans="1:36" hidden="1">
      <c r="A189" s="389"/>
      <c r="B189" s="390"/>
      <c r="C189" s="391"/>
      <c r="D189" s="391"/>
      <c r="E189" s="149" t="s">
        <v>235</v>
      </c>
      <c r="F189" s="68"/>
      <c r="G189" s="68"/>
      <c r="H189" s="150">
        <f t="shared" si="144"/>
        <v>0</v>
      </c>
      <c r="I189" s="221" t="e">
        <f t="shared" si="145"/>
        <v>#DIV/0!</v>
      </c>
      <c r="J189" s="206"/>
      <c r="K189" s="206"/>
      <c r="L189" s="209">
        <f t="shared" si="146"/>
        <v>0</v>
      </c>
      <c r="M189" s="221" t="e">
        <f t="shared" si="147"/>
        <v>#DIV/0!</v>
      </c>
      <c r="N189" s="392"/>
      <c r="O189" s="206"/>
      <c r="P189" s="206"/>
      <c r="Q189" s="209">
        <f t="shared" si="148"/>
        <v>0</v>
      </c>
      <c r="R189" s="221" t="e">
        <f t="shared" si="149"/>
        <v>#DIV/0!</v>
      </c>
      <c r="S189" s="384"/>
      <c r="T189" s="360"/>
      <c r="U189" s="206"/>
      <c r="V189" s="206"/>
      <c r="W189" s="151">
        <f t="shared" si="150"/>
        <v>0</v>
      </c>
      <c r="X189" s="387"/>
    </row>
    <row r="190" spans="1:36" hidden="1">
      <c r="A190" s="389"/>
      <c r="B190" s="390"/>
      <c r="C190" s="391"/>
      <c r="D190" s="391"/>
      <c r="E190" s="149" t="s">
        <v>236</v>
      </c>
      <c r="F190" s="68"/>
      <c r="G190" s="68"/>
      <c r="H190" s="150">
        <f t="shared" si="144"/>
        <v>0</v>
      </c>
      <c r="I190" s="221" t="e">
        <f t="shared" si="145"/>
        <v>#DIV/0!</v>
      </c>
      <c r="J190" s="206"/>
      <c r="K190" s="206"/>
      <c r="L190" s="209">
        <f t="shared" si="146"/>
        <v>0</v>
      </c>
      <c r="M190" s="221" t="e">
        <f t="shared" si="147"/>
        <v>#DIV/0!</v>
      </c>
      <c r="N190" s="392"/>
      <c r="O190" s="206"/>
      <c r="P190" s="206"/>
      <c r="Q190" s="209">
        <f t="shared" si="148"/>
        <v>0</v>
      </c>
      <c r="R190" s="221" t="e">
        <f t="shared" si="149"/>
        <v>#DIV/0!</v>
      </c>
      <c r="S190" s="384"/>
      <c r="T190" s="360"/>
      <c r="U190" s="206"/>
      <c r="V190" s="206"/>
      <c r="W190" s="151">
        <f>IFERROR(((V190/U190)*1),0)</f>
        <v>0</v>
      </c>
      <c r="X190" s="387"/>
    </row>
    <row r="191" spans="1:36" ht="15.75" hidden="1" thickBot="1">
      <c r="A191" s="389"/>
      <c r="B191" s="390"/>
      <c r="C191" s="391"/>
      <c r="D191" s="391"/>
      <c r="E191" s="149" t="s">
        <v>237</v>
      </c>
      <c r="F191" s="68"/>
      <c r="G191" s="68"/>
      <c r="H191" s="150">
        <f t="shared" si="144"/>
        <v>0</v>
      </c>
      <c r="I191" s="221" t="e">
        <f t="shared" si="145"/>
        <v>#DIV/0!</v>
      </c>
      <c r="J191" s="206"/>
      <c r="K191" s="206"/>
      <c r="L191" s="209">
        <f t="shared" si="146"/>
        <v>0</v>
      </c>
      <c r="M191" s="221" t="e">
        <f t="shared" si="147"/>
        <v>#DIV/0!</v>
      </c>
      <c r="N191" s="392"/>
      <c r="O191" s="206"/>
      <c r="P191" s="206"/>
      <c r="Q191" s="209">
        <f t="shared" si="148"/>
        <v>0</v>
      </c>
      <c r="R191" s="221" t="e">
        <f t="shared" si="149"/>
        <v>#DIV/0!</v>
      </c>
      <c r="S191" s="384"/>
      <c r="T191" s="360"/>
      <c r="U191" s="206"/>
      <c r="V191" s="206"/>
      <c r="W191" s="151">
        <f>IFERROR(((V191/U191)*1),0)</f>
        <v>0</v>
      </c>
      <c r="X191" s="388"/>
    </row>
    <row r="192" spans="1:36" s="156" customFormat="1" ht="15.75" hidden="1" thickBot="1">
      <c r="A192" s="371" t="s">
        <v>238</v>
      </c>
      <c r="B192" s="372"/>
      <c r="C192" s="373"/>
      <c r="D192" s="152"/>
      <c r="E192" s="153"/>
      <c r="F192" s="154">
        <f>SUM(F187:F191)</f>
        <v>0</v>
      </c>
      <c r="G192" s="154">
        <f t="shared" ref="G192:H192" si="151">SUM(G187:G191)</f>
        <v>0</v>
      </c>
      <c r="H192" s="154">
        <f t="shared" si="151"/>
        <v>0</v>
      </c>
      <c r="I192" s="222">
        <v>1</v>
      </c>
      <c r="J192" s="210">
        <f t="shared" ref="J192:L192" si="152">SUM(J187:J191)</f>
        <v>0</v>
      </c>
      <c r="K192" s="210">
        <f t="shared" si="152"/>
        <v>0</v>
      </c>
      <c r="L192" s="210">
        <f t="shared" si="152"/>
        <v>0</v>
      </c>
      <c r="M192" s="222">
        <v>1</v>
      </c>
      <c r="N192" s="210">
        <f>N187</f>
        <v>0</v>
      </c>
      <c r="O192" s="210">
        <f t="shared" ref="O192:Q192" si="153">SUM(O187:O191)</f>
        <v>0</v>
      </c>
      <c r="P192" s="210">
        <f t="shared" si="153"/>
        <v>0</v>
      </c>
      <c r="Q192" s="210">
        <f t="shared" si="153"/>
        <v>0</v>
      </c>
      <c r="R192" s="222">
        <v>1</v>
      </c>
      <c r="S192" s="210">
        <f>S187</f>
        <v>0</v>
      </c>
      <c r="T192" s="218">
        <f>T187</f>
        <v>0</v>
      </c>
      <c r="U192" s="212">
        <f>SUM(U187:U191)</f>
        <v>0</v>
      </c>
      <c r="V192" s="213">
        <f>SUM(V187:V191)</f>
        <v>0</v>
      </c>
      <c r="W192" s="155">
        <f>IFERROR(((V192/U192)*1),0)</f>
        <v>0</v>
      </c>
      <c r="X192" s="216">
        <f>IFERROR(((1-(1-T192)*W192)*1),0)</f>
        <v>1</v>
      </c>
      <c r="Y192" s="9"/>
      <c r="Z192" s="9"/>
      <c r="AA192" s="9"/>
      <c r="AB192" s="9"/>
      <c r="AC192" s="9"/>
      <c r="AD192" s="9"/>
      <c r="AE192" s="9"/>
      <c r="AF192" s="9"/>
      <c r="AG192" s="9"/>
      <c r="AH192" s="9"/>
      <c r="AI192" s="9"/>
      <c r="AJ192" s="9"/>
    </row>
    <row r="193" spans="1:36" hidden="1">
      <c r="A193" s="389">
        <f>A187+1</f>
        <v>32</v>
      </c>
      <c r="B193" s="390"/>
      <c r="C193" s="391"/>
      <c r="D193" s="391"/>
      <c r="E193" s="149" t="s">
        <v>233</v>
      </c>
      <c r="F193" s="68"/>
      <c r="G193" s="68"/>
      <c r="H193" s="150">
        <f>F193+G193</f>
        <v>0</v>
      </c>
      <c r="I193" s="221" t="e">
        <f>H193/$H$198</f>
        <v>#DIV/0!</v>
      </c>
      <c r="J193" s="206"/>
      <c r="K193" s="206"/>
      <c r="L193" s="209">
        <f>J193+K193</f>
        <v>0</v>
      </c>
      <c r="M193" s="221" t="e">
        <f>L193/$L$198</f>
        <v>#DIV/0!</v>
      </c>
      <c r="N193" s="392"/>
      <c r="O193" s="206"/>
      <c r="P193" s="206"/>
      <c r="Q193" s="209">
        <f>O193+P193</f>
        <v>0</v>
      </c>
      <c r="R193" s="221" t="e">
        <f>Q193/$Q$198</f>
        <v>#DIV/0!</v>
      </c>
      <c r="S193" s="384">
        <f>N198-Q198</f>
        <v>0</v>
      </c>
      <c r="T193" s="360">
        <f>IFERROR((S193/N198),0)</f>
        <v>0</v>
      </c>
      <c r="U193" s="206"/>
      <c r="V193" s="206"/>
      <c r="W193" s="151">
        <f>IFERROR(((V193/U193)*1),0)</f>
        <v>0</v>
      </c>
      <c r="X193" s="386"/>
    </row>
    <row r="194" spans="1:36" hidden="1">
      <c r="A194" s="389"/>
      <c r="B194" s="390"/>
      <c r="C194" s="391"/>
      <c r="D194" s="391"/>
      <c r="E194" s="149" t="s">
        <v>234</v>
      </c>
      <c r="F194" s="68"/>
      <c r="G194" s="68"/>
      <c r="H194" s="150">
        <f t="shared" ref="H194:H197" si="154">F194+G194</f>
        <v>0</v>
      </c>
      <c r="I194" s="221" t="e">
        <f t="shared" ref="I194:I197" si="155">H194/$H$198</f>
        <v>#DIV/0!</v>
      </c>
      <c r="J194" s="206"/>
      <c r="K194" s="206"/>
      <c r="L194" s="209">
        <f t="shared" ref="L194:L197" si="156">J194+K194</f>
        <v>0</v>
      </c>
      <c r="M194" s="221" t="e">
        <f t="shared" ref="M194:M197" si="157">L194/$L$198</f>
        <v>#DIV/0!</v>
      </c>
      <c r="N194" s="392"/>
      <c r="O194" s="206"/>
      <c r="P194" s="206"/>
      <c r="Q194" s="209">
        <f t="shared" ref="Q194:Q197" si="158">O194+P194</f>
        <v>0</v>
      </c>
      <c r="R194" s="221" t="e">
        <f t="shared" ref="R194:R197" si="159">Q194/$Q$198</f>
        <v>#DIV/0!</v>
      </c>
      <c r="S194" s="384"/>
      <c r="T194" s="360"/>
      <c r="U194" s="206"/>
      <c r="V194" s="206"/>
      <c r="W194" s="151">
        <f t="shared" ref="W194:W195" si="160">IFERROR(((V194/U194)*1),0)</f>
        <v>0</v>
      </c>
      <c r="X194" s="387"/>
    </row>
    <row r="195" spans="1:36" hidden="1">
      <c r="A195" s="389"/>
      <c r="B195" s="390"/>
      <c r="C195" s="391"/>
      <c r="D195" s="391"/>
      <c r="E195" s="149" t="s">
        <v>235</v>
      </c>
      <c r="F195" s="68"/>
      <c r="G195" s="68"/>
      <c r="H195" s="150">
        <f t="shared" si="154"/>
        <v>0</v>
      </c>
      <c r="I195" s="221" t="e">
        <f t="shared" si="155"/>
        <v>#DIV/0!</v>
      </c>
      <c r="J195" s="206"/>
      <c r="K195" s="206"/>
      <c r="L195" s="209">
        <f t="shared" si="156"/>
        <v>0</v>
      </c>
      <c r="M195" s="221" t="e">
        <f t="shared" si="157"/>
        <v>#DIV/0!</v>
      </c>
      <c r="N195" s="392"/>
      <c r="O195" s="206"/>
      <c r="P195" s="206"/>
      <c r="Q195" s="209">
        <f t="shared" si="158"/>
        <v>0</v>
      </c>
      <c r="R195" s="221" t="e">
        <f t="shared" si="159"/>
        <v>#DIV/0!</v>
      </c>
      <c r="S195" s="384"/>
      <c r="T195" s="360"/>
      <c r="U195" s="206"/>
      <c r="V195" s="206"/>
      <c r="W195" s="151">
        <f t="shared" si="160"/>
        <v>0</v>
      </c>
      <c r="X195" s="387"/>
    </row>
    <row r="196" spans="1:36" hidden="1">
      <c r="A196" s="389"/>
      <c r="B196" s="390"/>
      <c r="C196" s="391"/>
      <c r="D196" s="391"/>
      <c r="E196" s="149" t="s">
        <v>236</v>
      </c>
      <c r="F196" s="68"/>
      <c r="G196" s="68"/>
      <c r="H196" s="150">
        <f t="shared" si="154"/>
        <v>0</v>
      </c>
      <c r="I196" s="221" t="e">
        <f t="shared" si="155"/>
        <v>#DIV/0!</v>
      </c>
      <c r="J196" s="206"/>
      <c r="K196" s="206"/>
      <c r="L196" s="209">
        <f t="shared" si="156"/>
        <v>0</v>
      </c>
      <c r="M196" s="221" t="e">
        <f t="shared" si="157"/>
        <v>#DIV/0!</v>
      </c>
      <c r="N196" s="392"/>
      <c r="O196" s="206"/>
      <c r="P196" s="206"/>
      <c r="Q196" s="209">
        <f t="shared" si="158"/>
        <v>0</v>
      </c>
      <c r="R196" s="221" t="e">
        <f t="shared" si="159"/>
        <v>#DIV/0!</v>
      </c>
      <c r="S196" s="384"/>
      <c r="T196" s="360"/>
      <c r="U196" s="206"/>
      <c r="V196" s="206"/>
      <c r="W196" s="151">
        <f>IFERROR(((V196/U196)*1),0)</f>
        <v>0</v>
      </c>
      <c r="X196" s="387"/>
    </row>
    <row r="197" spans="1:36" ht="15.75" hidden="1" thickBot="1">
      <c r="A197" s="389"/>
      <c r="B197" s="390"/>
      <c r="C197" s="391"/>
      <c r="D197" s="391"/>
      <c r="E197" s="149" t="s">
        <v>237</v>
      </c>
      <c r="F197" s="68"/>
      <c r="G197" s="68"/>
      <c r="H197" s="150">
        <f t="shared" si="154"/>
        <v>0</v>
      </c>
      <c r="I197" s="221" t="e">
        <f t="shared" si="155"/>
        <v>#DIV/0!</v>
      </c>
      <c r="J197" s="206"/>
      <c r="K197" s="206"/>
      <c r="L197" s="209">
        <f t="shared" si="156"/>
        <v>0</v>
      </c>
      <c r="M197" s="221" t="e">
        <f t="shared" si="157"/>
        <v>#DIV/0!</v>
      </c>
      <c r="N197" s="392"/>
      <c r="O197" s="206"/>
      <c r="P197" s="206"/>
      <c r="Q197" s="209">
        <f t="shared" si="158"/>
        <v>0</v>
      </c>
      <c r="R197" s="221" t="e">
        <f t="shared" si="159"/>
        <v>#DIV/0!</v>
      </c>
      <c r="S197" s="384"/>
      <c r="T197" s="360"/>
      <c r="U197" s="206"/>
      <c r="V197" s="206"/>
      <c r="W197" s="151">
        <f>IFERROR(((V197/U197)*1),0)</f>
        <v>0</v>
      </c>
      <c r="X197" s="388"/>
    </row>
    <row r="198" spans="1:36" s="156" customFormat="1" ht="15.75" hidden="1" thickBot="1">
      <c r="A198" s="371" t="s">
        <v>238</v>
      </c>
      <c r="B198" s="372"/>
      <c r="C198" s="373"/>
      <c r="D198" s="152"/>
      <c r="E198" s="153"/>
      <c r="F198" s="154">
        <f>SUM(F193:F197)</f>
        <v>0</v>
      </c>
      <c r="G198" s="154">
        <f t="shared" ref="G198:H198" si="161">SUM(G193:G197)</f>
        <v>0</v>
      </c>
      <c r="H198" s="154">
        <f t="shared" si="161"/>
        <v>0</v>
      </c>
      <c r="I198" s="222">
        <v>1</v>
      </c>
      <c r="J198" s="210">
        <f t="shared" ref="J198:L198" si="162">SUM(J193:J197)</f>
        <v>0</v>
      </c>
      <c r="K198" s="210">
        <f t="shared" si="162"/>
        <v>0</v>
      </c>
      <c r="L198" s="210">
        <f t="shared" si="162"/>
        <v>0</v>
      </c>
      <c r="M198" s="222">
        <v>1</v>
      </c>
      <c r="N198" s="210">
        <f>N193</f>
        <v>0</v>
      </c>
      <c r="O198" s="210">
        <f t="shared" ref="O198:Q198" si="163">SUM(O193:O197)</f>
        <v>0</v>
      </c>
      <c r="P198" s="210">
        <f t="shared" si="163"/>
        <v>0</v>
      </c>
      <c r="Q198" s="210">
        <f t="shared" si="163"/>
        <v>0</v>
      </c>
      <c r="R198" s="222">
        <v>1</v>
      </c>
      <c r="S198" s="210">
        <f>S193</f>
        <v>0</v>
      </c>
      <c r="T198" s="218">
        <f>T193</f>
        <v>0</v>
      </c>
      <c r="U198" s="212">
        <f>SUM(U193:U197)</f>
        <v>0</v>
      </c>
      <c r="V198" s="213">
        <f>SUM(V193:V197)</f>
        <v>0</v>
      </c>
      <c r="W198" s="155">
        <f>IFERROR(((V198/U198)*1),0)</f>
        <v>0</v>
      </c>
      <c r="X198" s="216">
        <f>IFERROR(((1-(1-T198)*W198)*1),0)</f>
        <v>1</v>
      </c>
      <c r="Y198" s="9"/>
      <c r="Z198" s="9"/>
      <c r="AA198" s="9"/>
      <c r="AB198" s="9"/>
      <c r="AC198" s="9"/>
      <c r="AD198" s="9"/>
      <c r="AE198" s="9"/>
      <c r="AF198" s="9"/>
      <c r="AG198" s="9"/>
      <c r="AH198" s="9"/>
      <c r="AI198" s="9"/>
      <c r="AJ198" s="9"/>
    </row>
    <row r="199" spans="1:36" hidden="1">
      <c r="A199" s="389">
        <f>A193+1</f>
        <v>33</v>
      </c>
      <c r="B199" s="390"/>
      <c r="C199" s="391"/>
      <c r="D199" s="391"/>
      <c r="E199" s="149" t="s">
        <v>233</v>
      </c>
      <c r="F199" s="68"/>
      <c r="G199" s="68"/>
      <c r="H199" s="150">
        <f>F199+G199</f>
        <v>0</v>
      </c>
      <c r="I199" s="221" t="e">
        <f>H199/$H$204</f>
        <v>#DIV/0!</v>
      </c>
      <c r="J199" s="206"/>
      <c r="K199" s="206"/>
      <c r="L199" s="209">
        <f>J199+K199</f>
        <v>0</v>
      </c>
      <c r="M199" s="221" t="e">
        <f>L199/$L$204</f>
        <v>#DIV/0!</v>
      </c>
      <c r="N199" s="392"/>
      <c r="O199" s="206"/>
      <c r="P199" s="206"/>
      <c r="Q199" s="209">
        <f>O199+P199</f>
        <v>0</v>
      </c>
      <c r="R199" s="221" t="e">
        <f>Q199/$Q$204</f>
        <v>#DIV/0!</v>
      </c>
      <c r="S199" s="384">
        <f>N204-Q204</f>
        <v>0</v>
      </c>
      <c r="T199" s="360">
        <f>IFERROR((S199/N204),0)</f>
        <v>0</v>
      </c>
      <c r="U199" s="206"/>
      <c r="V199" s="206"/>
      <c r="W199" s="151">
        <f>IFERROR(((V199/U199)*1),0)</f>
        <v>0</v>
      </c>
      <c r="X199" s="386"/>
    </row>
    <row r="200" spans="1:36" hidden="1">
      <c r="A200" s="389"/>
      <c r="B200" s="390"/>
      <c r="C200" s="391"/>
      <c r="D200" s="391"/>
      <c r="E200" s="149" t="s">
        <v>234</v>
      </c>
      <c r="F200" s="68"/>
      <c r="G200" s="68"/>
      <c r="H200" s="150">
        <f t="shared" ref="H200:H203" si="164">F200+G200</f>
        <v>0</v>
      </c>
      <c r="I200" s="221" t="e">
        <f t="shared" ref="I200:I203" si="165">H200/$H$204</f>
        <v>#DIV/0!</v>
      </c>
      <c r="J200" s="206"/>
      <c r="K200" s="206"/>
      <c r="L200" s="209">
        <f t="shared" ref="L200:L203" si="166">J200+K200</f>
        <v>0</v>
      </c>
      <c r="M200" s="221" t="e">
        <f t="shared" ref="M200:M203" si="167">L200/$L$204</f>
        <v>#DIV/0!</v>
      </c>
      <c r="N200" s="392"/>
      <c r="O200" s="206"/>
      <c r="P200" s="206"/>
      <c r="Q200" s="209">
        <f t="shared" ref="Q200:Q203" si="168">O200+P200</f>
        <v>0</v>
      </c>
      <c r="R200" s="221" t="e">
        <f t="shared" ref="R200:R203" si="169">Q200/$Q$204</f>
        <v>#DIV/0!</v>
      </c>
      <c r="S200" s="384"/>
      <c r="T200" s="360"/>
      <c r="U200" s="206"/>
      <c r="V200" s="206"/>
      <c r="W200" s="151">
        <f t="shared" ref="W200:W201" si="170">IFERROR(((V200/U200)*1),0)</f>
        <v>0</v>
      </c>
      <c r="X200" s="387"/>
    </row>
    <row r="201" spans="1:36" hidden="1">
      <c r="A201" s="389"/>
      <c r="B201" s="390"/>
      <c r="C201" s="391"/>
      <c r="D201" s="391"/>
      <c r="E201" s="149" t="s">
        <v>235</v>
      </c>
      <c r="F201" s="68"/>
      <c r="G201" s="68"/>
      <c r="H201" s="150">
        <f t="shared" si="164"/>
        <v>0</v>
      </c>
      <c r="I201" s="221" t="e">
        <f t="shared" si="165"/>
        <v>#DIV/0!</v>
      </c>
      <c r="J201" s="206"/>
      <c r="K201" s="206"/>
      <c r="L201" s="209">
        <f t="shared" si="166"/>
        <v>0</v>
      </c>
      <c r="M201" s="221" t="e">
        <f t="shared" si="167"/>
        <v>#DIV/0!</v>
      </c>
      <c r="N201" s="392"/>
      <c r="O201" s="206"/>
      <c r="P201" s="206"/>
      <c r="Q201" s="209">
        <f t="shared" si="168"/>
        <v>0</v>
      </c>
      <c r="R201" s="221" t="e">
        <f t="shared" si="169"/>
        <v>#DIV/0!</v>
      </c>
      <c r="S201" s="384"/>
      <c r="T201" s="360"/>
      <c r="U201" s="206"/>
      <c r="V201" s="206"/>
      <c r="W201" s="151">
        <f t="shared" si="170"/>
        <v>0</v>
      </c>
      <c r="X201" s="387"/>
    </row>
    <row r="202" spans="1:36" hidden="1">
      <c r="A202" s="389"/>
      <c r="B202" s="390"/>
      <c r="C202" s="391"/>
      <c r="D202" s="391"/>
      <c r="E202" s="149" t="s">
        <v>236</v>
      </c>
      <c r="F202" s="68"/>
      <c r="G202" s="68"/>
      <c r="H202" s="150">
        <f t="shared" si="164"/>
        <v>0</v>
      </c>
      <c r="I202" s="221" t="e">
        <f t="shared" si="165"/>
        <v>#DIV/0!</v>
      </c>
      <c r="J202" s="206"/>
      <c r="K202" s="206"/>
      <c r="L202" s="209">
        <f t="shared" si="166"/>
        <v>0</v>
      </c>
      <c r="M202" s="221" t="e">
        <f t="shared" si="167"/>
        <v>#DIV/0!</v>
      </c>
      <c r="N202" s="392"/>
      <c r="O202" s="206"/>
      <c r="P202" s="206"/>
      <c r="Q202" s="209">
        <f t="shared" si="168"/>
        <v>0</v>
      </c>
      <c r="R202" s="221" t="e">
        <f t="shared" si="169"/>
        <v>#DIV/0!</v>
      </c>
      <c r="S202" s="384"/>
      <c r="T202" s="360"/>
      <c r="U202" s="206"/>
      <c r="V202" s="206"/>
      <c r="W202" s="151">
        <f>IFERROR(((V202/U202)*1),0)</f>
        <v>0</v>
      </c>
      <c r="X202" s="387"/>
    </row>
    <row r="203" spans="1:36" ht="15.75" hidden="1" thickBot="1">
      <c r="A203" s="389"/>
      <c r="B203" s="390"/>
      <c r="C203" s="391"/>
      <c r="D203" s="391"/>
      <c r="E203" s="149" t="s">
        <v>237</v>
      </c>
      <c r="F203" s="68"/>
      <c r="G203" s="68"/>
      <c r="H203" s="150">
        <f t="shared" si="164"/>
        <v>0</v>
      </c>
      <c r="I203" s="221" t="e">
        <f t="shared" si="165"/>
        <v>#DIV/0!</v>
      </c>
      <c r="J203" s="206"/>
      <c r="K203" s="206"/>
      <c r="L203" s="209">
        <f t="shared" si="166"/>
        <v>0</v>
      </c>
      <c r="M203" s="221" t="e">
        <f t="shared" si="167"/>
        <v>#DIV/0!</v>
      </c>
      <c r="N203" s="392"/>
      <c r="O203" s="206"/>
      <c r="P203" s="206"/>
      <c r="Q203" s="209">
        <f t="shared" si="168"/>
        <v>0</v>
      </c>
      <c r="R203" s="221" t="e">
        <f t="shared" si="169"/>
        <v>#DIV/0!</v>
      </c>
      <c r="S203" s="384"/>
      <c r="T203" s="360"/>
      <c r="U203" s="206"/>
      <c r="V203" s="206"/>
      <c r="W203" s="151">
        <f>IFERROR(((V203/U203)*1),0)</f>
        <v>0</v>
      </c>
      <c r="X203" s="388"/>
    </row>
    <row r="204" spans="1:36" s="156" customFormat="1" ht="15.75" hidden="1" thickBot="1">
      <c r="A204" s="371" t="s">
        <v>238</v>
      </c>
      <c r="B204" s="372"/>
      <c r="C204" s="373"/>
      <c r="D204" s="152"/>
      <c r="E204" s="153"/>
      <c r="F204" s="154">
        <f>SUM(F199:F203)</f>
        <v>0</v>
      </c>
      <c r="G204" s="154">
        <f t="shared" ref="G204:H204" si="171">SUM(G199:G203)</f>
        <v>0</v>
      </c>
      <c r="H204" s="154">
        <f t="shared" si="171"/>
        <v>0</v>
      </c>
      <c r="I204" s="222">
        <v>1</v>
      </c>
      <c r="J204" s="210">
        <f t="shared" ref="J204:L204" si="172">SUM(J199:J203)</f>
        <v>0</v>
      </c>
      <c r="K204" s="210">
        <f t="shared" si="172"/>
        <v>0</v>
      </c>
      <c r="L204" s="210">
        <f t="shared" si="172"/>
        <v>0</v>
      </c>
      <c r="M204" s="222">
        <v>1</v>
      </c>
      <c r="N204" s="210">
        <f>N199</f>
        <v>0</v>
      </c>
      <c r="O204" s="210">
        <f t="shared" ref="O204:Q204" si="173">SUM(O199:O203)</f>
        <v>0</v>
      </c>
      <c r="P204" s="210">
        <f t="shared" si="173"/>
        <v>0</v>
      </c>
      <c r="Q204" s="210">
        <f t="shared" si="173"/>
        <v>0</v>
      </c>
      <c r="R204" s="222">
        <v>1</v>
      </c>
      <c r="S204" s="210">
        <f>S199</f>
        <v>0</v>
      </c>
      <c r="T204" s="218">
        <f>T199</f>
        <v>0</v>
      </c>
      <c r="U204" s="212">
        <f>SUM(U199:U203)</f>
        <v>0</v>
      </c>
      <c r="V204" s="213">
        <f>SUM(V199:V203)</f>
        <v>0</v>
      </c>
      <c r="W204" s="155">
        <f>IFERROR(((V204/U204)*1),0)</f>
        <v>0</v>
      </c>
      <c r="X204" s="216">
        <f>IFERROR(((1-(1-T204)*W204)*1),0)</f>
        <v>1</v>
      </c>
      <c r="Y204" s="9"/>
      <c r="Z204" s="9"/>
      <c r="AA204" s="9"/>
      <c r="AB204" s="9"/>
      <c r="AC204" s="9"/>
      <c r="AD204" s="9"/>
      <c r="AE204" s="9"/>
      <c r="AF204" s="9"/>
      <c r="AG204" s="9"/>
      <c r="AH204" s="9"/>
      <c r="AI204" s="9"/>
      <c r="AJ204" s="9"/>
    </row>
    <row r="205" spans="1:36" hidden="1">
      <c r="A205" s="389">
        <f>A199+1</f>
        <v>34</v>
      </c>
      <c r="B205" s="390"/>
      <c r="C205" s="391"/>
      <c r="D205" s="391"/>
      <c r="E205" s="149" t="s">
        <v>233</v>
      </c>
      <c r="F205" s="68"/>
      <c r="G205" s="68"/>
      <c r="H205" s="150">
        <f>F205+G205</f>
        <v>0</v>
      </c>
      <c r="I205" s="221" t="e">
        <f>H205/$H$210</f>
        <v>#DIV/0!</v>
      </c>
      <c r="J205" s="206"/>
      <c r="K205" s="206"/>
      <c r="L205" s="209">
        <f>J205+K205</f>
        <v>0</v>
      </c>
      <c r="M205" s="221" t="e">
        <f>L205/$L$210</f>
        <v>#DIV/0!</v>
      </c>
      <c r="N205" s="392"/>
      <c r="O205" s="206"/>
      <c r="P205" s="206"/>
      <c r="Q205" s="209">
        <f>O205+P205</f>
        <v>0</v>
      </c>
      <c r="R205" s="221" t="e">
        <f>Q205/$Q$210</f>
        <v>#DIV/0!</v>
      </c>
      <c r="S205" s="384">
        <f>N210-Q210</f>
        <v>0</v>
      </c>
      <c r="T205" s="360">
        <f>IFERROR((S205/N210),0)</f>
        <v>0</v>
      </c>
      <c r="U205" s="206"/>
      <c r="V205" s="206"/>
      <c r="W205" s="151">
        <f>IFERROR(((V205/U205)*1),0)</f>
        <v>0</v>
      </c>
      <c r="X205" s="386"/>
    </row>
    <row r="206" spans="1:36" hidden="1">
      <c r="A206" s="389"/>
      <c r="B206" s="390"/>
      <c r="C206" s="391"/>
      <c r="D206" s="391"/>
      <c r="E206" s="149" t="s">
        <v>234</v>
      </c>
      <c r="F206" s="68"/>
      <c r="G206" s="68"/>
      <c r="H206" s="150">
        <f t="shared" ref="H206:H209" si="174">F206+G206</f>
        <v>0</v>
      </c>
      <c r="I206" s="221" t="e">
        <f t="shared" ref="I206:I209" si="175">H206/$H$210</f>
        <v>#DIV/0!</v>
      </c>
      <c r="J206" s="206"/>
      <c r="K206" s="206"/>
      <c r="L206" s="209">
        <f t="shared" ref="L206:L209" si="176">J206+K206</f>
        <v>0</v>
      </c>
      <c r="M206" s="221" t="e">
        <f t="shared" ref="M206:M209" si="177">L206/$L$210</f>
        <v>#DIV/0!</v>
      </c>
      <c r="N206" s="392"/>
      <c r="O206" s="206"/>
      <c r="P206" s="206"/>
      <c r="Q206" s="209">
        <f t="shared" ref="Q206:Q209" si="178">O206+P206</f>
        <v>0</v>
      </c>
      <c r="R206" s="221" t="e">
        <f t="shared" ref="R206:R209" si="179">Q206/$Q$210</f>
        <v>#DIV/0!</v>
      </c>
      <c r="S206" s="384"/>
      <c r="T206" s="360"/>
      <c r="U206" s="206"/>
      <c r="V206" s="206"/>
      <c r="W206" s="151">
        <f t="shared" ref="W206:W207" si="180">IFERROR(((V206/U206)*1),0)</f>
        <v>0</v>
      </c>
      <c r="X206" s="387"/>
    </row>
    <row r="207" spans="1:36" hidden="1">
      <c r="A207" s="389"/>
      <c r="B207" s="390"/>
      <c r="C207" s="391"/>
      <c r="D207" s="391"/>
      <c r="E207" s="149" t="s">
        <v>235</v>
      </c>
      <c r="F207" s="68"/>
      <c r="G207" s="68"/>
      <c r="H207" s="150">
        <f t="shared" si="174"/>
        <v>0</v>
      </c>
      <c r="I207" s="221" t="e">
        <f t="shared" si="175"/>
        <v>#DIV/0!</v>
      </c>
      <c r="J207" s="206"/>
      <c r="K207" s="206"/>
      <c r="L207" s="209">
        <f t="shared" si="176"/>
        <v>0</v>
      </c>
      <c r="M207" s="221" t="e">
        <f t="shared" si="177"/>
        <v>#DIV/0!</v>
      </c>
      <c r="N207" s="392"/>
      <c r="O207" s="206"/>
      <c r="P207" s="206"/>
      <c r="Q207" s="209">
        <f t="shared" si="178"/>
        <v>0</v>
      </c>
      <c r="R207" s="221" t="e">
        <f t="shared" si="179"/>
        <v>#DIV/0!</v>
      </c>
      <c r="S207" s="384"/>
      <c r="T207" s="360"/>
      <c r="U207" s="206"/>
      <c r="V207" s="206"/>
      <c r="W207" s="151">
        <f t="shared" si="180"/>
        <v>0</v>
      </c>
      <c r="X207" s="387"/>
    </row>
    <row r="208" spans="1:36" hidden="1">
      <c r="A208" s="389"/>
      <c r="B208" s="390"/>
      <c r="C208" s="391"/>
      <c r="D208" s="391"/>
      <c r="E208" s="149" t="s">
        <v>236</v>
      </c>
      <c r="F208" s="68"/>
      <c r="G208" s="68"/>
      <c r="H208" s="150">
        <f t="shared" si="174"/>
        <v>0</v>
      </c>
      <c r="I208" s="221" t="e">
        <f t="shared" si="175"/>
        <v>#DIV/0!</v>
      </c>
      <c r="J208" s="206"/>
      <c r="K208" s="206"/>
      <c r="L208" s="209">
        <f t="shared" si="176"/>
        <v>0</v>
      </c>
      <c r="M208" s="221" t="e">
        <f t="shared" si="177"/>
        <v>#DIV/0!</v>
      </c>
      <c r="N208" s="392"/>
      <c r="O208" s="206"/>
      <c r="P208" s="206"/>
      <c r="Q208" s="209">
        <f t="shared" si="178"/>
        <v>0</v>
      </c>
      <c r="R208" s="221" t="e">
        <f t="shared" si="179"/>
        <v>#DIV/0!</v>
      </c>
      <c r="S208" s="384"/>
      <c r="T208" s="360"/>
      <c r="U208" s="206"/>
      <c r="V208" s="206"/>
      <c r="W208" s="151">
        <f>IFERROR(((V208/U208)*1),0)</f>
        <v>0</v>
      </c>
      <c r="X208" s="387"/>
    </row>
    <row r="209" spans="1:36" ht="15.75" hidden="1" thickBot="1">
      <c r="A209" s="389"/>
      <c r="B209" s="390"/>
      <c r="C209" s="391"/>
      <c r="D209" s="391"/>
      <c r="E209" s="149" t="s">
        <v>237</v>
      </c>
      <c r="F209" s="68"/>
      <c r="G209" s="68"/>
      <c r="H209" s="150">
        <f t="shared" si="174"/>
        <v>0</v>
      </c>
      <c r="I209" s="221" t="e">
        <f t="shared" si="175"/>
        <v>#DIV/0!</v>
      </c>
      <c r="J209" s="206"/>
      <c r="K209" s="206"/>
      <c r="L209" s="209">
        <f t="shared" si="176"/>
        <v>0</v>
      </c>
      <c r="M209" s="221" t="e">
        <f t="shared" si="177"/>
        <v>#DIV/0!</v>
      </c>
      <c r="N209" s="392"/>
      <c r="O209" s="206"/>
      <c r="P209" s="206"/>
      <c r="Q209" s="209">
        <f t="shared" si="178"/>
        <v>0</v>
      </c>
      <c r="R209" s="221" t="e">
        <f t="shared" si="179"/>
        <v>#DIV/0!</v>
      </c>
      <c r="S209" s="384"/>
      <c r="T209" s="360"/>
      <c r="U209" s="206"/>
      <c r="V209" s="206"/>
      <c r="W209" s="151">
        <f>IFERROR(((V209/U209)*1),0)</f>
        <v>0</v>
      </c>
      <c r="X209" s="388"/>
    </row>
    <row r="210" spans="1:36" s="156" customFormat="1" ht="15.75" hidden="1" thickBot="1">
      <c r="A210" s="371" t="s">
        <v>238</v>
      </c>
      <c r="B210" s="372"/>
      <c r="C210" s="373"/>
      <c r="D210" s="152"/>
      <c r="E210" s="153"/>
      <c r="F210" s="154">
        <f>SUM(F205:F209)</f>
        <v>0</v>
      </c>
      <c r="G210" s="154">
        <f t="shared" ref="G210:H210" si="181">SUM(G205:G209)</f>
        <v>0</v>
      </c>
      <c r="H210" s="154">
        <f t="shared" si="181"/>
        <v>0</v>
      </c>
      <c r="I210" s="222">
        <v>1</v>
      </c>
      <c r="J210" s="210">
        <f t="shared" ref="J210:L210" si="182">SUM(J205:J209)</f>
        <v>0</v>
      </c>
      <c r="K210" s="210">
        <f t="shared" si="182"/>
        <v>0</v>
      </c>
      <c r="L210" s="210">
        <f t="shared" si="182"/>
        <v>0</v>
      </c>
      <c r="M210" s="222">
        <v>1</v>
      </c>
      <c r="N210" s="210">
        <f>N205</f>
        <v>0</v>
      </c>
      <c r="O210" s="210">
        <f t="shared" ref="O210:Q210" si="183">SUM(O205:O209)</f>
        <v>0</v>
      </c>
      <c r="P210" s="210">
        <f t="shared" si="183"/>
        <v>0</v>
      </c>
      <c r="Q210" s="210">
        <f t="shared" si="183"/>
        <v>0</v>
      </c>
      <c r="R210" s="222">
        <v>1</v>
      </c>
      <c r="S210" s="210">
        <f>S205</f>
        <v>0</v>
      </c>
      <c r="T210" s="218">
        <f>T205</f>
        <v>0</v>
      </c>
      <c r="U210" s="212">
        <f>SUM(U205:U209)</f>
        <v>0</v>
      </c>
      <c r="V210" s="213">
        <f>SUM(V205:V209)</f>
        <v>0</v>
      </c>
      <c r="W210" s="155">
        <f>IFERROR(((V210/U210)*1),0)</f>
        <v>0</v>
      </c>
      <c r="X210" s="216">
        <f>IFERROR(((1-(1-T210)*W210)*1),0)</f>
        <v>1</v>
      </c>
      <c r="Y210" s="9"/>
      <c r="Z210" s="9"/>
      <c r="AA210" s="9"/>
      <c r="AB210" s="9"/>
      <c r="AC210" s="9"/>
      <c r="AD210" s="9"/>
      <c r="AE210" s="9"/>
      <c r="AF210" s="9"/>
      <c r="AG210" s="9"/>
      <c r="AH210" s="9"/>
      <c r="AI210" s="9"/>
      <c r="AJ210" s="9"/>
    </row>
    <row r="211" spans="1:36" hidden="1">
      <c r="A211" s="389">
        <f>A205+1</f>
        <v>35</v>
      </c>
      <c r="B211" s="390"/>
      <c r="C211" s="391"/>
      <c r="D211" s="391"/>
      <c r="E211" s="149" t="s">
        <v>233</v>
      </c>
      <c r="F211" s="68"/>
      <c r="G211" s="68"/>
      <c r="H211" s="150">
        <f>F211+G211</f>
        <v>0</v>
      </c>
      <c r="I211" s="221" t="e">
        <f>H211/$H$216</f>
        <v>#DIV/0!</v>
      </c>
      <c r="J211" s="206"/>
      <c r="K211" s="206"/>
      <c r="L211" s="209">
        <f>J211+K211</f>
        <v>0</v>
      </c>
      <c r="M211" s="221" t="e">
        <f>L211/$L$216</f>
        <v>#DIV/0!</v>
      </c>
      <c r="N211" s="392"/>
      <c r="O211" s="206"/>
      <c r="P211" s="206"/>
      <c r="Q211" s="209">
        <f>O211+P211</f>
        <v>0</v>
      </c>
      <c r="R211" s="221" t="e">
        <f>Q211/$Q$216</f>
        <v>#DIV/0!</v>
      </c>
      <c r="S211" s="384">
        <f>N216-Q216</f>
        <v>0</v>
      </c>
      <c r="T211" s="360">
        <f>IFERROR((S211/N216),0)</f>
        <v>0</v>
      </c>
      <c r="U211" s="206"/>
      <c r="V211" s="206"/>
      <c r="W211" s="151">
        <f>IFERROR(((V211/U211)*1),0)</f>
        <v>0</v>
      </c>
      <c r="X211" s="386"/>
    </row>
    <row r="212" spans="1:36" hidden="1">
      <c r="A212" s="389"/>
      <c r="B212" s="390"/>
      <c r="C212" s="391"/>
      <c r="D212" s="391"/>
      <c r="E212" s="149" t="s">
        <v>234</v>
      </c>
      <c r="F212" s="68"/>
      <c r="G212" s="68"/>
      <c r="H212" s="150">
        <f t="shared" ref="H212:H215" si="184">F212+G212</f>
        <v>0</v>
      </c>
      <c r="I212" s="221" t="e">
        <f t="shared" ref="I212:I215" si="185">H212/$H$216</f>
        <v>#DIV/0!</v>
      </c>
      <c r="J212" s="206"/>
      <c r="K212" s="206"/>
      <c r="L212" s="209">
        <f t="shared" ref="L212:L215" si="186">J212+K212</f>
        <v>0</v>
      </c>
      <c r="M212" s="221" t="e">
        <f t="shared" ref="M212:M215" si="187">L212/$L$216</f>
        <v>#DIV/0!</v>
      </c>
      <c r="N212" s="392"/>
      <c r="O212" s="206"/>
      <c r="P212" s="206"/>
      <c r="Q212" s="209">
        <f t="shared" ref="Q212:Q215" si="188">O212+P212</f>
        <v>0</v>
      </c>
      <c r="R212" s="221" t="e">
        <f t="shared" ref="R212:R215" si="189">Q212/$Q$216</f>
        <v>#DIV/0!</v>
      </c>
      <c r="S212" s="384"/>
      <c r="T212" s="360"/>
      <c r="U212" s="206"/>
      <c r="V212" s="206"/>
      <c r="W212" s="151">
        <f t="shared" ref="W212:W213" si="190">IFERROR(((V212/U212)*1),0)</f>
        <v>0</v>
      </c>
      <c r="X212" s="387"/>
    </row>
    <row r="213" spans="1:36" hidden="1">
      <c r="A213" s="389"/>
      <c r="B213" s="390"/>
      <c r="C213" s="391"/>
      <c r="D213" s="391"/>
      <c r="E213" s="149" t="s">
        <v>235</v>
      </c>
      <c r="F213" s="68"/>
      <c r="G213" s="68"/>
      <c r="H213" s="150">
        <f t="shared" si="184"/>
        <v>0</v>
      </c>
      <c r="I213" s="221" t="e">
        <f t="shared" si="185"/>
        <v>#DIV/0!</v>
      </c>
      <c r="J213" s="206"/>
      <c r="K213" s="206"/>
      <c r="L213" s="209">
        <f t="shared" si="186"/>
        <v>0</v>
      </c>
      <c r="M213" s="221" t="e">
        <f t="shared" si="187"/>
        <v>#DIV/0!</v>
      </c>
      <c r="N213" s="392"/>
      <c r="O213" s="206"/>
      <c r="P213" s="206"/>
      <c r="Q213" s="209">
        <f t="shared" si="188"/>
        <v>0</v>
      </c>
      <c r="R213" s="221" t="e">
        <f t="shared" si="189"/>
        <v>#DIV/0!</v>
      </c>
      <c r="S213" s="384"/>
      <c r="T213" s="360"/>
      <c r="U213" s="206"/>
      <c r="V213" s="206"/>
      <c r="W213" s="151">
        <f t="shared" si="190"/>
        <v>0</v>
      </c>
      <c r="X213" s="387"/>
    </row>
    <row r="214" spans="1:36" hidden="1">
      <c r="A214" s="389"/>
      <c r="B214" s="390"/>
      <c r="C214" s="391"/>
      <c r="D214" s="391"/>
      <c r="E214" s="149" t="s">
        <v>236</v>
      </c>
      <c r="F214" s="68"/>
      <c r="G214" s="68"/>
      <c r="H214" s="150">
        <f t="shared" si="184"/>
        <v>0</v>
      </c>
      <c r="I214" s="221" t="e">
        <f t="shared" si="185"/>
        <v>#DIV/0!</v>
      </c>
      <c r="J214" s="206"/>
      <c r="K214" s="206"/>
      <c r="L214" s="209">
        <f t="shared" si="186"/>
        <v>0</v>
      </c>
      <c r="M214" s="221" t="e">
        <f t="shared" si="187"/>
        <v>#DIV/0!</v>
      </c>
      <c r="N214" s="392"/>
      <c r="O214" s="206"/>
      <c r="P214" s="206"/>
      <c r="Q214" s="209">
        <f t="shared" si="188"/>
        <v>0</v>
      </c>
      <c r="R214" s="221" t="e">
        <f t="shared" si="189"/>
        <v>#DIV/0!</v>
      </c>
      <c r="S214" s="384"/>
      <c r="T214" s="360"/>
      <c r="U214" s="206"/>
      <c r="V214" s="206"/>
      <c r="W214" s="151">
        <f>IFERROR(((V214/U214)*1),0)</f>
        <v>0</v>
      </c>
      <c r="X214" s="387"/>
    </row>
    <row r="215" spans="1:36" ht="15.75" hidden="1" thickBot="1">
      <c r="A215" s="389"/>
      <c r="B215" s="390"/>
      <c r="C215" s="391"/>
      <c r="D215" s="391"/>
      <c r="E215" s="149" t="s">
        <v>237</v>
      </c>
      <c r="F215" s="68"/>
      <c r="G215" s="68"/>
      <c r="H215" s="150">
        <f t="shared" si="184"/>
        <v>0</v>
      </c>
      <c r="I215" s="221" t="e">
        <f t="shared" si="185"/>
        <v>#DIV/0!</v>
      </c>
      <c r="J215" s="206"/>
      <c r="K215" s="206"/>
      <c r="L215" s="209">
        <f t="shared" si="186"/>
        <v>0</v>
      </c>
      <c r="M215" s="221" t="e">
        <f t="shared" si="187"/>
        <v>#DIV/0!</v>
      </c>
      <c r="N215" s="392"/>
      <c r="O215" s="206"/>
      <c r="P215" s="206"/>
      <c r="Q215" s="209">
        <f t="shared" si="188"/>
        <v>0</v>
      </c>
      <c r="R215" s="221" t="e">
        <f t="shared" si="189"/>
        <v>#DIV/0!</v>
      </c>
      <c r="S215" s="384"/>
      <c r="T215" s="360"/>
      <c r="U215" s="206"/>
      <c r="V215" s="206"/>
      <c r="W215" s="151">
        <f>IFERROR(((V215/U215)*1),0)</f>
        <v>0</v>
      </c>
      <c r="X215" s="388"/>
    </row>
    <row r="216" spans="1:36" s="156" customFormat="1" ht="15.75" hidden="1" thickBot="1">
      <c r="A216" s="371" t="s">
        <v>238</v>
      </c>
      <c r="B216" s="372"/>
      <c r="C216" s="373"/>
      <c r="D216" s="152"/>
      <c r="E216" s="153"/>
      <c r="F216" s="154">
        <f>SUM(F211:F215)</f>
        <v>0</v>
      </c>
      <c r="G216" s="154">
        <f t="shared" ref="G216:H216" si="191">SUM(G211:G215)</f>
        <v>0</v>
      </c>
      <c r="H216" s="154">
        <f t="shared" si="191"/>
        <v>0</v>
      </c>
      <c r="I216" s="222">
        <v>1</v>
      </c>
      <c r="J216" s="210">
        <f t="shared" ref="J216:L216" si="192">SUM(J211:J215)</f>
        <v>0</v>
      </c>
      <c r="K216" s="210">
        <f t="shared" si="192"/>
        <v>0</v>
      </c>
      <c r="L216" s="210">
        <f t="shared" si="192"/>
        <v>0</v>
      </c>
      <c r="M216" s="222">
        <v>1</v>
      </c>
      <c r="N216" s="210">
        <f>N211</f>
        <v>0</v>
      </c>
      <c r="O216" s="210">
        <f t="shared" ref="O216:Q216" si="193">SUM(O211:O215)</f>
        <v>0</v>
      </c>
      <c r="P216" s="210">
        <f t="shared" si="193"/>
        <v>0</v>
      </c>
      <c r="Q216" s="210">
        <f t="shared" si="193"/>
        <v>0</v>
      </c>
      <c r="R216" s="222">
        <v>1</v>
      </c>
      <c r="S216" s="210">
        <f>S211</f>
        <v>0</v>
      </c>
      <c r="T216" s="218">
        <f>T211</f>
        <v>0</v>
      </c>
      <c r="U216" s="212">
        <f>SUM(U211:U215)</f>
        <v>0</v>
      </c>
      <c r="V216" s="213">
        <f>SUM(V211:V215)</f>
        <v>0</v>
      </c>
      <c r="W216" s="155">
        <f>IFERROR(((V216/U216)*1),0)</f>
        <v>0</v>
      </c>
      <c r="X216" s="216">
        <f>IFERROR(((1-(1-T216)*W216)*1),0)</f>
        <v>1</v>
      </c>
      <c r="Y216" s="9"/>
      <c r="Z216" s="9"/>
      <c r="AA216" s="9"/>
      <c r="AB216" s="9"/>
      <c r="AC216" s="9"/>
      <c r="AD216" s="9"/>
      <c r="AE216" s="9"/>
      <c r="AF216" s="9"/>
      <c r="AG216" s="9"/>
      <c r="AH216" s="9"/>
      <c r="AI216" s="9"/>
      <c r="AJ216" s="9"/>
    </row>
    <row r="217" spans="1:36" hidden="1">
      <c r="A217" s="389">
        <f>A211+1</f>
        <v>36</v>
      </c>
      <c r="B217" s="390"/>
      <c r="C217" s="391"/>
      <c r="D217" s="391"/>
      <c r="E217" s="149" t="s">
        <v>233</v>
      </c>
      <c r="F217" s="68"/>
      <c r="G217" s="68"/>
      <c r="H217" s="150">
        <f>F217+G217</f>
        <v>0</v>
      </c>
      <c r="I217" s="221" t="e">
        <f>H217/$H$222</f>
        <v>#DIV/0!</v>
      </c>
      <c r="J217" s="206"/>
      <c r="K217" s="206"/>
      <c r="L217" s="209">
        <f>J217+K217</f>
        <v>0</v>
      </c>
      <c r="M217" s="221" t="e">
        <f>L217/$L$222</f>
        <v>#DIV/0!</v>
      </c>
      <c r="N217" s="392"/>
      <c r="O217" s="206"/>
      <c r="P217" s="206"/>
      <c r="Q217" s="209">
        <f>O217+P217</f>
        <v>0</v>
      </c>
      <c r="R217" s="221" t="e">
        <f>Q217/$Q$222</f>
        <v>#DIV/0!</v>
      </c>
      <c r="S217" s="384">
        <f>N222-Q222</f>
        <v>0</v>
      </c>
      <c r="T217" s="360">
        <f>IFERROR((S217/N222),0)</f>
        <v>0</v>
      </c>
      <c r="U217" s="206"/>
      <c r="V217" s="206"/>
      <c r="W217" s="151">
        <f>IFERROR(((V217/U217)*1),0)</f>
        <v>0</v>
      </c>
      <c r="X217" s="386"/>
    </row>
    <row r="218" spans="1:36" hidden="1">
      <c r="A218" s="389"/>
      <c r="B218" s="390"/>
      <c r="C218" s="391"/>
      <c r="D218" s="391"/>
      <c r="E218" s="149" t="s">
        <v>234</v>
      </c>
      <c r="F218" s="68"/>
      <c r="G218" s="68"/>
      <c r="H218" s="150">
        <f t="shared" ref="H218:H221" si="194">F218+G218</f>
        <v>0</v>
      </c>
      <c r="I218" s="221" t="e">
        <f t="shared" ref="I218:I221" si="195">H218/$H$222</f>
        <v>#DIV/0!</v>
      </c>
      <c r="J218" s="206"/>
      <c r="K218" s="206"/>
      <c r="L218" s="209">
        <f t="shared" ref="L218:L221" si="196">J218+K218</f>
        <v>0</v>
      </c>
      <c r="M218" s="221" t="e">
        <f t="shared" ref="M218:M221" si="197">L218/$L$222</f>
        <v>#DIV/0!</v>
      </c>
      <c r="N218" s="392"/>
      <c r="O218" s="206"/>
      <c r="P218" s="206"/>
      <c r="Q218" s="209">
        <f t="shared" ref="Q218:Q221" si="198">O218+P218</f>
        <v>0</v>
      </c>
      <c r="R218" s="221" t="e">
        <f t="shared" ref="R218:R221" si="199">Q218/$Q$222</f>
        <v>#DIV/0!</v>
      </c>
      <c r="S218" s="384"/>
      <c r="T218" s="360"/>
      <c r="U218" s="206"/>
      <c r="V218" s="206"/>
      <c r="W218" s="151">
        <f t="shared" ref="W218:W219" si="200">IFERROR(((V218/U218)*1),0)</f>
        <v>0</v>
      </c>
      <c r="X218" s="387"/>
    </row>
    <row r="219" spans="1:36" hidden="1">
      <c r="A219" s="389"/>
      <c r="B219" s="390"/>
      <c r="C219" s="391"/>
      <c r="D219" s="391"/>
      <c r="E219" s="149" t="s">
        <v>235</v>
      </c>
      <c r="F219" s="68"/>
      <c r="G219" s="68"/>
      <c r="H219" s="150">
        <f t="shared" si="194"/>
        <v>0</v>
      </c>
      <c r="I219" s="221" t="e">
        <f t="shared" si="195"/>
        <v>#DIV/0!</v>
      </c>
      <c r="J219" s="206"/>
      <c r="K219" s="206"/>
      <c r="L219" s="209">
        <f t="shared" si="196"/>
        <v>0</v>
      </c>
      <c r="M219" s="221" t="e">
        <f t="shared" si="197"/>
        <v>#DIV/0!</v>
      </c>
      <c r="N219" s="392"/>
      <c r="O219" s="206"/>
      <c r="P219" s="206"/>
      <c r="Q219" s="209">
        <f t="shared" si="198"/>
        <v>0</v>
      </c>
      <c r="R219" s="221" t="e">
        <f t="shared" si="199"/>
        <v>#DIV/0!</v>
      </c>
      <c r="S219" s="384"/>
      <c r="T219" s="360"/>
      <c r="U219" s="206"/>
      <c r="V219" s="206"/>
      <c r="W219" s="151">
        <f t="shared" si="200"/>
        <v>0</v>
      </c>
      <c r="X219" s="387"/>
    </row>
    <row r="220" spans="1:36" hidden="1">
      <c r="A220" s="389"/>
      <c r="B220" s="390"/>
      <c r="C220" s="391"/>
      <c r="D220" s="391"/>
      <c r="E220" s="149" t="s">
        <v>236</v>
      </c>
      <c r="F220" s="68"/>
      <c r="G220" s="68"/>
      <c r="H220" s="150">
        <f t="shared" si="194"/>
        <v>0</v>
      </c>
      <c r="I220" s="221" t="e">
        <f t="shared" si="195"/>
        <v>#DIV/0!</v>
      </c>
      <c r="J220" s="206"/>
      <c r="K220" s="206"/>
      <c r="L220" s="209">
        <f t="shared" si="196"/>
        <v>0</v>
      </c>
      <c r="M220" s="221" t="e">
        <f t="shared" si="197"/>
        <v>#DIV/0!</v>
      </c>
      <c r="N220" s="392"/>
      <c r="O220" s="206"/>
      <c r="P220" s="206"/>
      <c r="Q220" s="209">
        <f t="shared" si="198"/>
        <v>0</v>
      </c>
      <c r="R220" s="221" t="e">
        <f t="shared" si="199"/>
        <v>#DIV/0!</v>
      </c>
      <c r="S220" s="384"/>
      <c r="T220" s="360"/>
      <c r="U220" s="206"/>
      <c r="V220" s="206"/>
      <c r="W220" s="151">
        <f>IFERROR(((V220/U220)*1),0)</f>
        <v>0</v>
      </c>
      <c r="X220" s="387"/>
    </row>
    <row r="221" spans="1:36" ht="15.75" hidden="1" thickBot="1">
      <c r="A221" s="389"/>
      <c r="B221" s="390"/>
      <c r="C221" s="391"/>
      <c r="D221" s="391"/>
      <c r="E221" s="149" t="s">
        <v>237</v>
      </c>
      <c r="F221" s="68"/>
      <c r="G221" s="68"/>
      <c r="H221" s="150">
        <f t="shared" si="194"/>
        <v>0</v>
      </c>
      <c r="I221" s="221" t="e">
        <f t="shared" si="195"/>
        <v>#DIV/0!</v>
      </c>
      <c r="J221" s="206"/>
      <c r="K221" s="206"/>
      <c r="L221" s="209">
        <f t="shared" si="196"/>
        <v>0</v>
      </c>
      <c r="M221" s="221" t="e">
        <f t="shared" si="197"/>
        <v>#DIV/0!</v>
      </c>
      <c r="N221" s="392"/>
      <c r="O221" s="206"/>
      <c r="P221" s="206"/>
      <c r="Q221" s="209">
        <f t="shared" si="198"/>
        <v>0</v>
      </c>
      <c r="R221" s="221" t="e">
        <f t="shared" si="199"/>
        <v>#DIV/0!</v>
      </c>
      <c r="S221" s="384"/>
      <c r="T221" s="360"/>
      <c r="U221" s="206"/>
      <c r="V221" s="206"/>
      <c r="W221" s="151">
        <f>IFERROR(((V221/U221)*1),0)</f>
        <v>0</v>
      </c>
      <c r="X221" s="388"/>
    </row>
    <row r="222" spans="1:36" s="156" customFormat="1" ht="15.75" hidden="1" thickBot="1">
      <c r="A222" s="371" t="s">
        <v>238</v>
      </c>
      <c r="B222" s="372"/>
      <c r="C222" s="373"/>
      <c r="D222" s="152"/>
      <c r="E222" s="153"/>
      <c r="F222" s="154">
        <f>SUM(F217:F221)</f>
        <v>0</v>
      </c>
      <c r="G222" s="154">
        <f t="shared" ref="G222:H222" si="201">SUM(G217:G221)</f>
        <v>0</v>
      </c>
      <c r="H222" s="154">
        <f t="shared" si="201"/>
        <v>0</v>
      </c>
      <c r="I222" s="222">
        <v>1</v>
      </c>
      <c r="J222" s="210">
        <f t="shared" ref="J222:L222" si="202">SUM(J217:J221)</f>
        <v>0</v>
      </c>
      <c r="K222" s="210">
        <f t="shared" si="202"/>
        <v>0</v>
      </c>
      <c r="L222" s="210">
        <f t="shared" si="202"/>
        <v>0</v>
      </c>
      <c r="M222" s="222">
        <v>1</v>
      </c>
      <c r="N222" s="210">
        <f>N217</f>
        <v>0</v>
      </c>
      <c r="O222" s="210">
        <f t="shared" ref="O222:Q222" si="203">SUM(O217:O221)</f>
        <v>0</v>
      </c>
      <c r="P222" s="210">
        <f t="shared" si="203"/>
        <v>0</v>
      </c>
      <c r="Q222" s="210">
        <f t="shared" si="203"/>
        <v>0</v>
      </c>
      <c r="R222" s="222">
        <v>1</v>
      </c>
      <c r="S222" s="210">
        <f>S217</f>
        <v>0</v>
      </c>
      <c r="T222" s="218">
        <f>T217</f>
        <v>0</v>
      </c>
      <c r="U222" s="212">
        <f>SUM(U217:U221)</f>
        <v>0</v>
      </c>
      <c r="V222" s="213">
        <f>SUM(V217:V221)</f>
        <v>0</v>
      </c>
      <c r="W222" s="155">
        <f>IFERROR(((V222/U222)*1),0)</f>
        <v>0</v>
      </c>
      <c r="X222" s="216">
        <f>IFERROR(((1-(1-T222)*W222)*1),0)</f>
        <v>1</v>
      </c>
      <c r="Y222" s="9"/>
      <c r="Z222" s="9"/>
      <c r="AA222" s="9"/>
      <c r="AB222" s="9"/>
      <c r="AC222" s="9"/>
      <c r="AD222" s="9"/>
      <c r="AE222" s="9"/>
      <c r="AF222" s="9"/>
      <c r="AG222" s="9"/>
      <c r="AH222" s="9"/>
      <c r="AI222" s="9"/>
      <c r="AJ222" s="9"/>
    </row>
    <row r="223" spans="1:36" hidden="1">
      <c r="A223" s="389">
        <f>A217+1</f>
        <v>37</v>
      </c>
      <c r="B223" s="390"/>
      <c r="C223" s="391"/>
      <c r="D223" s="391"/>
      <c r="E223" s="149" t="s">
        <v>233</v>
      </c>
      <c r="F223" s="68"/>
      <c r="G223" s="68"/>
      <c r="H223" s="150">
        <f>F223+G223</f>
        <v>0</v>
      </c>
      <c r="I223" s="221" t="e">
        <f>H223/$H$228</f>
        <v>#DIV/0!</v>
      </c>
      <c r="J223" s="206"/>
      <c r="K223" s="206"/>
      <c r="L223" s="209">
        <f>J223+K223</f>
        <v>0</v>
      </c>
      <c r="M223" s="221" t="e">
        <f>L223/$L$228</f>
        <v>#DIV/0!</v>
      </c>
      <c r="N223" s="392"/>
      <c r="O223" s="206"/>
      <c r="P223" s="206"/>
      <c r="Q223" s="209">
        <f>O223+P223</f>
        <v>0</v>
      </c>
      <c r="R223" s="221" t="e">
        <f>Q223/$Q$228</f>
        <v>#DIV/0!</v>
      </c>
      <c r="S223" s="384">
        <f>N228-Q228</f>
        <v>0</v>
      </c>
      <c r="T223" s="360">
        <f>IFERROR((S223/N228),0)</f>
        <v>0</v>
      </c>
      <c r="U223" s="206"/>
      <c r="V223" s="206"/>
      <c r="W223" s="151">
        <f>IFERROR(((V223/U223)*1),0)</f>
        <v>0</v>
      </c>
      <c r="X223" s="386"/>
    </row>
    <row r="224" spans="1:36" hidden="1">
      <c r="A224" s="389"/>
      <c r="B224" s="390"/>
      <c r="C224" s="391"/>
      <c r="D224" s="391"/>
      <c r="E224" s="149" t="s">
        <v>234</v>
      </c>
      <c r="F224" s="68"/>
      <c r="G224" s="68"/>
      <c r="H224" s="150">
        <f t="shared" ref="H224:H227" si="204">F224+G224</f>
        <v>0</v>
      </c>
      <c r="I224" s="221" t="e">
        <f t="shared" ref="I224:I227" si="205">H224/$H$228</f>
        <v>#DIV/0!</v>
      </c>
      <c r="J224" s="206"/>
      <c r="K224" s="206"/>
      <c r="L224" s="209">
        <f t="shared" ref="L224:L227" si="206">J224+K224</f>
        <v>0</v>
      </c>
      <c r="M224" s="221" t="e">
        <f t="shared" ref="M224:M227" si="207">L224/$L$228</f>
        <v>#DIV/0!</v>
      </c>
      <c r="N224" s="392"/>
      <c r="O224" s="206"/>
      <c r="P224" s="206"/>
      <c r="Q224" s="209">
        <f t="shared" ref="Q224:Q227" si="208">O224+P224</f>
        <v>0</v>
      </c>
      <c r="R224" s="221" t="e">
        <f t="shared" ref="R224:R227" si="209">Q224/$Q$228</f>
        <v>#DIV/0!</v>
      </c>
      <c r="S224" s="384"/>
      <c r="T224" s="360"/>
      <c r="U224" s="206"/>
      <c r="V224" s="206"/>
      <c r="W224" s="151">
        <f t="shared" ref="W224:W225" si="210">IFERROR(((V224/U224)*1),0)</f>
        <v>0</v>
      </c>
      <c r="X224" s="387"/>
    </row>
    <row r="225" spans="1:36" hidden="1">
      <c r="A225" s="389"/>
      <c r="B225" s="390"/>
      <c r="C225" s="391"/>
      <c r="D225" s="391"/>
      <c r="E225" s="149" t="s">
        <v>235</v>
      </c>
      <c r="F225" s="68"/>
      <c r="G225" s="68"/>
      <c r="H225" s="150">
        <f t="shared" si="204"/>
        <v>0</v>
      </c>
      <c r="I225" s="221" t="e">
        <f t="shared" si="205"/>
        <v>#DIV/0!</v>
      </c>
      <c r="J225" s="206"/>
      <c r="K225" s="206"/>
      <c r="L225" s="209">
        <f t="shared" si="206"/>
        <v>0</v>
      </c>
      <c r="M225" s="221" t="e">
        <f t="shared" si="207"/>
        <v>#DIV/0!</v>
      </c>
      <c r="N225" s="392"/>
      <c r="O225" s="206"/>
      <c r="P225" s="206"/>
      <c r="Q225" s="209">
        <f t="shared" si="208"/>
        <v>0</v>
      </c>
      <c r="R225" s="221" t="e">
        <f t="shared" si="209"/>
        <v>#DIV/0!</v>
      </c>
      <c r="S225" s="384"/>
      <c r="T225" s="360"/>
      <c r="U225" s="206"/>
      <c r="V225" s="206"/>
      <c r="W225" s="151">
        <f t="shared" si="210"/>
        <v>0</v>
      </c>
      <c r="X225" s="387"/>
    </row>
    <row r="226" spans="1:36" hidden="1">
      <c r="A226" s="389"/>
      <c r="B226" s="390"/>
      <c r="C226" s="391"/>
      <c r="D226" s="391"/>
      <c r="E226" s="149" t="s">
        <v>236</v>
      </c>
      <c r="F226" s="68"/>
      <c r="G226" s="68"/>
      <c r="H226" s="150">
        <f t="shared" si="204"/>
        <v>0</v>
      </c>
      <c r="I226" s="221" t="e">
        <f t="shared" si="205"/>
        <v>#DIV/0!</v>
      </c>
      <c r="J226" s="206"/>
      <c r="K226" s="206"/>
      <c r="L226" s="209">
        <f t="shared" si="206"/>
        <v>0</v>
      </c>
      <c r="M226" s="221" t="e">
        <f t="shared" si="207"/>
        <v>#DIV/0!</v>
      </c>
      <c r="N226" s="392"/>
      <c r="O226" s="206"/>
      <c r="P226" s="206"/>
      <c r="Q226" s="209">
        <f t="shared" si="208"/>
        <v>0</v>
      </c>
      <c r="R226" s="221" t="e">
        <f t="shared" si="209"/>
        <v>#DIV/0!</v>
      </c>
      <c r="S226" s="384"/>
      <c r="T226" s="360"/>
      <c r="U226" s="206"/>
      <c r="V226" s="206"/>
      <c r="W226" s="151">
        <f>IFERROR(((V226/U226)*1),0)</f>
        <v>0</v>
      </c>
      <c r="X226" s="387"/>
    </row>
    <row r="227" spans="1:36" ht="15.75" hidden="1" thickBot="1">
      <c r="A227" s="389"/>
      <c r="B227" s="390"/>
      <c r="C227" s="391"/>
      <c r="D227" s="391"/>
      <c r="E227" s="149" t="s">
        <v>237</v>
      </c>
      <c r="F227" s="68"/>
      <c r="G227" s="68"/>
      <c r="H227" s="150">
        <f t="shared" si="204"/>
        <v>0</v>
      </c>
      <c r="I227" s="221" t="e">
        <f t="shared" si="205"/>
        <v>#DIV/0!</v>
      </c>
      <c r="J227" s="206"/>
      <c r="K227" s="206"/>
      <c r="L227" s="209">
        <f t="shared" si="206"/>
        <v>0</v>
      </c>
      <c r="M227" s="221" t="e">
        <f t="shared" si="207"/>
        <v>#DIV/0!</v>
      </c>
      <c r="N227" s="392"/>
      <c r="O227" s="206"/>
      <c r="P227" s="206"/>
      <c r="Q227" s="209">
        <f t="shared" si="208"/>
        <v>0</v>
      </c>
      <c r="R227" s="221" t="e">
        <f t="shared" si="209"/>
        <v>#DIV/0!</v>
      </c>
      <c r="S227" s="384"/>
      <c r="T227" s="360"/>
      <c r="U227" s="206"/>
      <c r="V227" s="206"/>
      <c r="W227" s="151">
        <f>IFERROR(((V227/U227)*1),0)</f>
        <v>0</v>
      </c>
      <c r="X227" s="388"/>
    </row>
    <row r="228" spans="1:36" s="156" customFormat="1" ht="15.75" hidden="1" thickBot="1">
      <c r="A228" s="371" t="s">
        <v>238</v>
      </c>
      <c r="B228" s="372"/>
      <c r="C228" s="373"/>
      <c r="D228" s="152"/>
      <c r="E228" s="153"/>
      <c r="F228" s="154">
        <f>SUM(F223:F227)</f>
        <v>0</v>
      </c>
      <c r="G228" s="154">
        <f t="shared" ref="G228:H228" si="211">SUM(G223:G227)</f>
        <v>0</v>
      </c>
      <c r="H228" s="154">
        <f t="shared" si="211"/>
        <v>0</v>
      </c>
      <c r="I228" s="222">
        <v>1</v>
      </c>
      <c r="J228" s="210">
        <f t="shared" ref="J228:L228" si="212">SUM(J223:J227)</f>
        <v>0</v>
      </c>
      <c r="K228" s="210">
        <f t="shared" si="212"/>
        <v>0</v>
      </c>
      <c r="L228" s="210">
        <f t="shared" si="212"/>
        <v>0</v>
      </c>
      <c r="M228" s="222">
        <v>1</v>
      </c>
      <c r="N228" s="210">
        <f>N223</f>
        <v>0</v>
      </c>
      <c r="O228" s="210">
        <f t="shared" ref="O228:Q228" si="213">SUM(O223:O227)</f>
        <v>0</v>
      </c>
      <c r="P228" s="210">
        <f t="shared" si="213"/>
        <v>0</v>
      </c>
      <c r="Q228" s="210">
        <f t="shared" si="213"/>
        <v>0</v>
      </c>
      <c r="R228" s="222">
        <v>1</v>
      </c>
      <c r="S228" s="210">
        <f>S223</f>
        <v>0</v>
      </c>
      <c r="T228" s="218">
        <f>T223</f>
        <v>0</v>
      </c>
      <c r="U228" s="212">
        <f>SUM(U223:U227)</f>
        <v>0</v>
      </c>
      <c r="V228" s="213">
        <f>SUM(V223:V227)</f>
        <v>0</v>
      </c>
      <c r="W228" s="155">
        <f>IFERROR(((V228/U228)*1),0)</f>
        <v>0</v>
      </c>
      <c r="X228" s="216">
        <f>IFERROR(((1-(1-T228)*W228)*1),0)</f>
        <v>1</v>
      </c>
      <c r="Y228" s="9"/>
      <c r="Z228" s="9"/>
      <c r="AA228" s="9"/>
      <c r="AB228" s="9"/>
      <c r="AC228" s="9"/>
      <c r="AD228" s="9"/>
      <c r="AE228" s="9"/>
      <c r="AF228" s="9"/>
      <c r="AG228" s="9"/>
      <c r="AH228" s="9"/>
      <c r="AI228" s="9"/>
      <c r="AJ228" s="9"/>
    </row>
    <row r="229" spans="1:36" hidden="1">
      <c r="A229" s="389">
        <f>A223+1</f>
        <v>38</v>
      </c>
      <c r="B229" s="390"/>
      <c r="C229" s="391"/>
      <c r="D229" s="391"/>
      <c r="E229" s="149" t="s">
        <v>233</v>
      </c>
      <c r="F229" s="68"/>
      <c r="G229" s="68"/>
      <c r="H229" s="150">
        <f>F229+G229</f>
        <v>0</v>
      </c>
      <c r="I229" s="221" t="e">
        <f>H229/$H$234</f>
        <v>#DIV/0!</v>
      </c>
      <c r="J229" s="206"/>
      <c r="K229" s="206"/>
      <c r="L229" s="209">
        <f>J229+K229</f>
        <v>0</v>
      </c>
      <c r="M229" s="221" t="e">
        <f>L229/$L$234</f>
        <v>#DIV/0!</v>
      </c>
      <c r="N229" s="392"/>
      <c r="O229" s="206"/>
      <c r="P229" s="206"/>
      <c r="Q229" s="209">
        <f>O229+P229</f>
        <v>0</v>
      </c>
      <c r="R229" s="221" t="e">
        <f>Q229/$Q$234</f>
        <v>#DIV/0!</v>
      </c>
      <c r="S229" s="384">
        <f>N234-Q234</f>
        <v>0</v>
      </c>
      <c r="T229" s="360">
        <f>IFERROR((S229/N234),0)</f>
        <v>0</v>
      </c>
      <c r="U229" s="206"/>
      <c r="V229" s="206"/>
      <c r="W229" s="151">
        <f>IFERROR(((V229/U229)*1),0)</f>
        <v>0</v>
      </c>
      <c r="X229" s="386"/>
    </row>
    <row r="230" spans="1:36" hidden="1">
      <c r="A230" s="389"/>
      <c r="B230" s="390"/>
      <c r="C230" s="391"/>
      <c r="D230" s="391"/>
      <c r="E230" s="149" t="s">
        <v>234</v>
      </c>
      <c r="F230" s="68"/>
      <c r="G230" s="68"/>
      <c r="H230" s="150">
        <f t="shared" ref="H230:H233" si="214">F230+G230</f>
        <v>0</v>
      </c>
      <c r="I230" s="221" t="e">
        <f t="shared" ref="I230:I233" si="215">H230/$H$234</f>
        <v>#DIV/0!</v>
      </c>
      <c r="J230" s="206"/>
      <c r="K230" s="206"/>
      <c r="L230" s="209">
        <f t="shared" ref="L230:L233" si="216">J230+K230</f>
        <v>0</v>
      </c>
      <c r="M230" s="221" t="e">
        <f t="shared" ref="M230:M233" si="217">L230/$L$234</f>
        <v>#DIV/0!</v>
      </c>
      <c r="N230" s="392"/>
      <c r="O230" s="206"/>
      <c r="P230" s="206"/>
      <c r="Q230" s="209">
        <f t="shared" ref="Q230:Q233" si="218">O230+P230</f>
        <v>0</v>
      </c>
      <c r="R230" s="221" t="e">
        <f t="shared" ref="R230:R233" si="219">Q230/$Q$234</f>
        <v>#DIV/0!</v>
      </c>
      <c r="S230" s="384"/>
      <c r="T230" s="360"/>
      <c r="U230" s="206"/>
      <c r="V230" s="206"/>
      <c r="W230" s="151">
        <f t="shared" ref="W230:W231" si="220">IFERROR(((V230/U230)*1),0)</f>
        <v>0</v>
      </c>
      <c r="X230" s="387"/>
    </row>
    <row r="231" spans="1:36" hidden="1">
      <c r="A231" s="389"/>
      <c r="B231" s="390"/>
      <c r="C231" s="391"/>
      <c r="D231" s="391"/>
      <c r="E231" s="149" t="s">
        <v>235</v>
      </c>
      <c r="F231" s="68"/>
      <c r="G231" s="68"/>
      <c r="H231" s="150">
        <f t="shared" si="214"/>
        <v>0</v>
      </c>
      <c r="I231" s="221" t="e">
        <f t="shared" si="215"/>
        <v>#DIV/0!</v>
      </c>
      <c r="J231" s="206"/>
      <c r="K231" s="206"/>
      <c r="L231" s="209">
        <f t="shared" si="216"/>
        <v>0</v>
      </c>
      <c r="M231" s="221" t="e">
        <f t="shared" si="217"/>
        <v>#DIV/0!</v>
      </c>
      <c r="N231" s="392"/>
      <c r="O231" s="206"/>
      <c r="P231" s="206"/>
      <c r="Q231" s="209">
        <f t="shared" si="218"/>
        <v>0</v>
      </c>
      <c r="R231" s="221" t="e">
        <f t="shared" si="219"/>
        <v>#DIV/0!</v>
      </c>
      <c r="S231" s="384"/>
      <c r="T231" s="360"/>
      <c r="U231" s="206"/>
      <c r="V231" s="206"/>
      <c r="W231" s="151">
        <f t="shared" si="220"/>
        <v>0</v>
      </c>
      <c r="X231" s="387"/>
    </row>
    <row r="232" spans="1:36" hidden="1">
      <c r="A232" s="389"/>
      <c r="B232" s="390"/>
      <c r="C232" s="391"/>
      <c r="D232" s="391"/>
      <c r="E232" s="149" t="s">
        <v>236</v>
      </c>
      <c r="F232" s="68"/>
      <c r="G232" s="68"/>
      <c r="H232" s="150">
        <f t="shared" si="214"/>
        <v>0</v>
      </c>
      <c r="I232" s="221" t="e">
        <f t="shared" si="215"/>
        <v>#DIV/0!</v>
      </c>
      <c r="J232" s="206"/>
      <c r="K232" s="206"/>
      <c r="L232" s="209">
        <f t="shared" si="216"/>
        <v>0</v>
      </c>
      <c r="M232" s="221" t="e">
        <f t="shared" si="217"/>
        <v>#DIV/0!</v>
      </c>
      <c r="N232" s="392"/>
      <c r="O232" s="206"/>
      <c r="P232" s="206"/>
      <c r="Q232" s="209">
        <f t="shared" si="218"/>
        <v>0</v>
      </c>
      <c r="R232" s="221" t="e">
        <f t="shared" si="219"/>
        <v>#DIV/0!</v>
      </c>
      <c r="S232" s="384"/>
      <c r="T232" s="360"/>
      <c r="U232" s="206"/>
      <c r="V232" s="206"/>
      <c r="W232" s="151">
        <f>IFERROR(((V232/U232)*1),0)</f>
        <v>0</v>
      </c>
      <c r="X232" s="387"/>
    </row>
    <row r="233" spans="1:36" ht="15.75" hidden="1" thickBot="1">
      <c r="A233" s="389"/>
      <c r="B233" s="390"/>
      <c r="C233" s="391"/>
      <c r="D233" s="391"/>
      <c r="E233" s="149" t="s">
        <v>237</v>
      </c>
      <c r="F233" s="68"/>
      <c r="G233" s="68"/>
      <c r="H233" s="150">
        <f t="shared" si="214"/>
        <v>0</v>
      </c>
      <c r="I233" s="221" t="e">
        <f t="shared" si="215"/>
        <v>#DIV/0!</v>
      </c>
      <c r="J233" s="206"/>
      <c r="K233" s="206"/>
      <c r="L233" s="209">
        <f t="shared" si="216"/>
        <v>0</v>
      </c>
      <c r="M233" s="221" t="e">
        <f t="shared" si="217"/>
        <v>#DIV/0!</v>
      </c>
      <c r="N233" s="392"/>
      <c r="O233" s="206"/>
      <c r="P233" s="206"/>
      <c r="Q233" s="209">
        <f t="shared" si="218"/>
        <v>0</v>
      </c>
      <c r="R233" s="221" t="e">
        <f t="shared" si="219"/>
        <v>#DIV/0!</v>
      </c>
      <c r="S233" s="384"/>
      <c r="T233" s="360"/>
      <c r="U233" s="206"/>
      <c r="V233" s="206"/>
      <c r="W233" s="151">
        <f>IFERROR(((V233/U233)*1),0)</f>
        <v>0</v>
      </c>
      <c r="X233" s="388"/>
    </row>
    <row r="234" spans="1:36" s="156" customFormat="1" ht="15.75" hidden="1" thickBot="1">
      <c r="A234" s="371" t="s">
        <v>238</v>
      </c>
      <c r="B234" s="372"/>
      <c r="C234" s="373"/>
      <c r="D234" s="152"/>
      <c r="E234" s="153"/>
      <c r="F234" s="154">
        <f>SUM(F229:F233)</f>
        <v>0</v>
      </c>
      <c r="G234" s="154">
        <f t="shared" ref="G234:H234" si="221">SUM(G229:G233)</f>
        <v>0</v>
      </c>
      <c r="H234" s="154">
        <f t="shared" si="221"/>
        <v>0</v>
      </c>
      <c r="I234" s="222">
        <v>1</v>
      </c>
      <c r="J234" s="210">
        <f t="shared" ref="J234:L234" si="222">SUM(J229:J233)</f>
        <v>0</v>
      </c>
      <c r="K234" s="210">
        <f t="shared" si="222"/>
        <v>0</v>
      </c>
      <c r="L234" s="210">
        <f t="shared" si="222"/>
        <v>0</v>
      </c>
      <c r="M234" s="222">
        <v>1</v>
      </c>
      <c r="N234" s="210">
        <f>N229</f>
        <v>0</v>
      </c>
      <c r="O234" s="210">
        <f t="shared" ref="O234:Q234" si="223">SUM(O229:O233)</f>
        <v>0</v>
      </c>
      <c r="P234" s="210">
        <f t="shared" si="223"/>
        <v>0</v>
      </c>
      <c r="Q234" s="210">
        <f t="shared" si="223"/>
        <v>0</v>
      </c>
      <c r="R234" s="222">
        <v>1</v>
      </c>
      <c r="S234" s="210">
        <f>S229</f>
        <v>0</v>
      </c>
      <c r="T234" s="218">
        <f>T229</f>
        <v>0</v>
      </c>
      <c r="U234" s="212">
        <f>SUM(U229:U233)</f>
        <v>0</v>
      </c>
      <c r="V234" s="213">
        <f>SUM(V229:V233)</f>
        <v>0</v>
      </c>
      <c r="W234" s="155">
        <f>IFERROR(((V234/U234)*1),0)</f>
        <v>0</v>
      </c>
      <c r="X234" s="216">
        <f>IFERROR(((1-(1-T234)*W234)*1),0)</f>
        <v>1</v>
      </c>
      <c r="Y234" s="9"/>
      <c r="Z234" s="9"/>
      <c r="AA234" s="9"/>
      <c r="AB234" s="9"/>
      <c r="AC234" s="9"/>
      <c r="AD234" s="9"/>
      <c r="AE234" s="9"/>
      <c r="AF234" s="9"/>
      <c r="AG234" s="9"/>
      <c r="AH234" s="9"/>
      <c r="AI234" s="9"/>
      <c r="AJ234" s="9"/>
    </row>
    <row r="235" spans="1:36" hidden="1">
      <c r="A235" s="389">
        <f>A229+1</f>
        <v>39</v>
      </c>
      <c r="B235" s="390"/>
      <c r="C235" s="391"/>
      <c r="D235" s="391"/>
      <c r="E235" s="149" t="s">
        <v>233</v>
      </c>
      <c r="F235" s="68"/>
      <c r="G235" s="68"/>
      <c r="H235" s="150">
        <f>F235+G235</f>
        <v>0</v>
      </c>
      <c r="I235" s="221" t="e">
        <f>H235/$H$240</f>
        <v>#DIV/0!</v>
      </c>
      <c r="J235" s="206"/>
      <c r="K235" s="206"/>
      <c r="L235" s="209">
        <f>J235+K235</f>
        <v>0</v>
      </c>
      <c r="M235" s="221" t="e">
        <f>L235/$L$240</f>
        <v>#DIV/0!</v>
      </c>
      <c r="N235" s="392"/>
      <c r="O235" s="206"/>
      <c r="P235" s="206"/>
      <c r="Q235" s="209">
        <f>O235+P235</f>
        <v>0</v>
      </c>
      <c r="R235" s="221" t="e">
        <f>Q235/$Q$240</f>
        <v>#DIV/0!</v>
      </c>
      <c r="S235" s="384">
        <f>N240-Q240</f>
        <v>0</v>
      </c>
      <c r="T235" s="360">
        <f>IFERROR((S235/N240),0)</f>
        <v>0</v>
      </c>
      <c r="U235" s="206"/>
      <c r="V235" s="206"/>
      <c r="W235" s="151">
        <f>IFERROR(((V235/U235)*1),0)</f>
        <v>0</v>
      </c>
      <c r="X235" s="386"/>
    </row>
    <row r="236" spans="1:36" hidden="1">
      <c r="A236" s="389"/>
      <c r="B236" s="390"/>
      <c r="C236" s="391"/>
      <c r="D236" s="391"/>
      <c r="E236" s="149" t="s">
        <v>234</v>
      </c>
      <c r="F236" s="68"/>
      <c r="G236" s="68"/>
      <c r="H236" s="150">
        <f t="shared" ref="H236:H239" si="224">F236+G236</f>
        <v>0</v>
      </c>
      <c r="I236" s="221" t="e">
        <f t="shared" ref="I236:I239" si="225">H236/$H$240</f>
        <v>#DIV/0!</v>
      </c>
      <c r="J236" s="206"/>
      <c r="K236" s="206"/>
      <c r="L236" s="209">
        <f t="shared" ref="L236:L239" si="226">J236+K236</f>
        <v>0</v>
      </c>
      <c r="M236" s="221" t="e">
        <f t="shared" ref="M236:M239" si="227">L236/$L$240</f>
        <v>#DIV/0!</v>
      </c>
      <c r="N236" s="392"/>
      <c r="O236" s="206"/>
      <c r="P236" s="206"/>
      <c r="Q236" s="209">
        <f t="shared" ref="Q236:Q239" si="228">O236+P236</f>
        <v>0</v>
      </c>
      <c r="R236" s="221" t="e">
        <f t="shared" ref="R236:R239" si="229">Q236/$Q$240</f>
        <v>#DIV/0!</v>
      </c>
      <c r="S236" s="384"/>
      <c r="T236" s="360"/>
      <c r="U236" s="206"/>
      <c r="V236" s="206"/>
      <c r="W236" s="151">
        <f t="shared" ref="W236:W237" si="230">IFERROR(((V236/U236)*1),0)</f>
        <v>0</v>
      </c>
      <c r="X236" s="387"/>
    </row>
    <row r="237" spans="1:36" hidden="1">
      <c r="A237" s="389"/>
      <c r="B237" s="390"/>
      <c r="C237" s="391"/>
      <c r="D237" s="391"/>
      <c r="E237" s="149" t="s">
        <v>235</v>
      </c>
      <c r="F237" s="68"/>
      <c r="G237" s="68"/>
      <c r="H237" s="150">
        <f t="shared" si="224"/>
        <v>0</v>
      </c>
      <c r="I237" s="221" t="e">
        <f t="shared" si="225"/>
        <v>#DIV/0!</v>
      </c>
      <c r="J237" s="206"/>
      <c r="K237" s="206"/>
      <c r="L237" s="209">
        <f t="shared" si="226"/>
        <v>0</v>
      </c>
      <c r="M237" s="221" t="e">
        <f t="shared" si="227"/>
        <v>#DIV/0!</v>
      </c>
      <c r="N237" s="392"/>
      <c r="O237" s="206"/>
      <c r="P237" s="206"/>
      <c r="Q237" s="209">
        <f t="shared" si="228"/>
        <v>0</v>
      </c>
      <c r="R237" s="221" t="e">
        <f t="shared" si="229"/>
        <v>#DIV/0!</v>
      </c>
      <c r="S237" s="384"/>
      <c r="T237" s="360"/>
      <c r="U237" s="206"/>
      <c r="V237" s="206"/>
      <c r="W237" s="151">
        <f t="shared" si="230"/>
        <v>0</v>
      </c>
      <c r="X237" s="387"/>
    </row>
    <row r="238" spans="1:36" hidden="1">
      <c r="A238" s="389"/>
      <c r="B238" s="390"/>
      <c r="C238" s="391"/>
      <c r="D238" s="391"/>
      <c r="E238" s="149" t="s">
        <v>236</v>
      </c>
      <c r="F238" s="68"/>
      <c r="G238" s="68"/>
      <c r="H238" s="150">
        <f t="shared" si="224"/>
        <v>0</v>
      </c>
      <c r="I238" s="221" t="e">
        <f t="shared" si="225"/>
        <v>#DIV/0!</v>
      </c>
      <c r="J238" s="206"/>
      <c r="K238" s="206"/>
      <c r="L238" s="209">
        <f t="shared" si="226"/>
        <v>0</v>
      </c>
      <c r="M238" s="221" t="e">
        <f t="shared" si="227"/>
        <v>#DIV/0!</v>
      </c>
      <c r="N238" s="392"/>
      <c r="O238" s="206"/>
      <c r="P238" s="206"/>
      <c r="Q238" s="209">
        <f t="shared" si="228"/>
        <v>0</v>
      </c>
      <c r="R238" s="221" t="e">
        <f t="shared" si="229"/>
        <v>#DIV/0!</v>
      </c>
      <c r="S238" s="384"/>
      <c r="T238" s="360"/>
      <c r="U238" s="206"/>
      <c r="V238" s="206"/>
      <c r="W238" s="151">
        <f>IFERROR(((V238/U238)*1),0)</f>
        <v>0</v>
      </c>
      <c r="X238" s="387"/>
    </row>
    <row r="239" spans="1:36" ht="15.75" hidden="1" thickBot="1">
      <c r="A239" s="389"/>
      <c r="B239" s="390"/>
      <c r="C239" s="391"/>
      <c r="D239" s="391"/>
      <c r="E239" s="149" t="s">
        <v>237</v>
      </c>
      <c r="F239" s="68"/>
      <c r="G239" s="68"/>
      <c r="H239" s="150">
        <f t="shared" si="224"/>
        <v>0</v>
      </c>
      <c r="I239" s="221" t="e">
        <f t="shared" si="225"/>
        <v>#DIV/0!</v>
      </c>
      <c r="J239" s="206"/>
      <c r="K239" s="206"/>
      <c r="L239" s="209">
        <f t="shared" si="226"/>
        <v>0</v>
      </c>
      <c r="M239" s="221" t="e">
        <f t="shared" si="227"/>
        <v>#DIV/0!</v>
      </c>
      <c r="N239" s="392"/>
      <c r="O239" s="206"/>
      <c r="P239" s="206"/>
      <c r="Q239" s="209">
        <f t="shared" si="228"/>
        <v>0</v>
      </c>
      <c r="R239" s="221" t="e">
        <f t="shared" si="229"/>
        <v>#DIV/0!</v>
      </c>
      <c r="S239" s="384"/>
      <c r="T239" s="360"/>
      <c r="U239" s="206"/>
      <c r="V239" s="206"/>
      <c r="W239" s="151">
        <f>IFERROR(((V239/U239)*1),0)</f>
        <v>0</v>
      </c>
      <c r="X239" s="388"/>
    </row>
    <row r="240" spans="1:36" s="156" customFormat="1" ht="15.75" hidden="1" thickBot="1">
      <c r="A240" s="371" t="s">
        <v>238</v>
      </c>
      <c r="B240" s="372"/>
      <c r="C240" s="373"/>
      <c r="D240" s="152"/>
      <c r="E240" s="153"/>
      <c r="F240" s="154">
        <f>SUM(F235:F239)</f>
        <v>0</v>
      </c>
      <c r="G240" s="154">
        <f t="shared" ref="G240:H240" si="231">SUM(G235:G239)</f>
        <v>0</v>
      </c>
      <c r="H240" s="154">
        <f t="shared" si="231"/>
        <v>0</v>
      </c>
      <c r="I240" s="222">
        <v>1</v>
      </c>
      <c r="J240" s="210">
        <f t="shared" ref="J240:L240" si="232">SUM(J235:J239)</f>
        <v>0</v>
      </c>
      <c r="K240" s="210">
        <f t="shared" si="232"/>
        <v>0</v>
      </c>
      <c r="L240" s="210">
        <f t="shared" si="232"/>
        <v>0</v>
      </c>
      <c r="M240" s="222">
        <v>1</v>
      </c>
      <c r="N240" s="210">
        <f>N235</f>
        <v>0</v>
      </c>
      <c r="O240" s="210">
        <f t="shared" ref="O240:Q240" si="233">SUM(O235:O239)</f>
        <v>0</v>
      </c>
      <c r="P240" s="210">
        <f t="shared" si="233"/>
        <v>0</v>
      </c>
      <c r="Q240" s="210">
        <f t="shared" si="233"/>
        <v>0</v>
      </c>
      <c r="R240" s="222">
        <v>1</v>
      </c>
      <c r="S240" s="210">
        <f>S235</f>
        <v>0</v>
      </c>
      <c r="T240" s="218">
        <f>T235</f>
        <v>0</v>
      </c>
      <c r="U240" s="212">
        <f>SUM(U235:U239)</f>
        <v>0</v>
      </c>
      <c r="V240" s="213">
        <f>SUM(V235:V239)</f>
        <v>0</v>
      </c>
      <c r="W240" s="155">
        <f>IFERROR(((V240/U240)*1),0)</f>
        <v>0</v>
      </c>
      <c r="X240" s="216">
        <f>IFERROR(((1-(1-T240)*W240)*1),0)</f>
        <v>1</v>
      </c>
      <c r="Y240" s="9"/>
      <c r="Z240" s="9"/>
      <c r="AA240" s="9"/>
      <c r="AB240" s="9"/>
      <c r="AC240" s="9"/>
      <c r="AD240" s="9"/>
      <c r="AE240" s="9"/>
      <c r="AF240" s="9"/>
      <c r="AG240" s="9"/>
      <c r="AH240" s="9"/>
      <c r="AI240" s="9"/>
      <c r="AJ240" s="9"/>
    </row>
    <row r="241" spans="1:36" hidden="1">
      <c r="A241" s="389">
        <f>A235+1</f>
        <v>40</v>
      </c>
      <c r="B241" s="390"/>
      <c r="C241" s="391"/>
      <c r="D241" s="391"/>
      <c r="E241" s="149" t="s">
        <v>233</v>
      </c>
      <c r="F241" s="68"/>
      <c r="G241" s="68"/>
      <c r="H241" s="150">
        <f>F241+G241</f>
        <v>0</v>
      </c>
      <c r="I241" s="221" t="e">
        <f>H241/$H$246</f>
        <v>#DIV/0!</v>
      </c>
      <c r="J241" s="206"/>
      <c r="K241" s="206"/>
      <c r="L241" s="209">
        <f>J241+K241</f>
        <v>0</v>
      </c>
      <c r="M241" s="221" t="e">
        <f>L241/$L$246</f>
        <v>#DIV/0!</v>
      </c>
      <c r="N241" s="392"/>
      <c r="O241" s="206"/>
      <c r="P241" s="206"/>
      <c r="Q241" s="209">
        <f>O241+P241</f>
        <v>0</v>
      </c>
      <c r="R241" s="221" t="e">
        <f>Q241/$Q$346</f>
        <v>#DIV/0!</v>
      </c>
      <c r="S241" s="384">
        <f>N246-Q246</f>
        <v>0</v>
      </c>
      <c r="T241" s="360">
        <f>IFERROR((S241/N246),0)</f>
        <v>0</v>
      </c>
      <c r="U241" s="206"/>
      <c r="V241" s="206"/>
      <c r="W241" s="151">
        <f>IFERROR(((V241/U241)*1),0)</f>
        <v>0</v>
      </c>
      <c r="X241" s="386"/>
    </row>
    <row r="242" spans="1:36" hidden="1">
      <c r="A242" s="389"/>
      <c r="B242" s="390"/>
      <c r="C242" s="391"/>
      <c r="D242" s="391"/>
      <c r="E242" s="149" t="s">
        <v>234</v>
      </c>
      <c r="F242" s="68"/>
      <c r="G242" s="68"/>
      <c r="H242" s="150">
        <f t="shared" ref="H242:H245" si="234">F242+G242</f>
        <v>0</v>
      </c>
      <c r="I242" s="221" t="e">
        <f t="shared" ref="I242:I245" si="235">H242/$H$246</f>
        <v>#DIV/0!</v>
      </c>
      <c r="J242" s="206"/>
      <c r="K242" s="206"/>
      <c r="L242" s="209">
        <f t="shared" ref="L242:L245" si="236">J242+K242</f>
        <v>0</v>
      </c>
      <c r="M242" s="221" t="e">
        <f t="shared" ref="M242:M245" si="237">L242/$L$246</f>
        <v>#DIV/0!</v>
      </c>
      <c r="N242" s="392"/>
      <c r="O242" s="206"/>
      <c r="P242" s="206"/>
      <c r="Q242" s="209">
        <f t="shared" ref="Q242:Q245" si="238">O242+P242</f>
        <v>0</v>
      </c>
      <c r="R242" s="221" t="e">
        <f t="shared" ref="R242:R245" si="239">Q242/$Q$346</f>
        <v>#DIV/0!</v>
      </c>
      <c r="S242" s="384"/>
      <c r="T242" s="360"/>
      <c r="U242" s="206"/>
      <c r="V242" s="206"/>
      <c r="W242" s="151">
        <f t="shared" ref="W242:W243" si="240">IFERROR(((V242/U242)*1),0)</f>
        <v>0</v>
      </c>
      <c r="X242" s="387"/>
    </row>
    <row r="243" spans="1:36" hidden="1">
      <c r="A243" s="389"/>
      <c r="B243" s="390"/>
      <c r="C243" s="391"/>
      <c r="D243" s="391"/>
      <c r="E243" s="149" t="s">
        <v>235</v>
      </c>
      <c r="F243" s="68"/>
      <c r="G243" s="68"/>
      <c r="H243" s="150">
        <f t="shared" si="234"/>
        <v>0</v>
      </c>
      <c r="I243" s="221" t="e">
        <f t="shared" si="235"/>
        <v>#DIV/0!</v>
      </c>
      <c r="J243" s="206"/>
      <c r="K243" s="206"/>
      <c r="L243" s="209">
        <f t="shared" si="236"/>
        <v>0</v>
      </c>
      <c r="M243" s="221" t="e">
        <f t="shared" si="237"/>
        <v>#DIV/0!</v>
      </c>
      <c r="N243" s="392"/>
      <c r="O243" s="206"/>
      <c r="P243" s="206"/>
      <c r="Q243" s="209">
        <f t="shared" si="238"/>
        <v>0</v>
      </c>
      <c r="R243" s="221" t="e">
        <f t="shared" si="239"/>
        <v>#DIV/0!</v>
      </c>
      <c r="S243" s="384"/>
      <c r="T243" s="360"/>
      <c r="U243" s="206"/>
      <c r="V243" s="206"/>
      <c r="W243" s="151">
        <f t="shared" si="240"/>
        <v>0</v>
      </c>
      <c r="X243" s="387"/>
    </row>
    <row r="244" spans="1:36" hidden="1">
      <c r="A244" s="389"/>
      <c r="B244" s="390"/>
      <c r="C244" s="391"/>
      <c r="D244" s="391"/>
      <c r="E244" s="149" t="s">
        <v>236</v>
      </c>
      <c r="F244" s="68"/>
      <c r="G244" s="68"/>
      <c r="H244" s="150">
        <f t="shared" si="234"/>
        <v>0</v>
      </c>
      <c r="I244" s="221" t="e">
        <f t="shared" si="235"/>
        <v>#DIV/0!</v>
      </c>
      <c r="J244" s="206"/>
      <c r="K244" s="206"/>
      <c r="L244" s="209">
        <f t="shared" si="236"/>
        <v>0</v>
      </c>
      <c r="M244" s="221" t="e">
        <f t="shared" si="237"/>
        <v>#DIV/0!</v>
      </c>
      <c r="N244" s="392"/>
      <c r="O244" s="206"/>
      <c r="P244" s="206"/>
      <c r="Q244" s="209">
        <f t="shared" si="238"/>
        <v>0</v>
      </c>
      <c r="R244" s="221" t="e">
        <f t="shared" si="239"/>
        <v>#DIV/0!</v>
      </c>
      <c r="S244" s="384"/>
      <c r="T244" s="360"/>
      <c r="U244" s="206"/>
      <c r="V244" s="206"/>
      <c r="W244" s="151">
        <f>IFERROR(((V244/U244)*1),0)</f>
        <v>0</v>
      </c>
      <c r="X244" s="387"/>
    </row>
    <row r="245" spans="1:36" ht="15.75" hidden="1" thickBot="1">
      <c r="A245" s="389"/>
      <c r="B245" s="390"/>
      <c r="C245" s="391"/>
      <c r="D245" s="391"/>
      <c r="E245" s="149" t="s">
        <v>237</v>
      </c>
      <c r="F245" s="68"/>
      <c r="G245" s="68"/>
      <c r="H245" s="150">
        <f t="shared" si="234"/>
        <v>0</v>
      </c>
      <c r="I245" s="221" t="e">
        <f t="shared" si="235"/>
        <v>#DIV/0!</v>
      </c>
      <c r="J245" s="206"/>
      <c r="K245" s="206"/>
      <c r="L245" s="209">
        <f t="shared" si="236"/>
        <v>0</v>
      </c>
      <c r="M245" s="221" t="e">
        <f t="shared" si="237"/>
        <v>#DIV/0!</v>
      </c>
      <c r="N245" s="392"/>
      <c r="O245" s="206"/>
      <c r="P245" s="206"/>
      <c r="Q245" s="209">
        <f t="shared" si="238"/>
        <v>0</v>
      </c>
      <c r="R245" s="221" t="e">
        <f t="shared" si="239"/>
        <v>#DIV/0!</v>
      </c>
      <c r="S245" s="384"/>
      <c r="T245" s="360"/>
      <c r="U245" s="206"/>
      <c r="V245" s="206"/>
      <c r="W245" s="151">
        <f>IFERROR(((V245/U245)*1),0)</f>
        <v>0</v>
      </c>
      <c r="X245" s="388"/>
    </row>
    <row r="246" spans="1:36" s="156" customFormat="1" ht="15.75" hidden="1" thickBot="1">
      <c r="A246" s="371" t="s">
        <v>238</v>
      </c>
      <c r="B246" s="372"/>
      <c r="C246" s="373"/>
      <c r="D246" s="152"/>
      <c r="E246" s="153"/>
      <c r="F246" s="154">
        <f>SUM(F241:F245)</f>
        <v>0</v>
      </c>
      <c r="G246" s="154">
        <f t="shared" ref="G246:H246" si="241">SUM(G241:G245)</f>
        <v>0</v>
      </c>
      <c r="H246" s="154">
        <f t="shared" si="241"/>
        <v>0</v>
      </c>
      <c r="I246" s="222">
        <v>1</v>
      </c>
      <c r="J246" s="210">
        <f t="shared" ref="J246:L246" si="242">SUM(J241:J245)</f>
        <v>0</v>
      </c>
      <c r="K246" s="210">
        <f t="shared" si="242"/>
        <v>0</v>
      </c>
      <c r="L246" s="210">
        <f t="shared" si="242"/>
        <v>0</v>
      </c>
      <c r="M246" s="222">
        <v>1</v>
      </c>
      <c r="N246" s="210">
        <f>N241</f>
        <v>0</v>
      </c>
      <c r="O246" s="210">
        <f t="shared" ref="O246:Q246" si="243">SUM(O241:O245)</f>
        <v>0</v>
      </c>
      <c r="P246" s="210">
        <f t="shared" si="243"/>
        <v>0</v>
      </c>
      <c r="Q246" s="210">
        <f t="shared" si="243"/>
        <v>0</v>
      </c>
      <c r="R246" s="222">
        <v>1</v>
      </c>
      <c r="S246" s="210">
        <f>S241</f>
        <v>0</v>
      </c>
      <c r="T246" s="218">
        <f>T241</f>
        <v>0</v>
      </c>
      <c r="U246" s="212">
        <f>SUM(U241:U245)</f>
        <v>0</v>
      </c>
      <c r="V246" s="213">
        <f>SUM(V241:V245)</f>
        <v>0</v>
      </c>
      <c r="W246" s="155">
        <f>IFERROR(((V246/U246)*1),0)</f>
        <v>0</v>
      </c>
      <c r="X246" s="216">
        <f>IFERROR(((1-(1-T246)*W246)*1),0)</f>
        <v>1</v>
      </c>
      <c r="Y246" s="9"/>
      <c r="Z246" s="9"/>
      <c r="AA246" s="9"/>
      <c r="AB246" s="9"/>
      <c r="AC246" s="9"/>
      <c r="AD246" s="9"/>
      <c r="AE246" s="9"/>
      <c r="AF246" s="9"/>
      <c r="AG246" s="9"/>
      <c r="AH246" s="9"/>
      <c r="AI246" s="9"/>
      <c r="AJ246" s="9"/>
    </row>
    <row r="247" spans="1:36" hidden="1">
      <c r="A247" s="389">
        <f>A241+1</f>
        <v>41</v>
      </c>
      <c r="B247" s="390"/>
      <c r="C247" s="391"/>
      <c r="D247" s="391"/>
      <c r="E247" s="149" t="s">
        <v>233</v>
      </c>
      <c r="F247" s="68"/>
      <c r="G247" s="68"/>
      <c r="H247" s="150">
        <f>F247+G247</f>
        <v>0</v>
      </c>
      <c r="I247" s="221" t="e">
        <f>H247/$H$252</f>
        <v>#DIV/0!</v>
      </c>
      <c r="J247" s="206"/>
      <c r="K247" s="206"/>
      <c r="L247" s="209">
        <f>J247+K247</f>
        <v>0</v>
      </c>
      <c r="M247" s="221" t="e">
        <f>L247/$L$252</f>
        <v>#DIV/0!</v>
      </c>
      <c r="N247" s="392"/>
      <c r="O247" s="206"/>
      <c r="P247" s="206"/>
      <c r="Q247" s="209">
        <f>O247+P247</f>
        <v>0</v>
      </c>
      <c r="R247" s="221" t="e">
        <f>Q247/$Q$252</f>
        <v>#DIV/0!</v>
      </c>
      <c r="S247" s="384">
        <f>N252-Q252</f>
        <v>0</v>
      </c>
      <c r="T247" s="360">
        <f>IFERROR((S247/N252),0)</f>
        <v>0</v>
      </c>
      <c r="U247" s="206"/>
      <c r="V247" s="206"/>
      <c r="W247" s="151">
        <f>IFERROR(((V247/U247)*1),0)</f>
        <v>0</v>
      </c>
      <c r="X247" s="386"/>
    </row>
    <row r="248" spans="1:36" hidden="1">
      <c r="A248" s="389"/>
      <c r="B248" s="390"/>
      <c r="C248" s="391"/>
      <c r="D248" s="391"/>
      <c r="E248" s="149" t="s">
        <v>234</v>
      </c>
      <c r="F248" s="68"/>
      <c r="G248" s="68"/>
      <c r="H248" s="150">
        <f t="shared" ref="H248:H251" si="244">F248+G248</f>
        <v>0</v>
      </c>
      <c r="I248" s="221" t="e">
        <f t="shared" ref="I248:I251" si="245">H248/$H$252</f>
        <v>#DIV/0!</v>
      </c>
      <c r="J248" s="206"/>
      <c r="K248" s="206"/>
      <c r="L248" s="209">
        <f t="shared" ref="L248:L251" si="246">J248+K248</f>
        <v>0</v>
      </c>
      <c r="M248" s="221" t="e">
        <f t="shared" ref="M248:M251" si="247">L248/$L$252</f>
        <v>#DIV/0!</v>
      </c>
      <c r="N248" s="392"/>
      <c r="O248" s="206"/>
      <c r="P248" s="206"/>
      <c r="Q248" s="209">
        <f t="shared" ref="Q248:Q251" si="248">O248+P248</f>
        <v>0</v>
      </c>
      <c r="R248" s="221" t="e">
        <f t="shared" ref="R248:R251" si="249">Q248/$Q$252</f>
        <v>#DIV/0!</v>
      </c>
      <c r="S248" s="384"/>
      <c r="T248" s="360"/>
      <c r="U248" s="206"/>
      <c r="V248" s="206"/>
      <c r="W248" s="151">
        <f t="shared" ref="W248:W249" si="250">IFERROR(((V248/U248)*1),0)</f>
        <v>0</v>
      </c>
      <c r="X248" s="387"/>
    </row>
    <row r="249" spans="1:36" hidden="1">
      <c r="A249" s="389"/>
      <c r="B249" s="390"/>
      <c r="C249" s="391"/>
      <c r="D249" s="391"/>
      <c r="E249" s="149" t="s">
        <v>235</v>
      </c>
      <c r="F249" s="68"/>
      <c r="G249" s="68"/>
      <c r="H249" s="150">
        <f t="shared" si="244"/>
        <v>0</v>
      </c>
      <c r="I249" s="221" t="e">
        <f t="shared" si="245"/>
        <v>#DIV/0!</v>
      </c>
      <c r="J249" s="206"/>
      <c r="K249" s="206"/>
      <c r="L249" s="209">
        <f t="shared" si="246"/>
        <v>0</v>
      </c>
      <c r="M249" s="221" t="e">
        <f t="shared" si="247"/>
        <v>#DIV/0!</v>
      </c>
      <c r="N249" s="392"/>
      <c r="O249" s="206"/>
      <c r="P249" s="206"/>
      <c r="Q249" s="209">
        <f t="shared" si="248"/>
        <v>0</v>
      </c>
      <c r="R249" s="221" t="e">
        <f t="shared" si="249"/>
        <v>#DIV/0!</v>
      </c>
      <c r="S249" s="384"/>
      <c r="T249" s="360"/>
      <c r="U249" s="206"/>
      <c r="V249" s="206"/>
      <c r="W249" s="151">
        <f t="shared" si="250"/>
        <v>0</v>
      </c>
      <c r="X249" s="387"/>
    </row>
    <row r="250" spans="1:36" hidden="1">
      <c r="A250" s="389"/>
      <c r="B250" s="390"/>
      <c r="C250" s="391"/>
      <c r="D250" s="391"/>
      <c r="E250" s="149" t="s">
        <v>236</v>
      </c>
      <c r="F250" s="68"/>
      <c r="G250" s="68"/>
      <c r="H250" s="150">
        <f t="shared" si="244"/>
        <v>0</v>
      </c>
      <c r="I250" s="221" t="e">
        <f t="shared" si="245"/>
        <v>#DIV/0!</v>
      </c>
      <c r="J250" s="206"/>
      <c r="K250" s="206"/>
      <c r="L250" s="209">
        <f t="shared" si="246"/>
        <v>0</v>
      </c>
      <c r="M250" s="221" t="e">
        <f t="shared" si="247"/>
        <v>#DIV/0!</v>
      </c>
      <c r="N250" s="392"/>
      <c r="O250" s="206"/>
      <c r="P250" s="206"/>
      <c r="Q250" s="209">
        <f t="shared" si="248"/>
        <v>0</v>
      </c>
      <c r="R250" s="221" t="e">
        <f t="shared" si="249"/>
        <v>#DIV/0!</v>
      </c>
      <c r="S250" s="384"/>
      <c r="T250" s="360"/>
      <c r="U250" s="206"/>
      <c r="V250" s="206"/>
      <c r="W250" s="151">
        <f>IFERROR(((V250/U250)*1),0)</f>
        <v>0</v>
      </c>
      <c r="X250" s="387"/>
    </row>
    <row r="251" spans="1:36" ht="15.75" hidden="1" thickBot="1">
      <c r="A251" s="389"/>
      <c r="B251" s="390"/>
      <c r="C251" s="391"/>
      <c r="D251" s="391"/>
      <c r="E251" s="149" t="s">
        <v>237</v>
      </c>
      <c r="F251" s="68"/>
      <c r="G251" s="68"/>
      <c r="H251" s="150">
        <f t="shared" si="244"/>
        <v>0</v>
      </c>
      <c r="I251" s="221" t="e">
        <f t="shared" si="245"/>
        <v>#DIV/0!</v>
      </c>
      <c r="J251" s="206"/>
      <c r="K251" s="206"/>
      <c r="L251" s="209">
        <f t="shared" si="246"/>
        <v>0</v>
      </c>
      <c r="M251" s="221" t="e">
        <f t="shared" si="247"/>
        <v>#DIV/0!</v>
      </c>
      <c r="N251" s="392"/>
      <c r="O251" s="206"/>
      <c r="P251" s="206"/>
      <c r="Q251" s="209">
        <f t="shared" si="248"/>
        <v>0</v>
      </c>
      <c r="R251" s="221" t="e">
        <f t="shared" si="249"/>
        <v>#DIV/0!</v>
      </c>
      <c r="S251" s="384"/>
      <c r="T251" s="360"/>
      <c r="U251" s="206"/>
      <c r="V251" s="206"/>
      <c r="W251" s="151">
        <f>IFERROR(((V251/U251)*1),0)</f>
        <v>0</v>
      </c>
      <c r="X251" s="388"/>
    </row>
    <row r="252" spans="1:36" s="156" customFormat="1" ht="15.75" hidden="1" thickBot="1">
      <c r="A252" s="371" t="s">
        <v>238</v>
      </c>
      <c r="B252" s="372"/>
      <c r="C252" s="373"/>
      <c r="D252" s="152"/>
      <c r="E252" s="153"/>
      <c r="F252" s="154">
        <f>SUM(F247:F251)</f>
        <v>0</v>
      </c>
      <c r="G252" s="154">
        <f t="shared" ref="G252:H252" si="251">SUM(G247:G251)</f>
        <v>0</v>
      </c>
      <c r="H252" s="154">
        <f t="shared" si="251"/>
        <v>0</v>
      </c>
      <c r="I252" s="222">
        <v>1</v>
      </c>
      <c r="J252" s="210">
        <f t="shared" ref="J252:L252" si="252">SUM(J247:J251)</f>
        <v>0</v>
      </c>
      <c r="K252" s="210">
        <f t="shared" si="252"/>
        <v>0</v>
      </c>
      <c r="L252" s="210">
        <f t="shared" si="252"/>
        <v>0</v>
      </c>
      <c r="M252" s="222">
        <v>1</v>
      </c>
      <c r="N252" s="210">
        <f>N247</f>
        <v>0</v>
      </c>
      <c r="O252" s="210">
        <f t="shared" ref="O252:Q252" si="253">SUM(O247:O251)</f>
        <v>0</v>
      </c>
      <c r="P252" s="210">
        <f t="shared" si="253"/>
        <v>0</v>
      </c>
      <c r="Q252" s="210">
        <f t="shared" si="253"/>
        <v>0</v>
      </c>
      <c r="R252" s="222">
        <v>1</v>
      </c>
      <c r="S252" s="210">
        <f>S247</f>
        <v>0</v>
      </c>
      <c r="T252" s="218">
        <f>T247</f>
        <v>0</v>
      </c>
      <c r="U252" s="212">
        <f>SUM(U247:U251)</f>
        <v>0</v>
      </c>
      <c r="V252" s="213">
        <f>SUM(V247:V251)</f>
        <v>0</v>
      </c>
      <c r="W252" s="155">
        <f>IFERROR(((V252/U252)*1),0)</f>
        <v>0</v>
      </c>
      <c r="X252" s="216">
        <f>IFERROR(((1-(1-T252)*W252)*1),0)</f>
        <v>1</v>
      </c>
      <c r="Y252" s="9"/>
      <c r="Z252" s="9"/>
      <c r="AA252" s="9"/>
      <c r="AB252" s="9"/>
      <c r="AC252" s="9"/>
      <c r="AD252" s="9"/>
      <c r="AE252" s="9"/>
      <c r="AF252" s="9"/>
      <c r="AG252" s="9"/>
      <c r="AH252" s="9"/>
      <c r="AI252" s="9"/>
      <c r="AJ252" s="9"/>
    </row>
    <row r="253" spans="1:36" hidden="1">
      <c r="A253" s="389">
        <f>A247+1</f>
        <v>42</v>
      </c>
      <c r="B253" s="390"/>
      <c r="C253" s="391"/>
      <c r="D253" s="391"/>
      <c r="E253" s="149" t="s">
        <v>233</v>
      </c>
      <c r="F253" s="68"/>
      <c r="G253" s="68"/>
      <c r="H253" s="150">
        <f>F253+G253</f>
        <v>0</v>
      </c>
      <c r="I253" s="221" t="e">
        <f>H253/$H$258</f>
        <v>#DIV/0!</v>
      </c>
      <c r="J253" s="206"/>
      <c r="K253" s="206"/>
      <c r="L253" s="209">
        <f>J253+K253</f>
        <v>0</v>
      </c>
      <c r="M253" s="221" t="e">
        <f>L253/$L$258</f>
        <v>#DIV/0!</v>
      </c>
      <c r="N253" s="392"/>
      <c r="O253" s="206"/>
      <c r="P253" s="206"/>
      <c r="Q253" s="209">
        <f>O253+P253</f>
        <v>0</v>
      </c>
      <c r="R253" s="221" t="e">
        <f>Q253/$Q$258</f>
        <v>#DIV/0!</v>
      </c>
      <c r="S253" s="384">
        <f>N258-Q258</f>
        <v>0</v>
      </c>
      <c r="T253" s="360">
        <f>IFERROR((S253/N258),0)</f>
        <v>0</v>
      </c>
      <c r="U253" s="206"/>
      <c r="V253" s="206"/>
      <c r="W253" s="151">
        <f>IFERROR(((V253/U253)*1),0)</f>
        <v>0</v>
      </c>
      <c r="X253" s="386"/>
    </row>
    <row r="254" spans="1:36" hidden="1">
      <c r="A254" s="389"/>
      <c r="B254" s="390"/>
      <c r="C254" s="391"/>
      <c r="D254" s="391"/>
      <c r="E254" s="149" t="s">
        <v>234</v>
      </c>
      <c r="F254" s="68"/>
      <c r="G254" s="68"/>
      <c r="H254" s="150">
        <f t="shared" ref="H254:H257" si="254">F254+G254</f>
        <v>0</v>
      </c>
      <c r="I254" s="221" t="e">
        <f t="shared" ref="I254:I257" si="255">H254/$H$258</f>
        <v>#DIV/0!</v>
      </c>
      <c r="J254" s="206"/>
      <c r="K254" s="206"/>
      <c r="L254" s="209">
        <f t="shared" ref="L254:L257" si="256">J254+K254</f>
        <v>0</v>
      </c>
      <c r="M254" s="221" t="e">
        <f t="shared" ref="M254:M257" si="257">L254/$L$258</f>
        <v>#DIV/0!</v>
      </c>
      <c r="N254" s="392"/>
      <c r="O254" s="206"/>
      <c r="P254" s="206"/>
      <c r="Q254" s="209">
        <f t="shared" ref="Q254:Q257" si="258">O254+P254</f>
        <v>0</v>
      </c>
      <c r="R254" s="221" t="e">
        <f t="shared" ref="R254:R257" si="259">Q254/$Q$258</f>
        <v>#DIV/0!</v>
      </c>
      <c r="S254" s="384"/>
      <c r="T254" s="360"/>
      <c r="U254" s="206"/>
      <c r="V254" s="206"/>
      <c r="W254" s="151">
        <f t="shared" ref="W254:W255" si="260">IFERROR(((V254/U254)*1),0)</f>
        <v>0</v>
      </c>
      <c r="X254" s="387"/>
    </row>
    <row r="255" spans="1:36" hidden="1">
      <c r="A255" s="389"/>
      <c r="B255" s="390"/>
      <c r="C255" s="391"/>
      <c r="D255" s="391"/>
      <c r="E255" s="149" t="s">
        <v>235</v>
      </c>
      <c r="F255" s="68"/>
      <c r="G255" s="68"/>
      <c r="H255" s="150">
        <f t="shared" si="254"/>
        <v>0</v>
      </c>
      <c r="I255" s="221" t="e">
        <f t="shared" si="255"/>
        <v>#DIV/0!</v>
      </c>
      <c r="J255" s="206"/>
      <c r="K255" s="206"/>
      <c r="L255" s="209">
        <f t="shared" si="256"/>
        <v>0</v>
      </c>
      <c r="M255" s="221" t="e">
        <f t="shared" si="257"/>
        <v>#DIV/0!</v>
      </c>
      <c r="N255" s="392"/>
      <c r="O255" s="206"/>
      <c r="P255" s="206"/>
      <c r="Q255" s="209">
        <f t="shared" si="258"/>
        <v>0</v>
      </c>
      <c r="R255" s="221" t="e">
        <f t="shared" si="259"/>
        <v>#DIV/0!</v>
      </c>
      <c r="S255" s="384"/>
      <c r="T255" s="360"/>
      <c r="U255" s="206"/>
      <c r="V255" s="206"/>
      <c r="W255" s="151">
        <f t="shared" si="260"/>
        <v>0</v>
      </c>
      <c r="X255" s="387"/>
    </row>
    <row r="256" spans="1:36" hidden="1">
      <c r="A256" s="389"/>
      <c r="B256" s="390"/>
      <c r="C256" s="391"/>
      <c r="D256" s="391"/>
      <c r="E256" s="149" t="s">
        <v>236</v>
      </c>
      <c r="F256" s="68"/>
      <c r="G256" s="68"/>
      <c r="H256" s="150">
        <f t="shared" si="254"/>
        <v>0</v>
      </c>
      <c r="I256" s="221" t="e">
        <f t="shared" si="255"/>
        <v>#DIV/0!</v>
      </c>
      <c r="J256" s="206"/>
      <c r="K256" s="206"/>
      <c r="L256" s="209">
        <f t="shared" si="256"/>
        <v>0</v>
      </c>
      <c r="M256" s="221" t="e">
        <f t="shared" si="257"/>
        <v>#DIV/0!</v>
      </c>
      <c r="N256" s="392"/>
      <c r="O256" s="206"/>
      <c r="P256" s="206"/>
      <c r="Q256" s="209">
        <f t="shared" si="258"/>
        <v>0</v>
      </c>
      <c r="R256" s="221" t="e">
        <f t="shared" si="259"/>
        <v>#DIV/0!</v>
      </c>
      <c r="S256" s="384"/>
      <c r="T256" s="360"/>
      <c r="U256" s="206"/>
      <c r="V256" s="206"/>
      <c r="W256" s="151">
        <f>IFERROR(((V256/U256)*1),0)</f>
        <v>0</v>
      </c>
      <c r="X256" s="387"/>
    </row>
    <row r="257" spans="1:36" ht="15.75" hidden="1" thickBot="1">
      <c r="A257" s="389"/>
      <c r="B257" s="390"/>
      <c r="C257" s="391"/>
      <c r="D257" s="391"/>
      <c r="E257" s="149" t="s">
        <v>237</v>
      </c>
      <c r="F257" s="68"/>
      <c r="G257" s="68"/>
      <c r="H257" s="150">
        <f t="shared" si="254"/>
        <v>0</v>
      </c>
      <c r="I257" s="221" t="e">
        <f t="shared" si="255"/>
        <v>#DIV/0!</v>
      </c>
      <c r="J257" s="206"/>
      <c r="K257" s="206"/>
      <c r="L257" s="209">
        <f t="shared" si="256"/>
        <v>0</v>
      </c>
      <c r="M257" s="221" t="e">
        <f t="shared" si="257"/>
        <v>#DIV/0!</v>
      </c>
      <c r="N257" s="392"/>
      <c r="O257" s="206"/>
      <c r="P257" s="206"/>
      <c r="Q257" s="209">
        <f t="shared" si="258"/>
        <v>0</v>
      </c>
      <c r="R257" s="221" t="e">
        <f t="shared" si="259"/>
        <v>#DIV/0!</v>
      </c>
      <c r="S257" s="384"/>
      <c r="T257" s="360"/>
      <c r="U257" s="206"/>
      <c r="V257" s="206"/>
      <c r="W257" s="151">
        <f>IFERROR(((V257/U257)*1),0)</f>
        <v>0</v>
      </c>
      <c r="X257" s="388"/>
    </row>
    <row r="258" spans="1:36" s="156" customFormat="1" ht="15.75" hidden="1" thickBot="1">
      <c r="A258" s="371" t="s">
        <v>238</v>
      </c>
      <c r="B258" s="372"/>
      <c r="C258" s="373"/>
      <c r="D258" s="152"/>
      <c r="E258" s="153"/>
      <c r="F258" s="154">
        <f>SUM(F253:F257)</f>
        <v>0</v>
      </c>
      <c r="G258" s="154">
        <f t="shared" ref="G258:H258" si="261">SUM(G253:G257)</f>
        <v>0</v>
      </c>
      <c r="H258" s="154">
        <f t="shared" si="261"/>
        <v>0</v>
      </c>
      <c r="I258" s="222">
        <v>1</v>
      </c>
      <c r="J258" s="210">
        <f t="shared" ref="J258:L258" si="262">SUM(J253:J257)</f>
        <v>0</v>
      </c>
      <c r="K258" s="210">
        <f t="shared" si="262"/>
        <v>0</v>
      </c>
      <c r="L258" s="210">
        <f t="shared" si="262"/>
        <v>0</v>
      </c>
      <c r="M258" s="222">
        <v>1</v>
      </c>
      <c r="N258" s="210">
        <f>N253</f>
        <v>0</v>
      </c>
      <c r="O258" s="210">
        <f t="shared" ref="O258:Q258" si="263">SUM(O253:O257)</f>
        <v>0</v>
      </c>
      <c r="P258" s="210">
        <f t="shared" si="263"/>
        <v>0</v>
      </c>
      <c r="Q258" s="210">
        <f t="shared" si="263"/>
        <v>0</v>
      </c>
      <c r="R258" s="222">
        <v>1</v>
      </c>
      <c r="S258" s="210">
        <f>S253</f>
        <v>0</v>
      </c>
      <c r="T258" s="218">
        <f>T253</f>
        <v>0</v>
      </c>
      <c r="U258" s="212">
        <f>SUM(U253:U257)</f>
        <v>0</v>
      </c>
      <c r="V258" s="213">
        <f>SUM(V253:V257)</f>
        <v>0</v>
      </c>
      <c r="W258" s="155">
        <f>IFERROR(((V258/U258)*1),0)</f>
        <v>0</v>
      </c>
      <c r="X258" s="216">
        <f>IFERROR(((1-(1-T258)*W258)*1),0)</f>
        <v>1</v>
      </c>
      <c r="Y258" s="9"/>
      <c r="Z258" s="9"/>
      <c r="AA258" s="9"/>
      <c r="AB258" s="9"/>
      <c r="AC258" s="9"/>
      <c r="AD258" s="9"/>
      <c r="AE258" s="9"/>
      <c r="AF258" s="9"/>
      <c r="AG258" s="9"/>
      <c r="AH258" s="9"/>
      <c r="AI258" s="9"/>
      <c r="AJ258" s="9"/>
    </row>
    <row r="259" spans="1:36" hidden="1">
      <c r="A259" s="389">
        <f>A253+1</f>
        <v>43</v>
      </c>
      <c r="B259" s="390"/>
      <c r="C259" s="391"/>
      <c r="D259" s="391"/>
      <c r="E259" s="149" t="s">
        <v>233</v>
      </c>
      <c r="F259" s="68"/>
      <c r="G259" s="68"/>
      <c r="H259" s="150">
        <f>F259+G259</f>
        <v>0</v>
      </c>
      <c r="I259" s="221" t="e">
        <f>H259/$H$264</f>
        <v>#DIV/0!</v>
      </c>
      <c r="J259" s="206"/>
      <c r="K259" s="206"/>
      <c r="L259" s="209">
        <f>J259+K259</f>
        <v>0</v>
      </c>
      <c r="M259" s="221" t="e">
        <f>L259/$L$264</f>
        <v>#DIV/0!</v>
      </c>
      <c r="N259" s="392"/>
      <c r="O259" s="206"/>
      <c r="P259" s="206"/>
      <c r="Q259" s="209">
        <f>O259+P259</f>
        <v>0</v>
      </c>
      <c r="R259" s="221">
        <f>Q259/$Q$28</f>
        <v>0</v>
      </c>
      <c r="S259" s="384">
        <f>N264-Q264</f>
        <v>0</v>
      </c>
      <c r="T259" s="360">
        <f>IFERROR((S259/N264),0)</f>
        <v>0</v>
      </c>
      <c r="U259" s="206"/>
      <c r="V259" s="206"/>
      <c r="W259" s="151">
        <f>IFERROR(((V259/U259)*1),0)</f>
        <v>0</v>
      </c>
      <c r="X259" s="386"/>
    </row>
    <row r="260" spans="1:36" hidden="1">
      <c r="A260" s="389"/>
      <c r="B260" s="390"/>
      <c r="C260" s="391"/>
      <c r="D260" s="391"/>
      <c r="E260" s="149" t="s">
        <v>234</v>
      </c>
      <c r="F260" s="68"/>
      <c r="G260" s="68"/>
      <c r="H260" s="150">
        <f t="shared" ref="H260:H263" si="264">F260+G260</f>
        <v>0</v>
      </c>
      <c r="I260" s="221" t="e">
        <f t="shared" ref="I260:I263" si="265">H260/$H$264</f>
        <v>#DIV/0!</v>
      </c>
      <c r="J260" s="206"/>
      <c r="K260" s="206"/>
      <c r="L260" s="209">
        <f t="shared" ref="L260:L263" si="266">J260+K260</f>
        <v>0</v>
      </c>
      <c r="M260" s="221" t="e">
        <f t="shared" ref="M260:M263" si="267">L260/$L$264</f>
        <v>#DIV/0!</v>
      </c>
      <c r="N260" s="392"/>
      <c r="O260" s="206"/>
      <c r="P260" s="206"/>
      <c r="Q260" s="209">
        <f t="shared" ref="Q260:Q263" si="268">O260+P260</f>
        <v>0</v>
      </c>
      <c r="R260" s="221">
        <f t="shared" ref="R260:R263" si="269">Q260/$Q$28</f>
        <v>0</v>
      </c>
      <c r="S260" s="384"/>
      <c r="T260" s="360"/>
      <c r="U260" s="206"/>
      <c r="V260" s="206"/>
      <c r="W260" s="151">
        <f t="shared" ref="W260:W261" si="270">IFERROR(((V260/U260)*1),0)</f>
        <v>0</v>
      </c>
      <c r="X260" s="387"/>
    </row>
    <row r="261" spans="1:36" hidden="1">
      <c r="A261" s="389"/>
      <c r="B261" s="390"/>
      <c r="C261" s="391"/>
      <c r="D261" s="391"/>
      <c r="E261" s="149" t="s">
        <v>235</v>
      </c>
      <c r="F261" s="68"/>
      <c r="G261" s="68"/>
      <c r="H261" s="150">
        <f t="shared" si="264"/>
        <v>0</v>
      </c>
      <c r="I261" s="221" t="e">
        <f t="shared" si="265"/>
        <v>#DIV/0!</v>
      </c>
      <c r="J261" s="206"/>
      <c r="K261" s="206"/>
      <c r="L261" s="209">
        <f t="shared" si="266"/>
        <v>0</v>
      </c>
      <c r="M261" s="221" t="e">
        <f t="shared" si="267"/>
        <v>#DIV/0!</v>
      </c>
      <c r="N261" s="392"/>
      <c r="O261" s="206"/>
      <c r="P261" s="206"/>
      <c r="Q261" s="209">
        <f t="shared" si="268"/>
        <v>0</v>
      </c>
      <c r="R261" s="221">
        <f t="shared" si="269"/>
        <v>0</v>
      </c>
      <c r="S261" s="384"/>
      <c r="T261" s="360"/>
      <c r="U261" s="206"/>
      <c r="V261" s="206"/>
      <c r="W261" s="151">
        <f t="shared" si="270"/>
        <v>0</v>
      </c>
      <c r="X261" s="387"/>
    </row>
    <row r="262" spans="1:36" hidden="1">
      <c r="A262" s="389"/>
      <c r="B262" s="390"/>
      <c r="C262" s="391"/>
      <c r="D262" s="391"/>
      <c r="E262" s="149" t="s">
        <v>236</v>
      </c>
      <c r="F262" s="68"/>
      <c r="G262" s="68"/>
      <c r="H262" s="150">
        <f t="shared" si="264"/>
        <v>0</v>
      </c>
      <c r="I262" s="221" t="e">
        <f t="shared" si="265"/>
        <v>#DIV/0!</v>
      </c>
      <c r="J262" s="206"/>
      <c r="K262" s="206"/>
      <c r="L262" s="209">
        <f t="shared" si="266"/>
        <v>0</v>
      </c>
      <c r="M262" s="221" t="e">
        <f t="shared" si="267"/>
        <v>#DIV/0!</v>
      </c>
      <c r="N262" s="392"/>
      <c r="O262" s="206"/>
      <c r="P262" s="206"/>
      <c r="Q262" s="209">
        <f t="shared" si="268"/>
        <v>0</v>
      </c>
      <c r="R262" s="221">
        <f t="shared" si="269"/>
        <v>0</v>
      </c>
      <c r="S262" s="384"/>
      <c r="T262" s="360"/>
      <c r="U262" s="206"/>
      <c r="V262" s="206"/>
      <c r="W262" s="151">
        <f>IFERROR(((V262/U262)*1),0)</f>
        <v>0</v>
      </c>
      <c r="X262" s="387"/>
    </row>
    <row r="263" spans="1:36" ht="15.75" hidden="1" thickBot="1">
      <c r="A263" s="389"/>
      <c r="B263" s="390"/>
      <c r="C263" s="391"/>
      <c r="D263" s="391"/>
      <c r="E263" s="149" t="s">
        <v>237</v>
      </c>
      <c r="F263" s="68"/>
      <c r="G263" s="68"/>
      <c r="H263" s="150">
        <f t="shared" si="264"/>
        <v>0</v>
      </c>
      <c r="I263" s="221" t="e">
        <f t="shared" si="265"/>
        <v>#DIV/0!</v>
      </c>
      <c r="J263" s="206"/>
      <c r="K263" s="206"/>
      <c r="L263" s="209">
        <f t="shared" si="266"/>
        <v>0</v>
      </c>
      <c r="M263" s="221" t="e">
        <f t="shared" si="267"/>
        <v>#DIV/0!</v>
      </c>
      <c r="N263" s="392"/>
      <c r="O263" s="206"/>
      <c r="P263" s="206"/>
      <c r="Q263" s="209">
        <f t="shared" si="268"/>
        <v>0</v>
      </c>
      <c r="R263" s="221">
        <f t="shared" si="269"/>
        <v>0</v>
      </c>
      <c r="S263" s="384"/>
      <c r="T263" s="360"/>
      <c r="U263" s="206"/>
      <c r="V263" s="206"/>
      <c r="W263" s="151">
        <f>IFERROR(((V263/U263)*1),0)</f>
        <v>0</v>
      </c>
      <c r="X263" s="388"/>
    </row>
    <row r="264" spans="1:36" s="156" customFormat="1" ht="15.75" hidden="1" thickBot="1">
      <c r="A264" s="371" t="s">
        <v>238</v>
      </c>
      <c r="B264" s="372"/>
      <c r="C264" s="373"/>
      <c r="D264" s="152"/>
      <c r="E264" s="153"/>
      <c r="F264" s="154">
        <f>SUM(F259:F263)</f>
        <v>0</v>
      </c>
      <c r="G264" s="154">
        <f t="shared" ref="G264:H264" si="271">SUM(G259:G263)</f>
        <v>0</v>
      </c>
      <c r="H264" s="154">
        <f t="shared" si="271"/>
        <v>0</v>
      </c>
      <c r="I264" s="222">
        <v>1</v>
      </c>
      <c r="J264" s="210">
        <f t="shared" ref="J264:L264" si="272">SUM(J259:J263)</f>
        <v>0</v>
      </c>
      <c r="K264" s="210">
        <f t="shared" si="272"/>
        <v>0</v>
      </c>
      <c r="L264" s="210">
        <f t="shared" si="272"/>
        <v>0</v>
      </c>
      <c r="M264" s="222">
        <v>1</v>
      </c>
      <c r="N264" s="210">
        <f>N259</f>
        <v>0</v>
      </c>
      <c r="O264" s="210">
        <f t="shared" ref="O264:Q264" si="273">SUM(O259:O263)</f>
        <v>0</v>
      </c>
      <c r="P264" s="210">
        <f t="shared" si="273"/>
        <v>0</v>
      </c>
      <c r="Q264" s="210">
        <f t="shared" si="273"/>
        <v>0</v>
      </c>
      <c r="R264" s="222">
        <v>1</v>
      </c>
      <c r="S264" s="210">
        <f>S259</f>
        <v>0</v>
      </c>
      <c r="T264" s="218">
        <f>T259</f>
        <v>0</v>
      </c>
      <c r="U264" s="212">
        <f>SUM(U259:U263)</f>
        <v>0</v>
      </c>
      <c r="V264" s="213">
        <f>SUM(V259:V263)</f>
        <v>0</v>
      </c>
      <c r="W264" s="155">
        <f>IFERROR(((V264/U264)*1),0)</f>
        <v>0</v>
      </c>
      <c r="X264" s="216">
        <f>IFERROR(((1-(1-T264)*W264)*1),0)</f>
        <v>1</v>
      </c>
      <c r="Y264" s="9"/>
      <c r="Z264" s="9"/>
      <c r="AA264" s="9"/>
      <c r="AB264" s="9"/>
      <c r="AC264" s="9"/>
      <c r="AD264" s="9"/>
      <c r="AE264" s="9"/>
      <c r="AF264" s="9"/>
      <c r="AG264" s="9"/>
      <c r="AH264" s="9"/>
      <c r="AI264" s="9"/>
      <c r="AJ264" s="9"/>
    </row>
    <row r="265" spans="1:36" hidden="1">
      <c r="A265" s="389">
        <f>A259+1</f>
        <v>44</v>
      </c>
      <c r="B265" s="390"/>
      <c r="C265" s="391"/>
      <c r="D265" s="391"/>
      <c r="E265" s="149" t="s">
        <v>233</v>
      </c>
      <c r="F265" s="68"/>
      <c r="G265" s="68"/>
      <c r="H265" s="150">
        <f>F265+G265</f>
        <v>0</v>
      </c>
      <c r="I265" s="221" t="e">
        <f>H265/$H$270</f>
        <v>#DIV/0!</v>
      </c>
      <c r="J265" s="206"/>
      <c r="K265" s="206"/>
      <c r="L265" s="209">
        <f>J265+K265</f>
        <v>0</v>
      </c>
      <c r="M265" s="221" t="e">
        <f>L265/$L$270</f>
        <v>#DIV/0!</v>
      </c>
      <c r="N265" s="392"/>
      <c r="O265" s="206"/>
      <c r="P265" s="206"/>
      <c r="Q265" s="209">
        <f>O265+P265</f>
        <v>0</v>
      </c>
      <c r="R265" s="221" t="e">
        <f>Q265/$Q$270</f>
        <v>#DIV/0!</v>
      </c>
      <c r="S265" s="384">
        <f>N270-Q270</f>
        <v>0</v>
      </c>
      <c r="T265" s="360">
        <f>IFERROR((S265/N270),0)</f>
        <v>0</v>
      </c>
      <c r="U265" s="206"/>
      <c r="V265" s="206"/>
      <c r="W265" s="151">
        <f>IFERROR(((V265/U265)*1),0)</f>
        <v>0</v>
      </c>
      <c r="X265" s="386"/>
    </row>
    <row r="266" spans="1:36" hidden="1">
      <c r="A266" s="389"/>
      <c r="B266" s="390"/>
      <c r="C266" s="391"/>
      <c r="D266" s="391"/>
      <c r="E266" s="149" t="s">
        <v>234</v>
      </c>
      <c r="F266" s="68"/>
      <c r="G266" s="68"/>
      <c r="H266" s="150">
        <f t="shared" ref="H266:H269" si="274">F266+G266</f>
        <v>0</v>
      </c>
      <c r="I266" s="221" t="e">
        <f t="shared" ref="I266:I269" si="275">H266/$H$270</f>
        <v>#DIV/0!</v>
      </c>
      <c r="J266" s="206"/>
      <c r="K266" s="206"/>
      <c r="L266" s="209">
        <f t="shared" ref="L266:L269" si="276">J266+K266</f>
        <v>0</v>
      </c>
      <c r="M266" s="221" t="e">
        <f t="shared" ref="M266:M269" si="277">L266/$L$270</f>
        <v>#DIV/0!</v>
      </c>
      <c r="N266" s="392"/>
      <c r="O266" s="206"/>
      <c r="P266" s="206"/>
      <c r="Q266" s="209">
        <f t="shared" ref="Q266:Q269" si="278">O266+P266</f>
        <v>0</v>
      </c>
      <c r="R266" s="221" t="e">
        <f t="shared" ref="R266:R269" si="279">Q266/$Q$270</f>
        <v>#DIV/0!</v>
      </c>
      <c r="S266" s="384"/>
      <c r="T266" s="360"/>
      <c r="U266" s="206"/>
      <c r="V266" s="206"/>
      <c r="W266" s="151">
        <f t="shared" ref="W266:W267" si="280">IFERROR(((V266/U266)*1),0)</f>
        <v>0</v>
      </c>
      <c r="X266" s="387"/>
    </row>
    <row r="267" spans="1:36" hidden="1">
      <c r="A267" s="389"/>
      <c r="B267" s="390"/>
      <c r="C267" s="391"/>
      <c r="D267" s="391"/>
      <c r="E267" s="149" t="s">
        <v>235</v>
      </c>
      <c r="F267" s="68"/>
      <c r="G267" s="68"/>
      <c r="H267" s="150">
        <f t="shared" si="274"/>
        <v>0</v>
      </c>
      <c r="I267" s="221" t="e">
        <f t="shared" si="275"/>
        <v>#DIV/0!</v>
      </c>
      <c r="J267" s="206"/>
      <c r="K267" s="206"/>
      <c r="L267" s="209">
        <f t="shared" si="276"/>
        <v>0</v>
      </c>
      <c r="M267" s="221" t="e">
        <f t="shared" si="277"/>
        <v>#DIV/0!</v>
      </c>
      <c r="N267" s="392"/>
      <c r="O267" s="206"/>
      <c r="P267" s="206"/>
      <c r="Q267" s="209">
        <f t="shared" si="278"/>
        <v>0</v>
      </c>
      <c r="R267" s="221" t="e">
        <f t="shared" si="279"/>
        <v>#DIV/0!</v>
      </c>
      <c r="S267" s="384"/>
      <c r="T267" s="360"/>
      <c r="U267" s="206"/>
      <c r="V267" s="206"/>
      <c r="W267" s="151">
        <f t="shared" si="280"/>
        <v>0</v>
      </c>
      <c r="X267" s="387"/>
    </row>
    <row r="268" spans="1:36" hidden="1">
      <c r="A268" s="389"/>
      <c r="B268" s="390"/>
      <c r="C268" s="391"/>
      <c r="D268" s="391"/>
      <c r="E268" s="149" t="s">
        <v>236</v>
      </c>
      <c r="F268" s="68"/>
      <c r="G268" s="68"/>
      <c r="H268" s="150">
        <f t="shared" si="274"/>
        <v>0</v>
      </c>
      <c r="I268" s="221" t="e">
        <f t="shared" si="275"/>
        <v>#DIV/0!</v>
      </c>
      <c r="J268" s="206"/>
      <c r="K268" s="206"/>
      <c r="L268" s="209">
        <f t="shared" si="276"/>
        <v>0</v>
      </c>
      <c r="M268" s="221" t="e">
        <f t="shared" si="277"/>
        <v>#DIV/0!</v>
      </c>
      <c r="N268" s="392"/>
      <c r="O268" s="206"/>
      <c r="P268" s="206"/>
      <c r="Q268" s="209">
        <f t="shared" si="278"/>
        <v>0</v>
      </c>
      <c r="R268" s="221" t="e">
        <f t="shared" si="279"/>
        <v>#DIV/0!</v>
      </c>
      <c r="S268" s="384"/>
      <c r="T268" s="360"/>
      <c r="U268" s="206"/>
      <c r="V268" s="206"/>
      <c r="W268" s="151">
        <f>IFERROR(((V268/U268)*1),0)</f>
        <v>0</v>
      </c>
      <c r="X268" s="387"/>
    </row>
    <row r="269" spans="1:36" ht="15.75" hidden="1" thickBot="1">
      <c r="A269" s="389"/>
      <c r="B269" s="390"/>
      <c r="C269" s="391"/>
      <c r="D269" s="391"/>
      <c r="E269" s="149" t="s">
        <v>237</v>
      </c>
      <c r="F269" s="68"/>
      <c r="G269" s="68"/>
      <c r="H269" s="150">
        <f t="shared" si="274"/>
        <v>0</v>
      </c>
      <c r="I269" s="221" t="e">
        <f t="shared" si="275"/>
        <v>#DIV/0!</v>
      </c>
      <c r="J269" s="206"/>
      <c r="K269" s="206"/>
      <c r="L269" s="209">
        <f t="shared" si="276"/>
        <v>0</v>
      </c>
      <c r="M269" s="221" t="e">
        <f t="shared" si="277"/>
        <v>#DIV/0!</v>
      </c>
      <c r="N269" s="392"/>
      <c r="O269" s="206"/>
      <c r="P269" s="206"/>
      <c r="Q269" s="209">
        <f t="shared" si="278"/>
        <v>0</v>
      </c>
      <c r="R269" s="221" t="e">
        <f t="shared" si="279"/>
        <v>#DIV/0!</v>
      </c>
      <c r="S269" s="384"/>
      <c r="T269" s="360"/>
      <c r="U269" s="206"/>
      <c r="V269" s="206"/>
      <c r="W269" s="151">
        <f>IFERROR(((V269/U269)*1),0)</f>
        <v>0</v>
      </c>
      <c r="X269" s="388"/>
    </row>
    <row r="270" spans="1:36" s="156" customFormat="1" ht="15.75" hidden="1" thickBot="1">
      <c r="A270" s="371" t="s">
        <v>238</v>
      </c>
      <c r="B270" s="372"/>
      <c r="C270" s="373"/>
      <c r="D270" s="152"/>
      <c r="E270" s="153"/>
      <c r="F270" s="154">
        <f>SUM(F265:F269)</f>
        <v>0</v>
      </c>
      <c r="G270" s="154">
        <f t="shared" ref="G270:H270" si="281">SUM(G265:G269)</f>
        <v>0</v>
      </c>
      <c r="H270" s="154">
        <f t="shared" si="281"/>
        <v>0</v>
      </c>
      <c r="I270" s="222">
        <v>1</v>
      </c>
      <c r="J270" s="210">
        <f t="shared" ref="J270:L270" si="282">SUM(J265:J269)</f>
        <v>0</v>
      </c>
      <c r="K270" s="210">
        <f t="shared" si="282"/>
        <v>0</v>
      </c>
      <c r="L270" s="210">
        <f t="shared" si="282"/>
        <v>0</v>
      </c>
      <c r="M270" s="222">
        <v>1</v>
      </c>
      <c r="N270" s="210">
        <f>N265</f>
        <v>0</v>
      </c>
      <c r="O270" s="210">
        <f t="shared" ref="O270:Q270" si="283">SUM(O265:O269)</f>
        <v>0</v>
      </c>
      <c r="P270" s="210">
        <f t="shared" si="283"/>
        <v>0</v>
      </c>
      <c r="Q270" s="210">
        <f t="shared" si="283"/>
        <v>0</v>
      </c>
      <c r="R270" s="222">
        <v>1</v>
      </c>
      <c r="S270" s="210">
        <f>S265</f>
        <v>0</v>
      </c>
      <c r="T270" s="218">
        <f>T265</f>
        <v>0</v>
      </c>
      <c r="U270" s="212">
        <f>SUM(U265:U269)</f>
        <v>0</v>
      </c>
      <c r="V270" s="213">
        <f>SUM(V265:V269)</f>
        <v>0</v>
      </c>
      <c r="W270" s="155">
        <f>IFERROR(((V270/U270)*1),0)</f>
        <v>0</v>
      </c>
      <c r="X270" s="216">
        <f>IFERROR(((1-(1-T270)*W270)*1),0)</f>
        <v>1</v>
      </c>
      <c r="Y270" s="9"/>
      <c r="Z270" s="9"/>
      <c r="AA270" s="9"/>
      <c r="AB270" s="9"/>
      <c r="AC270" s="9"/>
      <c r="AD270" s="9"/>
      <c r="AE270" s="9"/>
      <c r="AF270" s="9"/>
      <c r="AG270" s="9"/>
      <c r="AH270" s="9"/>
      <c r="AI270" s="9"/>
      <c r="AJ270" s="9"/>
    </row>
    <row r="271" spans="1:36" hidden="1">
      <c r="A271" s="389">
        <f>A265+1</f>
        <v>45</v>
      </c>
      <c r="B271" s="390"/>
      <c r="C271" s="391"/>
      <c r="D271" s="391"/>
      <c r="E271" s="149" t="s">
        <v>233</v>
      </c>
      <c r="F271" s="68"/>
      <c r="G271" s="68"/>
      <c r="H271" s="150">
        <f>F271+G271</f>
        <v>0</v>
      </c>
      <c r="I271" s="221" t="e">
        <f>H271/$H$276</f>
        <v>#DIV/0!</v>
      </c>
      <c r="J271" s="206"/>
      <c r="K271" s="206"/>
      <c r="L271" s="209">
        <f>J271+K271</f>
        <v>0</v>
      </c>
      <c r="M271" s="221" t="e">
        <f>L271/$L$276</f>
        <v>#DIV/0!</v>
      </c>
      <c r="N271" s="392"/>
      <c r="O271" s="206"/>
      <c r="P271" s="206"/>
      <c r="Q271" s="209">
        <f>O271+P271</f>
        <v>0</v>
      </c>
      <c r="R271" s="221" t="e">
        <f>Q271/$Q$276</f>
        <v>#DIV/0!</v>
      </c>
      <c r="S271" s="384">
        <f>N276-Q276</f>
        <v>0</v>
      </c>
      <c r="T271" s="360">
        <f>IFERROR((S271/N276),0)</f>
        <v>0</v>
      </c>
      <c r="U271" s="206"/>
      <c r="V271" s="206"/>
      <c r="W271" s="151">
        <f>IFERROR(((V271/U271)*1),0)</f>
        <v>0</v>
      </c>
      <c r="X271" s="386"/>
    </row>
    <row r="272" spans="1:36" hidden="1">
      <c r="A272" s="389"/>
      <c r="B272" s="390"/>
      <c r="C272" s="391"/>
      <c r="D272" s="391"/>
      <c r="E272" s="149" t="s">
        <v>234</v>
      </c>
      <c r="F272" s="68"/>
      <c r="G272" s="68"/>
      <c r="H272" s="150">
        <f t="shared" ref="H272:H275" si="284">F272+G272</f>
        <v>0</v>
      </c>
      <c r="I272" s="221" t="e">
        <f t="shared" ref="I272:I275" si="285">H272/$H$276</f>
        <v>#DIV/0!</v>
      </c>
      <c r="J272" s="206"/>
      <c r="K272" s="206"/>
      <c r="L272" s="209">
        <f t="shared" ref="L272:L275" si="286">J272+K272</f>
        <v>0</v>
      </c>
      <c r="M272" s="221" t="e">
        <f t="shared" ref="M272:M275" si="287">L272/$L$276</f>
        <v>#DIV/0!</v>
      </c>
      <c r="N272" s="392"/>
      <c r="O272" s="206"/>
      <c r="P272" s="206"/>
      <c r="Q272" s="209">
        <f t="shared" ref="Q272:Q275" si="288">O272+P272</f>
        <v>0</v>
      </c>
      <c r="R272" s="221" t="e">
        <f t="shared" ref="R272:R275" si="289">Q272/$Q$276</f>
        <v>#DIV/0!</v>
      </c>
      <c r="S272" s="384"/>
      <c r="T272" s="360"/>
      <c r="U272" s="206"/>
      <c r="V272" s="206"/>
      <c r="W272" s="151">
        <f t="shared" ref="W272:W273" si="290">IFERROR(((V272/U272)*1),0)</f>
        <v>0</v>
      </c>
      <c r="X272" s="387"/>
    </row>
    <row r="273" spans="1:36" hidden="1">
      <c r="A273" s="389"/>
      <c r="B273" s="390"/>
      <c r="C273" s="391"/>
      <c r="D273" s="391"/>
      <c r="E273" s="149" t="s">
        <v>235</v>
      </c>
      <c r="F273" s="68"/>
      <c r="G273" s="68"/>
      <c r="H273" s="150">
        <f t="shared" si="284"/>
        <v>0</v>
      </c>
      <c r="I273" s="221" t="e">
        <f t="shared" si="285"/>
        <v>#DIV/0!</v>
      </c>
      <c r="J273" s="206"/>
      <c r="K273" s="206"/>
      <c r="L273" s="209">
        <f t="shared" si="286"/>
        <v>0</v>
      </c>
      <c r="M273" s="221" t="e">
        <f t="shared" si="287"/>
        <v>#DIV/0!</v>
      </c>
      <c r="N273" s="392"/>
      <c r="O273" s="206"/>
      <c r="P273" s="206"/>
      <c r="Q273" s="209">
        <f t="shared" si="288"/>
        <v>0</v>
      </c>
      <c r="R273" s="221" t="e">
        <f t="shared" si="289"/>
        <v>#DIV/0!</v>
      </c>
      <c r="S273" s="384"/>
      <c r="T273" s="360"/>
      <c r="U273" s="206"/>
      <c r="V273" s="206"/>
      <c r="W273" s="151">
        <f t="shared" si="290"/>
        <v>0</v>
      </c>
      <c r="X273" s="387"/>
    </row>
    <row r="274" spans="1:36" hidden="1">
      <c r="A274" s="389"/>
      <c r="B274" s="390"/>
      <c r="C274" s="391"/>
      <c r="D274" s="391"/>
      <c r="E274" s="149" t="s">
        <v>236</v>
      </c>
      <c r="F274" s="68"/>
      <c r="G274" s="68"/>
      <c r="H274" s="150">
        <f t="shared" si="284"/>
        <v>0</v>
      </c>
      <c r="I274" s="221" t="e">
        <f t="shared" si="285"/>
        <v>#DIV/0!</v>
      </c>
      <c r="J274" s="206"/>
      <c r="K274" s="206"/>
      <c r="L274" s="209">
        <f t="shared" si="286"/>
        <v>0</v>
      </c>
      <c r="M274" s="221" t="e">
        <f t="shared" si="287"/>
        <v>#DIV/0!</v>
      </c>
      <c r="N274" s="392"/>
      <c r="O274" s="206"/>
      <c r="P274" s="206"/>
      <c r="Q274" s="209">
        <f t="shared" si="288"/>
        <v>0</v>
      </c>
      <c r="R274" s="221" t="e">
        <f t="shared" si="289"/>
        <v>#DIV/0!</v>
      </c>
      <c r="S274" s="384"/>
      <c r="T274" s="360"/>
      <c r="U274" s="206"/>
      <c r="V274" s="206"/>
      <c r="W274" s="151">
        <f>IFERROR(((V274/U274)*1),0)</f>
        <v>0</v>
      </c>
      <c r="X274" s="387"/>
    </row>
    <row r="275" spans="1:36" ht="15.75" hidden="1" thickBot="1">
      <c r="A275" s="389"/>
      <c r="B275" s="390"/>
      <c r="C275" s="391"/>
      <c r="D275" s="391"/>
      <c r="E275" s="149" t="s">
        <v>237</v>
      </c>
      <c r="F275" s="68"/>
      <c r="G275" s="68"/>
      <c r="H275" s="150">
        <f t="shared" si="284"/>
        <v>0</v>
      </c>
      <c r="I275" s="221" t="e">
        <f t="shared" si="285"/>
        <v>#DIV/0!</v>
      </c>
      <c r="J275" s="206"/>
      <c r="K275" s="206"/>
      <c r="L275" s="209">
        <f t="shared" si="286"/>
        <v>0</v>
      </c>
      <c r="M275" s="221" t="e">
        <f t="shared" si="287"/>
        <v>#DIV/0!</v>
      </c>
      <c r="N275" s="392"/>
      <c r="O275" s="206"/>
      <c r="P275" s="206"/>
      <c r="Q275" s="209">
        <f t="shared" si="288"/>
        <v>0</v>
      </c>
      <c r="R275" s="221" t="e">
        <f t="shared" si="289"/>
        <v>#DIV/0!</v>
      </c>
      <c r="S275" s="384"/>
      <c r="T275" s="360"/>
      <c r="U275" s="206"/>
      <c r="V275" s="206"/>
      <c r="W275" s="151">
        <f>IFERROR(((V275/U275)*1),0)</f>
        <v>0</v>
      </c>
      <c r="X275" s="388"/>
    </row>
    <row r="276" spans="1:36" s="156" customFormat="1" ht="15.75" hidden="1" thickBot="1">
      <c r="A276" s="371" t="s">
        <v>238</v>
      </c>
      <c r="B276" s="372"/>
      <c r="C276" s="373"/>
      <c r="D276" s="152"/>
      <c r="E276" s="153"/>
      <c r="F276" s="154">
        <f>SUM(F271:F275)</f>
        <v>0</v>
      </c>
      <c r="G276" s="154">
        <f t="shared" ref="G276:H276" si="291">SUM(G271:G275)</f>
        <v>0</v>
      </c>
      <c r="H276" s="154">
        <f t="shared" si="291"/>
        <v>0</v>
      </c>
      <c r="I276" s="222">
        <v>1</v>
      </c>
      <c r="J276" s="210">
        <f t="shared" ref="J276:L276" si="292">SUM(J271:J275)</f>
        <v>0</v>
      </c>
      <c r="K276" s="210">
        <f t="shared" si="292"/>
        <v>0</v>
      </c>
      <c r="L276" s="210">
        <f t="shared" si="292"/>
        <v>0</v>
      </c>
      <c r="M276" s="222">
        <v>1</v>
      </c>
      <c r="N276" s="210">
        <f>N271</f>
        <v>0</v>
      </c>
      <c r="O276" s="210">
        <f t="shared" ref="O276:Q276" si="293">SUM(O271:O275)</f>
        <v>0</v>
      </c>
      <c r="P276" s="210">
        <f t="shared" si="293"/>
        <v>0</v>
      </c>
      <c r="Q276" s="210">
        <f t="shared" si="293"/>
        <v>0</v>
      </c>
      <c r="R276" s="222">
        <v>1</v>
      </c>
      <c r="S276" s="210">
        <f>S271</f>
        <v>0</v>
      </c>
      <c r="T276" s="218">
        <f>T271</f>
        <v>0</v>
      </c>
      <c r="U276" s="212">
        <f>SUM(U271:U275)</f>
        <v>0</v>
      </c>
      <c r="V276" s="213">
        <f>SUM(V271:V275)</f>
        <v>0</v>
      </c>
      <c r="W276" s="155">
        <f>IFERROR(((V276/U276)*1),0)</f>
        <v>0</v>
      </c>
      <c r="X276" s="216">
        <f>IFERROR(((1-(1-T276)*W276)*1),0)</f>
        <v>1</v>
      </c>
      <c r="Y276" s="9"/>
      <c r="Z276" s="9"/>
      <c r="AA276" s="9"/>
      <c r="AB276" s="9"/>
      <c r="AC276" s="9"/>
      <c r="AD276" s="9"/>
      <c r="AE276" s="9"/>
      <c r="AF276" s="9"/>
      <c r="AG276" s="9"/>
      <c r="AH276" s="9"/>
      <c r="AI276" s="9"/>
      <c r="AJ276" s="9"/>
    </row>
    <row r="277" spans="1:36" hidden="1">
      <c r="A277" s="389">
        <f>A271+1</f>
        <v>46</v>
      </c>
      <c r="B277" s="390"/>
      <c r="C277" s="391"/>
      <c r="D277" s="391"/>
      <c r="E277" s="149" t="s">
        <v>233</v>
      </c>
      <c r="F277" s="68"/>
      <c r="G277" s="68"/>
      <c r="H277" s="150">
        <f>F277+G277</f>
        <v>0</v>
      </c>
      <c r="I277" s="221" t="e">
        <f>H277/$H$282</f>
        <v>#DIV/0!</v>
      </c>
      <c r="J277" s="206"/>
      <c r="K277" s="206"/>
      <c r="L277" s="209">
        <f>J277+K277</f>
        <v>0</v>
      </c>
      <c r="M277" s="221" t="e">
        <f>L277/$L$282</f>
        <v>#DIV/0!</v>
      </c>
      <c r="N277" s="392"/>
      <c r="O277" s="206"/>
      <c r="P277" s="206"/>
      <c r="Q277" s="209">
        <f>O277+P277</f>
        <v>0</v>
      </c>
      <c r="R277" s="221" t="e">
        <f>Q277/$Q$282</f>
        <v>#DIV/0!</v>
      </c>
      <c r="S277" s="384">
        <f>N282-Q282</f>
        <v>0</v>
      </c>
      <c r="T277" s="360">
        <f>IFERROR((S277/N282),0)</f>
        <v>0</v>
      </c>
      <c r="U277" s="206"/>
      <c r="V277" s="206"/>
      <c r="W277" s="151">
        <f>IFERROR(((V277/U277)*1),0)</f>
        <v>0</v>
      </c>
      <c r="X277" s="386"/>
    </row>
    <row r="278" spans="1:36" hidden="1">
      <c r="A278" s="389"/>
      <c r="B278" s="390"/>
      <c r="C278" s="391"/>
      <c r="D278" s="391"/>
      <c r="E278" s="149" t="s">
        <v>234</v>
      </c>
      <c r="F278" s="68"/>
      <c r="G278" s="68"/>
      <c r="H278" s="150">
        <f t="shared" ref="H278:H281" si="294">F278+G278</f>
        <v>0</v>
      </c>
      <c r="I278" s="221" t="e">
        <f t="shared" ref="I278:I281" si="295">H278/$H$282</f>
        <v>#DIV/0!</v>
      </c>
      <c r="J278" s="206"/>
      <c r="K278" s="206"/>
      <c r="L278" s="209">
        <f t="shared" ref="L278:L281" si="296">J278+K278</f>
        <v>0</v>
      </c>
      <c r="M278" s="221" t="e">
        <f t="shared" ref="M278:M281" si="297">L278/$L$282</f>
        <v>#DIV/0!</v>
      </c>
      <c r="N278" s="392"/>
      <c r="O278" s="206"/>
      <c r="P278" s="206"/>
      <c r="Q278" s="209">
        <f t="shared" ref="Q278:Q281" si="298">O278+P278</f>
        <v>0</v>
      </c>
      <c r="R278" s="221" t="e">
        <f t="shared" ref="R278:R281" si="299">Q278/$Q$282</f>
        <v>#DIV/0!</v>
      </c>
      <c r="S278" s="384"/>
      <c r="T278" s="360"/>
      <c r="U278" s="206"/>
      <c r="V278" s="206"/>
      <c r="W278" s="151">
        <f t="shared" ref="W278:W279" si="300">IFERROR(((V278/U278)*1),0)</f>
        <v>0</v>
      </c>
      <c r="X278" s="387"/>
    </row>
    <row r="279" spans="1:36" hidden="1">
      <c r="A279" s="389"/>
      <c r="B279" s="390"/>
      <c r="C279" s="391"/>
      <c r="D279" s="391"/>
      <c r="E279" s="149" t="s">
        <v>235</v>
      </c>
      <c r="F279" s="68"/>
      <c r="G279" s="68"/>
      <c r="H279" s="150">
        <f t="shared" si="294"/>
        <v>0</v>
      </c>
      <c r="I279" s="221" t="e">
        <f t="shared" si="295"/>
        <v>#DIV/0!</v>
      </c>
      <c r="J279" s="206"/>
      <c r="K279" s="206"/>
      <c r="L279" s="209">
        <f t="shared" si="296"/>
        <v>0</v>
      </c>
      <c r="M279" s="221" t="e">
        <f t="shared" si="297"/>
        <v>#DIV/0!</v>
      </c>
      <c r="N279" s="392"/>
      <c r="O279" s="206"/>
      <c r="P279" s="206"/>
      <c r="Q279" s="209">
        <f t="shared" si="298"/>
        <v>0</v>
      </c>
      <c r="R279" s="221" t="e">
        <f t="shared" si="299"/>
        <v>#DIV/0!</v>
      </c>
      <c r="S279" s="384"/>
      <c r="T279" s="360"/>
      <c r="U279" s="206"/>
      <c r="V279" s="206"/>
      <c r="W279" s="151">
        <f t="shared" si="300"/>
        <v>0</v>
      </c>
      <c r="X279" s="387"/>
    </row>
    <row r="280" spans="1:36" hidden="1">
      <c r="A280" s="389"/>
      <c r="B280" s="390"/>
      <c r="C280" s="391"/>
      <c r="D280" s="391"/>
      <c r="E280" s="149" t="s">
        <v>236</v>
      </c>
      <c r="F280" s="68"/>
      <c r="G280" s="68"/>
      <c r="H280" s="150">
        <f t="shared" si="294"/>
        <v>0</v>
      </c>
      <c r="I280" s="221" t="e">
        <f t="shared" si="295"/>
        <v>#DIV/0!</v>
      </c>
      <c r="J280" s="206"/>
      <c r="K280" s="206"/>
      <c r="L280" s="209">
        <f t="shared" si="296"/>
        <v>0</v>
      </c>
      <c r="M280" s="221" t="e">
        <f t="shared" si="297"/>
        <v>#DIV/0!</v>
      </c>
      <c r="N280" s="392"/>
      <c r="O280" s="206"/>
      <c r="P280" s="206"/>
      <c r="Q280" s="209">
        <f t="shared" si="298"/>
        <v>0</v>
      </c>
      <c r="R280" s="221" t="e">
        <f t="shared" si="299"/>
        <v>#DIV/0!</v>
      </c>
      <c r="S280" s="384"/>
      <c r="T280" s="360"/>
      <c r="U280" s="206"/>
      <c r="V280" s="206"/>
      <c r="W280" s="151">
        <f>IFERROR(((V280/U280)*1),0)</f>
        <v>0</v>
      </c>
      <c r="X280" s="387"/>
    </row>
    <row r="281" spans="1:36" ht="15.75" hidden="1" thickBot="1">
      <c r="A281" s="389"/>
      <c r="B281" s="390"/>
      <c r="C281" s="391"/>
      <c r="D281" s="391"/>
      <c r="E281" s="149" t="s">
        <v>237</v>
      </c>
      <c r="F281" s="68"/>
      <c r="G281" s="68"/>
      <c r="H281" s="150">
        <f t="shared" si="294"/>
        <v>0</v>
      </c>
      <c r="I281" s="221" t="e">
        <f t="shared" si="295"/>
        <v>#DIV/0!</v>
      </c>
      <c r="J281" s="206"/>
      <c r="K281" s="206"/>
      <c r="L281" s="209">
        <f t="shared" si="296"/>
        <v>0</v>
      </c>
      <c r="M281" s="221" t="e">
        <f t="shared" si="297"/>
        <v>#DIV/0!</v>
      </c>
      <c r="N281" s="392"/>
      <c r="O281" s="206"/>
      <c r="P281" s="206"/>
      <c r="Q281" s="209">
        <f t="shared" si="298"/>
        <v>0</v>
      </c>
      <c r="R281" s="221" t="e">
        <f t="shared" si="299"/>
        <v>#DIV/0!</v>
      </c>
      <c r="S281" s="384"/>
      <c r="T281" s="360"/>
      <c r="U281" s="206"/>
      <c r="V281" s="206"/>
      <c r="W281" s="151">
        <f>IFERROR(((V281/U281)*1),0)</f>
        <v>0</v>
      </c>
      <c r="X281" s="388"/>
    </row>
    <row r="282" spans="1:36" s="156" customFormat="1" ht="15.75" hidden="1" thickBot="1">
      <c r="A282" s="371" t="s">
        <v>238</v>
      </c>
      <c r="B282" s="372"/>
      <c r="C282" s="373"/>
      <c r="D282" s="152"/>
      <c r="E282" s="153"/>
      <c r="F282" s="154">
        <f>SUM(F277:F281)</f>
        <v>0</v>
      </c>
      <c r="G282" s="154">
        <f t="shared" ref="G282:H282" si="301">SUM(G277:G281)</f>
        <v>0</v>
      </c>
      <c r="H282" s="154">
        <f t="shared" si="301"/>
        <v>0</v>
      </c>
      <c r="I282" s="222">
        <v>1</v>
      </c>
      <c r="J282" s="210">
        <f t="shared" ref="J282:L282" si="302">SUM(J277:J281)</f>
        <v>0</v>
      </c>
      <c r="K282" s="210">
        <f t="shared" si="302"/>
        <v>0</v>
      </c>
      <c r="L282" s="210">
        <f t="shared" si="302"/>
        <v>0</v>
      </c>
      <c r="M282" s="222">
        <v>1</v>
      </c>
      <c r="N282" s="210">
        <f>N277</f>
        <v>0</v>
      </c>
      <c r="O282" s="210">
        <f t="shared" ref="O282:Q282" si="303">SUM(O277:O281)</f>
        <v>0</v>
      </c>
      <c r="P282" s="210">
        <f t="shared" si="303"/>
        <v>0</v>
      </c>
      <c r="Q282" s="210">
        <f t="shared" si="303"/>
        <v>0</v>
      </c>
      <c r="R282" s="222">
        <v>1</v>
      </c>
      <c r="S282" s="210">
        <f>S277</f>
        <v>0</v>
      </c>
      <c r="T282" s="218">
        <f>T277</f>
        <v>0</v>
      </c>
      <c r="U282" s="212">
        <f>SUM(U277:U281)</f>
        <v>0</v>
      </c>
      <c r="V282" s="213">
        <f>SUM(V277:V281)</f>
        <v>0</v>
      </c>
      <c r="W282" s="155">
        <f>IFERROR(((V282/U282)*1),0)</f>
        <v>0</v>
      </c>
      <c r="X282" s="216">
        <f>IFERROR(((1-(1-T282)*W282)*1),0)</f>
        <v>1</v>
      </c>
      <c r="Y282" s="9"/>
      <c r="Z282" s="9"/>
      <c r="AA282" s="9"/>
      <c r="AB282" s="9"/>
      <c r="AC282" s="9"/>
      <c r="AD282" s="9"/>
      <c r="AE282" s="9"/>
      <c r="AF282" s="9"/>
      <c r="AG282" s="9"/>
      <c r="AH282" s="9"/>
      <c r="AI282" s="9"/>
      <c r="AJ282" s="9"/>
    </row>
    <row r="283" spans="1:36" hidden="1">
      <c r="A283" s="389">
        <f>A277+1</f>
        <v>47</v>
      </c>
      <c r="B283" s="390"/>
      <c r="C283" s="391"/>
      <c r="D283" s="391"/>
      <c r="E283" s="149" t="s">
        <v>233</v>
      </c>
      <c r="F283" s="68"/>
      <c r="G283" s="68"/>
      <c r="H283" s="150">
        <f>F283+G283</f>
        <v>0</v>
      </c>
      <c r="I283" s="221" t="e">
        <f>H283/$H$288</f>
        <v>#DIV/0!</v>
      </c>
      <c r="J283" s="206"/>
      <c r="K283" s="206"/>
      <c r="L283" s="209">
        <f>J283+K283</f>
        <v>0</v>
      </c>
      <c r="M283" s="221" t="e">
        <f>L283/$L$288</f>
        <v>#DIV/0!</v>
      </c>
      <c r="N283" s="392"/>
      <c r="O283" s="206"/>
      <c r="P283" s="206"/>
      <c r="Q283" s="209">
        <f>O283+P283</f>
        <v>0</v>
      </c>
      <c r="R283" s="221" t="e">
        <f>Q283/$Q$288</f>
        <v>#DIV/0!</v>
      </c>
      <c r="S283" s="384">
        <f>N288-Q288</f>
        <v>0</v>
      </c>
      <c r="T283" s="360">
        <f>IFERROR((S283/N288),0)</f>
        <v>0</v>
      </c>
      <c r="U283" s="206"/>
      <c r="V283" s="206"/>
      <c r="W283" s="151">
        <f>IFERROR(((V283/U283)*1),0)</f>
        <v>0</v>
      </c>
      <c r="X283" s="386"/>
    </row>
    <row r="284" spans="1:36" hidden="1">
      <c r="A284" s="389"/>
      <c r="B284" s="390"/>
      <c r="C284" s="391"/>
      <c r="D284" s="391"/>
      <c r="E284" s="149" t="s">
        <v>234</v>
      </c>
      <c r="F284" s="68"/>
      <c r="G284" s="68"/>
      <c r="H284" s="150">
        <f t="shared" ref="H284:H287" si="304">F284+G284</f>
        <v>0</v>
      </c>
      <c r="I284" s="221" t="e">
        <f t="shared" ref="I284:I287" si="305">H284/$H$288</f>
        <v>#DIV/0!</v>
      </c>
      <c r="J284" s="206"/>
      <c r="K284" s="206"/>
      <c r="L284" s="209">
        <f t="shared" ref="L284:L287" si="306">J284+K284</f>
        <v>0</v>
      </c>
      <c r="M284" s="221" t="e">
        <f t="shared" ref="M284:M287" si="307">L284/$L$288</f>
        <v>#DIV/0!</v>
      </c>
      <c r="N284" s="392"/>
      <c r="O284" s="206"/>
      <c r="P284" s="206"/>
      <c r="Q284" s="209">
        <f t="shared" ref="Q284:Q287" si="308">O284+P284</f>
        <v>0</v>
      </c>
      <c r="R284" s="221" t="e">
        <f t="shared" ref="R284:R287" si="309">Q284/$Q$288</f>
        <v>#DIV/0!</v>
      </c>
      <c r="S284" s="384"/>
      <c r="T284" s="360"/>
      <c r="U284" s="206"/>
      <c r="V284" s="206"/>
      <c r="W284" s="151">
        <f t="shared" ref="W284:W285" si="310">IFERROR(((V284/U284)*1),0)</f>
        <v>0</v>
      </c>
      <c r="X284" s="387"/>
    </row>
    <row r="285" spans="1:36" hidden="1">
      <c r="A285" s="389"/>
      <c r="B285" s="390"/>
      <c r="C285" s="391"/>
      <c r="D285" s="391"/>
      <c r="E285" s="149" t="s">
        <v>235</v>
      </c>
      <c r="F285" s="68"/>
      <c r="G285" s="68"/>
      <c r="H285" s="150">
        <f t="shared" si="304"/>
        <v>0</v>
      </c>
      <c r="I285" s="221" t="e">
        <f t="shared" si="305"/>
        <v>#DIV/0!</v>
      </c>
      <c r="J285" s="206"/>
      <c r="K285" s="206"/>
      <c r="L285" s="209">
        <f t="shared" si="306"/>
        <v>0</v>
      </c>
      <c r="M285" s="221" t="e">
        <f t="shared" si="307"/>
        <v>#DIV/0!</v>
      </c>
      <c r="N285" s="392"/>
      <c r="O285" s="206"/>
      <c r="P285" s="206"/>
      <c r="Q285" s="209">
        <f t="shared" si="308"/>
        <v>0</v>
      </c>
      <c r="R285" s="221" t="e">
        <f t="shared" si="309"/>
        <v>#DIV/0!</v>
      </c>
      <c r="S285" s="384"/>
      <c r="T285" s="360"/>
      <c r="U285" s="206"/>
      <c r="V285" s="206"/>
      <c r="W285" s="151">
        <f t="shared" si="310"/>
        <v>0</v>
      </c>
      <c r="X285" s="387"/>
    </row>
    <row r="286" spans="1:36" hidden="1">
      <c r="A286" s="389"/>
      <c r="B286" s="390"/>
      <c r="C286" s="391"/>
      <c r="D286" s="391"/>
      <c r="E286" s="149" t="s">
        <v>236</v>
      </c>
      <c r="F286" s="68"/>
      <c r="G286" s="68"/>
      <c r="H286" s="150">
        <f t="shared" si="304"/>
        <v>0</v>
      </c>
      <c r="I286" s="221" t="e">
        <f t="shared" si="305"/>
        <v>#DIV/0!</v>
      </c>
      <c r="J286" s="206"/>
      <c r="K286" s="206"/>
      <c r="L286" s="209">
        <f t="shared" si="306"/>
        <v>0</v>
      </c>
      <c r="M286" s="221" t="e">
        <f t="shared" si="307"/>
        <v>#DIV/0!</v>
      </c>
      <c r="N286" s="392"/>
      <c r="O286" s="206"/>
      <c r="P286" s="206"/>
      <c r="Q286" s="209">
        <f t="shared" si="308"/>
        <v>0</v>
      </c>
      <c r="R286" s="221" t="e">
        <f t="shared" si="309"/>
        <v>#DIV/0!</v>
      </c>
      <c r="S286" s="384"/>
      <c r="T286" s="360"/>
      <c r="U286" s="206"/>
      <c r="V286" s="206"/>
      <c r="W286" s="151">
        <f>IFERROR(((V286/U286)*1),0)</f>
        <v>0</v>
      </c>
      <c r="X286" s="387"/>
    </row>
    <row r="287" spans="1:36" ht="15.75" hidden="1" thickBot="1">
      <c r="A287" s="389"/>
      <c r="B287" s="390"/>
      <c r="C287" s="391"/>
      <c r="D287" s="391"/>
      <c r="E287" s="149" t="s">
        <v>237</v>
      </c>
      <c r="F287" s="68"/>
      <c r="G287" s="68"/>
      <c r="H287" s="150">
        <f t="shared" si="304"/>
        <v>0</v>
      </c>
      <c r="I287" s="221" t="e">
        <f t="shared" si="305"/>
        <v>#DIV/0!</v>
      </c>
      <c r="J287" s="206"/>
      <c r="K287" s="206"/>
      <c r="L287" s="209">
        <f t="shared" si="306"/>
        <v>0</v>
      </c>
      <c r="M287" s="221" t="e">
        <f t="shared" si="307"/>
        <v>#DIV/0!</v>
      </c>
      <c r="N287" s="392"/>
      <c r="O287" s="206"/>
      <c r="P287" s="206"/>
      <c r="Q287" s="209">
        <f t="shared" si="308"/>
        <v>0</v>
      </c>
      <c r="R287" s="221" t="e">
        <f t="shared" si="309"/>
        <v>#DIV/0!</v>
      </c>
      <c r="S287" s="384"/>
      <c r="T287" s="360"/>
      <c r="U287" s="206"/>
      <c r="V287" s="206"/>
      <c r="W287" s="151">
        <f>IFERROR(((V287/U287)*1),0)</f>
        <v>0</v>
      </c>
      <c r="X287" s="388"/>
    </row>
    <row r="288" spans="1:36" s="156" customFormat="1" ht="15.75" hidden="1" thickBot="1">
      <c r="A288" s="371" t="s">
        <v>238</v>
      </c>
      <c r="B288" s="372"/>
      <c r="C288" s="373"/>
      <c r="D288" s="152"/>
      <c r="E288" s="153"/>
      <c r="F288" s="154">
        <f>SUM(F283:F287)</f>
        <v>0</v>
      </c>
      <c r="G288" s="154">
        <f t="shared" ref="G288:H288" si="311">SUM(G283:G287)</f>
        <v>0</v>
      </c>
      <c r="H288" s="154">
        <f t="shared" si="311"/>
        <v>0</v>
      </c>
      <c r="I288" s="222">
        <v>1</v>
      </c>
      <c r="J288" s="210">
        <f t="shared" ref="J288:L288" si="312">SUM(J283:J287)</f>
        <v>0</v>
      </c>
      <c r="K288" s="210">
        <f t="shared" si="312"/>
        <v>0</v>
      </c>
      <c r="L288" s="210">
        <f t="shared" si="312"/>
        <v>0</v>
      </c>
      <c r="M288" s="222">
        <v>1</v>
      </c>
      <c r="N288" s="210">
        <f>N283</f>
        <v>0</v>
      </c>
      <c r="O288" s="210">
        <f t="shared" ref="O288:Q288" si="313">SUM(O283:O287)</f>
        <v>0</v>
      </c>
      <c r="P288" s="210">
        <f t="shared" si="313"/>
        <v>0</v>
      </c>
      <c r="Q288" s="210">
        <f t="shared" si="313"/>
        <v>0</v>
      </c>
      <c r="R288" s="222">
        <v>1</v>
      </c>
      <c r="S288" s="210">
        <f>S283</f>
        <v>0</v>
      </c>
      <c r="T288" s="218">
        <f>T283</f>
        <v>0</v>
      </c>
      <c r="U288" s="212">
        <f>SUM(U283:U287)</f>
        <v>0</v>
      </c>
      <c r="V288" s="213">
        <f>SUM(V283:V287)</f>
        <v>0</v>
      </c>
      <c r="W288" s="155">
        <f>IFERROR(((V288/U288)*1),0)</f>
        <v>0</v>
      </c>
      <c r="X288" s="216">
        <f>IFERROR(((1-(1-T288)*W288)*1),0)</f>
        <v>1</v>
      </c>
      <c r="Y288" s="9"/>
      <c r="Z288" s="9"/>
      <c r="AA288" s="9"/>
      <c r="AB288" s="9"/>
      <c r="AC288" s="9"/>
      <c r="AD288" s="9"/>
      <c r="AE288" s="9"/>
      <c r="AF288" s="9"/>
      <c r="AG288" s="9"/>
      <c r="AH288" s="9"/>
      <c r="AI288" s="9"/>
      <c r="AJ288" s="9"/>
    </row>
    <row r="289" spans="1:36" hidden="1">
      <c r="A289" s="389">
        <f>A283+1</f>
        <v>48</v>
      </c>
      <c r="B289" s="390"/>
      <c r="C289" s="391"/>
      <c r="D289" s="391"/>
      <c r="E289" s="149" t="s">
        <v>233</v>
      </c>
      <c r="F289" s="68"/>
      <c r="G289" s="68"/>
      <c r="H289" s="150">
        <f>F289+G289</f>
        <v>0</v>
      </c>
      <c r="I289" s="221" t="e">
        <f>H289/$H$294</f>
        <v>#DIV/0!</v>
      </c>
      <c r="J289" s="206"/>
      <c r="K289" s="206"/>
      <c r="L289" s="209">
        <f>J289+K289</f>
        <v>0</v>
      </c>
      <c r="M289" s="221" t="e">
        <f>L289/$L$294</f>
        <v>#DIV/0!</v>
      </c>
      <c r="N289" s="392"/>
      <c r="O289" s="206"/>
      <c r="P289" s="206"/>
      <c r="Q289" s="209">
        <f>O289+P289</f>
        <v>0</v>
      </c>
      <c r="R289" s="221" t="e">
        <f>Q289/$Q$294</f>
        <v>#DIV/0!</v>
      </c>
      <c r="S289" s="384">
        <f>N294-Q294</f>
        <v>0</v>
      </c>
      <c r="T289" s="360">
        <f>IFERROR((S289/N294),0)</f>
        <v>0</v>
      </c>
      <c r="U289" s="206"/>
      <c r="V289" s="206"/>
      <c r="W289" s="151">
        <f>IFERROR(((V289/U289)*1),0)</f>
        <v>0</v>
      </c>
      <c r="X289" s="386"/>
    </row>
    <row r="290" spans="1:36" hidden="1">
      <c r="A290" s="389"/>
      <c r="B290" s="390"/>
      <c r="C290" s="391"/>
      <c r="D290" s="391"/>
      <c r="E290" s="149" t="s">
        <v>234</v>
      </c>
      <c r="F290" s="68"/>
      <c r="G290" s="68"/>
      <c r="H290" s="150">
        <f t="shared" ref="H290:H293" si="314">F290+G290</f>
        <v>0</v>
      </c>
      <c r="I290" s="221" t="e">
        <f t="shared" ref="I290:I293" si="315">H290/$H$294</f>
        <v>#DIV/0!</v>
      </c>
      <c r="J290" s="206"/>
      <c r="K290" s="206"/>
      <c r="L290" s="209">
        <f t="shared" ref="L290:L293" si="316">J290+K290</f>
        <v>0</v>
      </c>
      <c r="M290" s="221" t="e">
        <f t="shared" ref="M290:M293" si="317">L290/$L$294</f>
        <v>#DIV/0!</v>
      </c>
      <c r="N290" s="392"/>
      <c r="O290" s="206"/>
      <c r="P290" s="206"/>
      <c r="Q290" s="209">
        <f t="shared" ref="Q290:Q293" si="318">O290+P290</f>
        <v>0</v>
      </c>
      <c r="R290" s="221" t="e">
        <f t="shared" ref="R290:R293" si="319">Q290/$Q$294</f>
        <v>#DIV/0!</v>
      </c>
      <c r="S290" s="384"/>
      <c r="T290" s="360"/>
      <c r="U290" s="206"/>
      <c r="V290" s="206"/>
      <c r="W290" s="151">
        <f t="shared" ref="W290:W291" si="320">IFERROR(((V290/U290)*1),0)</f>
        <v>0</v>
      </c>
      <c r="X290" s="387"/>
    </row>
    <row r="291" spans="1:36" hidden="1">
      <c r="A291" s="389"/>
      <c r="B291" s="390"/>
      <c r="C291" s="391"/>
      <c r="D291" s="391"/>
      <c r="E291" s="149" t="s">
        <v>235</v>
      </c>
      <c r="F291" s="68"/>
      <c r="G291" s="68"/>
      <c r="H291" s="150">
        <f t="shared" si="314"/>
        <v>0</v>
      </c>
      <c r="I291" s="221" t="e">
        <f t="shared" si="315"/>
        <v>#DIV/0!</v>
      </c>
      <c r="J291" s="206"/>
      <c r="K291" s="206"/>
      <c r="L291" s="209">
        <f t="shared" si="316"/>
        <v>0</v>
      </c>
      <c r="M291" s="221" t="e">
        <f t="shared" si="317"/>
        <v>#DIV/0!</v>
      </c>
      <c r="N291" s="392"/>
      <c r="O291" s="206"/>
      <c r="P291" s="206"/>
      <c r="Q291" s="209">
        <f t="shared" si="318"/>
        <v>0</v>
      </c>
      <c r="R291" s="221" t="e">
        <f t="shared" si="319"/>
        <v>#DIV/0!</v>
      </c>
      <c r="S291" s="384"/>
      <c r="T291" s="360"/>
      <c r="U291" s="206"/>
      <c r="V291" s="206"/>
      <c r="W291" s="151">
        <f t="shared" si="320"/>
        <v>0</v>
      </c>
      <c r="X291" s="387"/>
    </row>
    <row r="292" spans="1:36" hidden="1">
      <c r="A292" s="389"/>
      <c r="B292" s="390"/>
      <c r="C292" s="391"/>
      <c r="D292" s="391"/>
      <c r="E292" s="149" t="s">
        <v>236</v>
      </c>
      <c r="F292" s="68"/>
      <c r="G292" s="68"/>
      <c r="H292" s="150">
        <f t="shared" si="314"/>
        <v>0</v>
      </c>
      <c r="I292" s="221" t="e">
        <f t="shared" si="315"/>
        <v>#DIV/0!</v>
      </c>
      <c r="J292" s="206"/>
      <c r="K292" s="206"/>
      <c r="L292" s="209">
        <f t="shared" si="316"/>
        <v>0</v>
      </c>
      <c r="M292" s="221" t="e">
        <f t="shared" si="317"/>
        <v>#DIV/0!</v>
      </c>
      <c r="N292" s="392"/>
      <c r="O292" s="206"/>
      <c r="P292" s="206"/>
      <c r="Q292" s="209">
        <f t="shared" si="318"/>
        <v>0</v>
      </c>
      <c r="R292" s="221" t="e">
        <f t="shared" si="319"/>
        <v>#DIV/0!</v>
      </c>
      <c r="S292" s="384"/>
      <c r="T292" s="360"/>
      <c r="U292" s="206"/>
      <c r="V292" s="206"/>
      <c r="W292" s="151">
        <f>IFERROR(((V292/U292)*1),0)</f>
        <v>0</v>
      </c>
      <c r="X292" s="387"/>
    </row>
    <row r="293" spans="1:36" ht="15.75" hidden="1" thickBot="1">
      <c r="A293" s="389"/>
      <c r="B293" s="390"/>
      <c r="C293" s="391"/>
      <c r="D293" s="391"/>
      <c r="E293" s="149" t="s">
        <v>237</v>
      </c>
      <c r="F293" s="68"/>
      <c r="G293" s="68"/>
      <c r="H293" s="150">
        <f t="shared" si="314"/>
        <v>0</v>
      </c>
      <c r="I293" s="221" t="e">
        <f t="shared" si="315"/>
        <v>#DIV/0!</v>
      </c>
      <c r="J293" s="206"/>
      <c r="K293" s="206"/>
      <c r="L293" s="209">
        <f t="shared" si="316"/>
        <v>0</v>
      </c>
      <c r="M293" s="221" t="e">
        <f t="shared" si="317"/>
        <v>#DIV/0!</v>
      </c>
      <c r="N293" s="392"/>
      <c r="O293" s="206"/>
      <c r="P293" s="206"/>
      <c r="Q293" s="209">
        <f t="shared" si="318"/>
        <v>0</v>
      </c>
      <c r="R293" s="221" t="e">
        <f t="shared" si="319"/>
        <v>#DIV/0!</v>
      </c>
      <c r="S293" s="384"/>
      <c r="T293" s="360"/>
      <c r="U293" s="206"/>
      <c r="V293" s="206"/>
      <c r="W293" s="151">
        <f>IFERROR(((V293/U293)*1),0)</f>
        <v>0</v>
      </c>
      <c r="X293" s="388"/>
    </row>
    <row r="294" spans="1:36" s="156" customFormat="1" ht="15.75" hidden="1" thickBot="1">
      <c r="A294" s="371" t="s">
        <v>238</v>
      </c>
      <c r="B294" s="372"/>
      <c r="C294" s="373"/>
      <c r="D294" s="152"/>
      <c r="E294" s="153"/>
      <c r="F294" s="154">
        <f>SUM(F289:F293)</f>
        <v>0</v>
      </c>
      <c r="G294" s="154">
        <f t="shared" ref="G294:H294" si="321">SUM(G289:G293)</f>
        <v>0</v>
      </c>
      <c r="H294" s="154">
        <f t="shared" si="321"/>
        <v>0</v>
      </c>
      <c r="I294" s="222">
        <v>1</v>
      </c>
      <c r="J294" s="210">
        <f t="shared" ref="J294:L294" si="322">SUM(J289:J293)</f>
        <v>0</v>
      </c>
      <c r="K294" s="210">
        <f t="shared" si="322"/>
        <v>0</v>
      </c>
      <c r="L294" s="210">
        <f t="shared" si="322"/>
        <v>0</v>
      </c>
      <c r="M294" s="222">
        <v>1</v>
      </c>
      <c r="N294" s="210">
        <f>N289</f>
        <v>0</v>
      </c>
      <c r="O294" s="210">
        <f t="shared" ref="O294:Q294" si="323">SUM(O289:O293)</f>
        <v>0</v>
      </c>
      <c r="P294" s="210">
        <f t="shared" si="323"/>
        <v>0</v>
      </c>
      <c r="Q294" s="210">
        <f t="shared" si="323"/>
        <v>0</v>
      </c>
      <c r="R294" s="222">
        <v>1</v>
      </c>
      <c r="S294" s="210">
        <f>S289</f>
        <v>0</v>
      </c>
      <c r="T294" s="218">
        <f>T289</f>
        <v>0</v>
      </c>
      <c r="U294" s="212">
        <f>SUM(U289:U293)</f>
        <v>0</v>
      </c>
      <c r="V294" s="213">
        <f>SUM(V289:V293)</f>
        <v>0</v>
      </c>
      <c r="W294" s="155">
        <f>IFERROR(((V294/U294)*1),0)</f>
        <v>0</v>
      </c>
      <c r="X294" s="216">
        <f>IFERROR(((1-(1-T294)*W294)*1),0)</f>
        <v>1</v>
      </c>
      <c r="Y294" s="9"/>
      <c r="Z294" s="9"/>
      <c r="AA294" s="9"/>
      <c r="AB294" s="9"/>
      <c r="AC294" s="9"/>
      <c r="AD294" s="9"/>
      <c r="AE294" s="9"/>
      <c r="AF294" s="9"/>
      <c r="AG294" s="9"/>
      <c r="AH294" s="9"/>
      <c r="AI294" s="9"/>
      <c r="AJ294" s="9"/>
    </row>
    <row r="295" spans="1:36" hidden="1">
      <c r="A295" s="389">
        <f>A289+1</f>
        <v>49</v>
      </c>
      <c r="B295" s="390"/>
      <c r="C295" s="391"/>
      <c r="D295" s="391"/>
      <c r="E295" s="149" t="s">
        <v>233</v>
      </c>
      <c r="F295" s="68"/>
      <c r="G295" s="68"/>
      <c r="H295" s="150">
        <f>F295+G295</f>
        <v>0</v>
      </c>
      <c r="I295" s="221" t="e">
        <f>H295/$H$300</f>
        <v>#DIV/0!</v>
      </c>
      <c r="J295" s="206"/>
      <c r="K295" s="206"/>
      <c r="L295" s="209">
        <f>J295+K295</f>
        <v>0</v>
      </c>
      <c r="M295" s="221" t="e">
        <f>L295/$L$300</f>
        <v>#DIV/0!</v>
      </c>
      <c r="N295" s="392"/>
      <c r="O295" s="206"/>
      <c r="P295" s="206"/>
      <c r="Q295" s="209">
        <f>O295+P295</f>
        <v>0</v>
      </c>
      <c r="R295" s="221" t="e">
        <f>Q295/$Q$300</f>
        <v>#DIV/0!</v>
      </c>
      <c r="S295" s="384">
        <f>N300-Q300</f>
        <v>0</v>
      </c>
      <c r="T295" s="360">
        <f>IFERROR((S295/N300),0)</f>
        <v>0</v>
      </c>
      <c r="U295" s="206"/>
      <c r="V295" s="206"/>
      <c r="W295" s="151">
        <f>IFERROR(((V295/U295)*1),0)</f>
        <v>0</v>
      </c>
      <c r="X295" s="386"/>
    </row>
    <row r="296" spans="1:36" hidden="1">
      <c r="A296" s="389"/>
      <c r="B296" s="390"/>
      <c r="C296" s="391"/>
      <c r="D296" s="391"/>
      <c r="E296" s="149" t="s">
        <v>234</v>
      </c>
      <c r="F296" s="68"/>
      <c r="G296" s="68"/>
      <c r="H296" s="150">
        <f t="shared" ref="H296:H299" si="324">F296+G296</f>
        <v>0</v>
      </c>
      <c r="I296" s="221" t="e">
        <f t="shared" ref="I296:I299" si="325">H296/$H$300</f>
        <v>#DIV/0!</v>
      </c>
      <c r="J296" s="206"/>
      <c r="K296" s="206"/>
      <c r="L296" s="209">
        <f t="shared" ref="L296:L299" si="326">J296+K296</f>
        <v>0</v>
      </c>
      <c r="M296" s="221" t="e">
        <f t="shared" ref="M296:M299" si="327">L296/$L$300</f>
        <v>#DIV/0!</v>
      </c>
      <c r="N296" s="392"/>
      <c r="O296" s="206"/>
      <c r="P296" s="206"/>
      <c r="Q296" s="209">
        <f t="shared" ref="Q296:Q299" si="328">O296+P296</f>
        <v>0</v>
      </c>
      <c r="R296" s="221" t="e">
        <f t="shared" ref="R296:R299" si="329">Q296/$Q$300</f>
        <v>#DIV/0!</v>
      </c>
      <c r="S296" s="384"/>
      <c r="T296" s="360"/>
      <c r="U296" s="206"/>
      <c r="V296" s="206"/>
      <c r="W296" s="151">
        <f t="shared" ref="W296:W297" si="330">IFERROR(((V296/U296)*1),0)</f>
        <v>0</v>
      </c>
      <c r="X296" s="387"/>
    </row>
    <row r="297" spans="1:36" hidden="1">
      <c r="A297" s="389"/>
      <c r="B297" s="390"/>
      <c r="C297" s="391"/>
      <c r="D297" s="391"/>
      <c r="E297" s="149" t="s">
        <v>235</v>
      </c>
      <c r="F297" s="68"/>
      <c r="G297" s="68"/>
      <c r="H297" s="150">
        <f t="shared" si="324"/>
        <v>0</v>
      </c>
      <c r="I297" s="221" t="e">
        <f t="shared" si="325"/>
        <v>#DIV/0!</v>
      </c>
      <c r="J297" s="206"/>
      <c r="K297" s="206"/>
      <c r="L297" s="209">
        <f t="shared" si="326"/>
        <v>0</v>
      </c>
      <c r="M297" s="221" t="e">
        <f t="shared" si="327"/>
        <v>#DIV/0!</v>
      </c>
      <c r="N297" s="392"/>
      <c r="O297" s="206"/>
      <c r="P297" s="206"/>
      <c r="Q297" s="209">
        <f t="shared" si="328"/>
        <v>0</v>
      </c>
      <c r="R297" s="221" t="e">
        <f t="shared" si="329"/>
        <v>#DIV/0!</v>
      </c>
      <c r="S297" s="384"/>
      <c r="T297" s="360"/>
      <c r="U297" s="206"/>
      <c r="V297" s="206"/>
      <c r="W297" s="151">
        <f t="shared" si="330"/>
        <v>0</v>
      </c>
      <c r="X297" s="387"/>
    </row>
    <row r="298" spans="1:36" hidden="1">
      <c r="A298" s="389"/>
      <c r="B298" s="390"/>
      <c r="C298" s="391"/>
      <c r="D298" s="391"/>
      <c r="E298" s="149" t="s">
        <v>236</v>
      </c>
      <c r="F298" s="68"/>
      <c r="G298" s="68"/>
      <c r="H298" s="150">
        <f t="shared" si="324"/>
        <v>0</v>
      </c>
      <c r="I298" s="221" t="e">
        <f t="shared" si="325"/>
        <v>#DIV/0!</v>
      </c>
      <c r="J298" s="206"/>
      <c r="K298" s="206"/>
      <c r="L298" s="209">
        <f t="shared" si="326"/>
        <v>0</v>
      </c>
      <c r="M298" s="221" t="e">
        <f t="shared" si="327"/>
        <v>#DIV/0!</v>
      </c>
      <c r="N298" s="392"/>
      <c r="O298" s="206"/>
      <c r="P298" s="206"/>
      <c r="Q298" s="209">
        <f t="shared" si="328"/>
        <v>0</v>
      </c>
      <c r="R298" s="221" t="e">
        <f t="shared" si="329"/>
        <v>#DIV/0!</v>
      </c>
      <c r="S298" s="384"/>
      <c r="T298" s="360"/>
      <c r="U298" s="206"/>
      <c r="V298" s="206"/>
      <c r="W298" s="151">
        <f>IFERROR(((V298/U298)*1),0)</f>
        <v>0</v>
      </c>
      <c r="X298" s="387"/>
    </row>
    <row r="299" spans="1:36" ht="15.75" hidden="1" thickBot="1">
      <c r="A299" s="389"/>
      <c r="B299" s="390"/>
      <c r="C299" s="391"/>
      <c r="D299" s="391"/>
      <c r="E299" s="149" t="s">
        <v>237</v>
      </c>
      <c r="F299" s="68"/>
      <c r="G299" s="68"/>
      <c r="H299" s="150">
        <f t="shared" si="324"/>
        <v>0</v>
      </c>
      <c r="I299" s="221" t="e">
        <f t="shared" si="325"/>
        <v>#DIV/0!</v>
      </c>
      <c r="J299" s="206"/>
      <c r="K299" s="206"/>
      <c r="L299" s="209">
        <f t="shared" si="326"/>
        <v>0</v>
      </c>
      <c r="M299" s="221" t="e">
        <f t="shared" si="327"/>
        <v>#DIV/0!</v>
      </c>
      <c r="N299" s="392"/>
      <c r="O299" s="206"/>
      <c r="P299" s="206"/>
      <c r="Q299" s="209">
        <f t="shared" si="328"/>
        <v>0</v>
      </c>
      <c r="R299" s="221" t="e">
        <f t="shared" si="329"/>
        <v>#DIV/0!</v>
      </c>
      <c r="S299" s="384"/>
      <c r="T299" s="360"/>
      <c r="U299" s="206"/>
      <c r="V299" s="206"/>
      <c r="W299" s="151">
        <f>IFERROR(((V299/U299)*1),0)</f>
        <v>0</v>
      </c>
      <c r="X299" s="388"/>
    </row>
    <row r="300" spans="1:36" s="156" customFormat="1" ht="15.75" hidden="1" thickBot="1">
      <c r="A300" s="371" t="s">
        <v>238</v>
      </c>
      <c r="B300" s="372"/>
      <c r="C300" s="373"/>
      <c r="D300" s="152"/>
      <c r="E300" s="153"/>
      <c r="F300" s="154">
        <f>SUM(F295:F299)</f>
        <v>0</v>
      </c>
      <c r="G300" s="154">
        <f t="shared" ref="G300:H300" si="331">SUM(G295:G299)</f>
        <v>0</v>
      </c>
      <c r="H300" s="154">
        <f t="shared" si="331"/>
        <v>0</v>
      </c>
      <c r="I300" s="222">
        <v>1</v>
      </c>
      <c r="J300" s="210">
        <f t="shared" ref="J300:L300" si="332">SUM(J295:J299)</f>
        <v>0</v>
      </c>
      <c r="K300" s="210">
        <f t="shared" si="332"/>
        <v>0</v>
      </c>
      <c r="L300" s="210">
        <f t="shared" si="332"/>
        <v>0</v>
      </c>
      <c r="M300" s="222">
        <v>1</v>
      </c>
      <c r="N300" s="210">
        <f>N295</f>
        <v>0</v>
      </c>
      <c r="O300" s="210">
        <f t="shared" ref="O300:Q300" si="333">SUM(O295:O299)</f>
        <v>0</v>
      </c>
      <c r="P300" s="210">
        <f t="shared" si="333"/>
        <v>0</v>
      </c>
      <c r="Q300" s="210">
        <f t="shared" si="333"/>
        <v>0</v>
      </c>
      <c r="R300" s="222">
        <v>1</v>
      </c>
      <c r="S300" s="210">
        <f>S295</f>
        <v>0</v>
      </c>
      <c r="T300" s="218">
        <f>T295</f>
        <v>0</v>
      </c>
      <c r="U300" s="212">
        <f>SUM(U295:U299)</f>
        <v>0</v>
      </c>
      <c r="V300" s="213">
        <f>SUM(V295:V299)</f>
        <v>0</v>
      </c>
      <c r="W300" s="155">
        <f>IFERROR(((V300/U300)*1),0)</f>
        <v>0</v>
      </c>
      <c r="X300" s="216">
        <f>IFERROR(((1-(1-T300)*W300)*1),0)</f>
        <v>1</v>
      </c>
      <c r="Y300" s="9"/>
      <c r="Z300" s="9"/>
      <c r="AA300" s="9"/>
      <c r="AB300" s="9"/>
      <c r="AC300" s="9"/>
      <c r="AD300" s="9"/>
      <c r="AE300" s="9"/>
      <c r="AF300" s="9"/>
      <c r="AG300" s="9"/>
      <c r="AH300" s="9"/>
      <c r="AI300" s="9"/>
      <c r="AJ300" s="9"/>
    </row>
    <row r="301" spans="1:36" hidden="1">
      <c r="A301" s="389">
        <f>A295+1</f>
        <v>50</v>
      </c>
      <c r="B301" s="390"/>
      <c r="C301" s="391"/>
      <c r="D301" s="391"/>
      <c r="E301" s="149" t="s">
        <v>233</v>
      </c>
      <c r="F301" s="68"/>
      <c r="G301" s="68"/>
      <c r="H301" s="150">
        <f>F301+G301</f>
        <v>0</v>
      </c>
      <c r="I301" s="221" t="e">
        <f>H301/$H$306</f>
        <v>#DIV/0!</v>
      </c>
      <c r="J301" s="206"/>
      <c r="K301" s="206"/>
      <c r="L301" s="209">
        <f>J301+K301</f>
        <v>0</v>
      </c>
      <c r="M301" s="221" t="e">
        <f>L301/$L$306</f>
        <v>#DIV/0!</v>
      </c>
      <c r="N301" s="392"/>
      <c r="O301" s="206"/>
      <c r="P301" s="206"/>
      <c r="Q301" s="209">
        <f>O301+P301</f>
        <v>0</v>
      </c>
      <c r="R301" s="221" t="e">
        <f>Q301/$Q$306</f>
        <v>#DIV/0!</v>
      </c>
      <c r="S301" s="384">
        <f>N306-Q306</f>
        <v>0</v>
      </c>
      <c r="T301" s="360">
        <f>IFERROR((S301/N306),0)</f>
        <v>0</v>
      </c>
      <c r="U301" s="206"/>
      <c r="V301" s="206"/>
      <c r="W301" s="151">
        <f>IFERROR(((V301/U301)*1),0)</f>
        <v>0</v>
      </c>
      <c r="X301" s="386"/>
    </row>
    <row r="302" spans="1:36" hidden="1">
      <c r="A302" s="389"/>
      <c r="B302" s="390"/>
      <c r="C302" s="391"/>
      <c r="D302" s="391"/>
      <c r="E302" s="149" t="s">
        <v>234</v>
      </c>
      <c r="F302" s="68"/>
      <c r="G302" s="68"/>
      <c r="H302" s="150">
        <f t="shared" ref="H302:H305" si="334">F302+G302</f>
        <v>0</v>
      </c>
      <c r="I302" s="221" t="e">
        <f t="shared" ref="I302:I305" si="335">H302/$H$306</f>
        <v>#DIV/0!</v>
      </c>
      <c r="J302" s="206"/>
      <c r="K302" s="206"/>
      <c r="L302" s="209">
        <f t="shared" ref="L302:L305" si="336">J302+K302</f>
        <v>0</v>
      </c>
      <c r="M302" s="221" t="e">
        <f t="shared" ref="M302:M305" si="337">L302/$L$306</f>
        <v>#DIV/0!</v>
      </c>
      <c r="N302" s="392"/>
      <c r="O302" s="206"/>
      <c r="P302" s="206"/>
      <c r="Q302" s="209">
        <f t="shared" ref="Q302:Q305" si="338">O302+P302</f>
        <v>0</v>
      </c>
      <c r="R302" s="221" t="e">
        <f t="shared" ref="R302:R305" si="339">Q302/$Q$306</f>
        <v>#DIV/0!</v>
      </c>
      <c r="S302" s="384"/>
      <c r="T302" s="360"/>
      <c r="U302" s="206"/>
      <c r="V302" s="206"/>
      <c r="W302" s="151">
        <f t="shared" ref="W302:W303" si="340">IFERROR(((V302/U302)*1),0)</f>
        <v>0</v>
      </c>
      <c r="X302" s="387"/>
    </row>
    <row r="303" spans="1:36" hidden="1">
      <c r="A303" s="389"/>
      <c r="B303" s="390"/>
      <c r="C303" s="391"/>
      <c r="D303" s="391"/>
      <c r="E303" s="149" t="s">
        <v>235</v>
      </c>
      <c r="F303" s="68"/>
      <c r="G303" s="68"/>
      <c r="H303" s="150">
        <f t="shared" si="334"/>
        <v>0</v>
      </c>
      <c r="I303" s="221" t="e">
        <f t="shared" si="335"/>
        <v>#DIV/0!</v>
      </c>
      <c r="J303" s="206"/>
      <c r="K303" s="206"/>
      <c r="L303" s="209">
        <f t="shared" si="336"/>
        <v>0</v>
      </c>
      <c r="M303" s="221" t="e">
        <f t="shared" si="337"/>
        <v>#DIV/0!</v>
      </c>
      <c r="N303" s="392"/>
      <c r="O303" s="206"/>
      <c r="P303" s="206"/>
      <c r="Q303" s="209">
        <f t="shared" si="338"/>
        <v>0</v>
      </c>
      <c r="R303" s="221" t="e">
        <f t="shared" si="339"/>
        <v>#DIV/0!</v>
      </c>
      <c r="S303" s="384"/>
      <c r="T303" s="360"/>
      <c r="U303" s="206"/>
      <c r="V303" s="206"/>
      <c r="W303" s="151">
        <f t="shared" si="340"/>
        <v>0</v>
      </c>
      <c r="X303" s="387"/>
    </row>
    <row r="304" spans="1:36" hidden="1">
      <c r="A304" s="389"/>
      <c r="B304" s="390"/>
      <c r="C304" s="391"/>
      <c r="D304" s="391"/>
      <c r="E304" s="149" t="s">
        <v>236</v>
      </c>
      <c r="F304" s="68"/>
      <c r="G304" s="68"/>
      <c r="H304" s="150">
        <f t="shared" si="334"/>
        <v>0</v>
      </c>
      <c r="I304" s="221" t="e">
        <f t="shared" si="335"/>
        <v>#DIV/0!</v>
      </c>
      <c r="J304" s="206"/>
      <c r="K304" s="206"/>
      <c r="L304" s="209">
        <f t="shared" si="336"/>
        <v>0</v>
      </c>
      <c r="M304" s="221" t="e">
        <f t="shared" si="337"/>
        <v>#DIV/0!</v>
      </c>
      <c r="N304" s="392"/>
      <c r="O304" s="206"/>
      <c r="P304" s="206"/>
      <c r="Q304" s="209">
        <f t="shared" si="338"/>
        <v>0</v>
      </c>
      <c r="R304" s="221" t="e">
        <f t="shared" si="339"/>
        <v>#DIV/0!</v>
      </c>
      <c r="S304" s="384"/>
      <c r="T304" s="360"/>
      <c r="U304" s="206"/>
      <c r="V304" s="206"/>
      <c r="W304" s="151">
        <f>IFERROR(((V304/U304)*1),0)</f>
        <v>0</v>
      </c>
      <c r="X304" s="387"/>
    </row>
    <row r="305" spans="1:36" ht="15.75" hidden="1" thickBot="1">
      <c r="A305" s="389"/>
      <c r="B305" s="390"/>
      <c r="C305" s="391"/>
      <c r="D305" s="391"/>
      <c r="E305" s="149" t="s">
        <v>237</v>
      </c>
      <c r="F305" s="68"/>
      <c r="G305" s="68"/>
      <c r="H305" s="150">
        <f t="shared" si="334"/>
        <v>0</v>
      </c>
      <c r="I305" s="221" t="e">
        <f t="shared" si="335"/>
        <v>#DIV/0!</v>
      </c>
      <c r="J305" s="206"/>
      <c r="K305" s="206"/>
      <c r="L305" s="209">
        <f t="shared" si="336"/>
        <v>0</v>
      </c>
      <c r="M305" s="221" t="e">
        <f t="shared" si="337"/>
        <v>#DIV/0!</v>
      </c>
      <c r="N305" s="392"/>
      <c r="O305" s="206"/>
      <c r="P305" s="206"/>
      <c r="Q305" s="209">
        <f t="shared" si="338"/>
        <v>0</v>
      </c>
      <c r="R305" s="221" t="e">
        <f t="shared" si="339"/>
        <v>#DIV/0!</v>
      </c>
      <c r="S305" s="384"/>
      <c r="T305" s="360"/>
      <c r="U305" s="206"/>
      <c r="V305" s="206"/>
      <c r="W305" s="151">
        <f>IFERROR(((V305/U305)*1),0)</f>
        <v>0</v>
      </c>
      <c r="X305" s="388"/>
    </row>
    <row r="306" spans="1:36" s="156" customFormat="1" ht="15.75" hidden="1" thickBot="1">
      <c r="A306" s="371" t="s">
        <v>238</v>
      </c>
      <c r="B306" s="372"/>
      <c r="C306" s="373"/>
      <c r="D306" s="152"/>
      <c r="E306" s="153"/>
      <c r="F306" s="154">
        <f>SUM(F301:F305)</f>
        <v>0</v>
      </c>
      <c r="G306" s="154">
        <f t="shared" ref="G306:H306" si="341">SUM(G301:G305)</f>
        <v>0</v>
      </c>
      <c r="H306" s="154">
        <f t="shared" si="341"/>
        <v>0</v>
      </c>
      <c r="I306" s="222">
        <v>1</v>
      </c>
      <c r="J306" s="210">
        <f t="shared" ref="J306:L306" si="342">SUM(J301:J305)</f>
        <v>0</v>
      </c>
      <c r="K306" s="210">
        <f t="shared" si="342"/>
        <v>0</v>
      </c>
      <c r="L306" s="210">
        <f t="shared" si="342"/>
        <v>0</v>
      </c>
      <c r="M306" s="222">
        <v>1</v>
      </c>
      <c r="N306" s="210">
        <f>N301</f>
        <v>0</v>
      </c>
      <c r="O306" s="210">
        <f t="shared" ref="O306:Q306" si="343">SUM(O301:O305)</f>
        <v>0</v>
      </c>
      <c r="P306" s="210">
        <f t="shared" si="343"/>
        <v>0</v>
      </c>
      <c r="Q306" s="210">
        <f t="shared" si="343"/>
        <v>0</v>
      </c>
      <c r="R306" s="222">
        <v>1</v>
      </c>
      <c r="S306" s="210">
        <f>S301</f>
        <v>0</v>
      </c>
      <c r="T306" s="218">
        <f>T301</f>
        <v>0</v>
      </c>
      <c r="U306" s="212">
        <f>SUM(U301:U305)</f>
        <v>0</v>
      </c>
      <c r="V306" s="213">
        <f>SUM(V301:V305)</f>
        <v>0</v>
      </c>
      <c r="W306" s="155">
        <f>IFERROR(((V306/U306)*1),0)</f>
        <v>0</v>
      </c>
      <c r="X306" s="216">
        <f>IFERROR(((1-(1-T306)*W306)*1),0)</f>
        <v>1</v>
      </c>
      <c r="Y306" s="9"/>
      <c r="Z306" s="9"/>
      <c r="AA306" s="9"/>
      <c r="AB306" s="9"/>
      <c r="AC306" s="9"/>
      <c r="AD306" s="9"/>
      <c r="AE306" s="9"/>
      <c r="AF306" s="9"/>
      <c r="AG306" s="9"/>
      <c r="AH306" s="9"/>
      <c r="AI306" s="9"/>
      <c r="AJ306" s="9"/>
    </row>
    <row r="307" spans="1:36" hidden="1">
      <c r="A307" s="389">
        <f>A301+1</f>
        <v>51</v>
      </c>
      <c r="B307" s="390"/>
      <c r="C307" s="391"/>
      <c r="D307" s="391"/>
      <c r="E307" s="149" t="s">
        <v>233</v>
      </c>
      <c r="F307" s="68"/>
      <c r="G307" s="68"/>
      <c r="H307" s="150">
        <f>F307+G307</f>
        <v>0</v>
      </c>
      <c r="I307" s="221" t="e">
        <f>H307/$H$312</f>
        <v>#DIV/0!</v>
      </c>
      <c r="J307" s="206"/>
      <c r="K307" s="206"/>
      <c r="L307" s="209">
        <f>J307+K307</f>
        <v>0</v>
      </c>
      <c r="M307" s="221" t="e">
        <f>L307/$L$312</f>
        <v>#DIV/0!</v>
      </c>
      <c r="N307" s="392"/>
      <c r="O307" s="206"/>
      <c r="P307" s="206"/>
      <c r="Q307" s="209">
        <f>O307+P307</f>
        <v>0</v>
      </c>
      <c r="R307" s="221" t="e">
        <f>Q307/$Q$312</f>
        <v>#DIV/0!</v>
      </c>
      <c r="S307" s="384">
        <f>N312-Q312</f>
        <v>0</v>
      </c>
      <c r="T307" s="360">
        <f>IFERROR((S307/N312),0)</f>
        <v>0</v>
      </c>
      <c r="U307" s="206"/>
      <c r="V307" s="206"/>
      <c r="W307" s="151">
        <f>IFERROR(((V307/U307)*1),0)</f>
        <v>0</v>
      </c>
      <c r="X307" s="386"/>
    </row>
    <row r="308" spans="1:36" hidden="1">
      <c r="A308" s="389"/>
      <c r="B308" s="390"/>
      <c r="C308" s="391"/>
      <c r="D308" s="391"/>
      <c r="E308" s="149" t="s">
        <v>234</v>
      </c>
      <c r="F308" s="68"/>
      <c r="G308" s="68"/>
      <c r="H308" s="150">
        <f t="shared" ref="H308:H311" si="344">F308+G308</f>
        <v>0</v>
      </c>
      <c r="I308" s="221" t="e">
        <f t="shared" ref="I308:I311" si="345">H308/$H$312</f>
        <v>#DIV/0!</v>
      </c>
      <c r="J308" s="206"/>
      <c r="K308" s="206"/>
      <c r="L308" s="209">
        <f t="shared" ref="L308:L311" si="346">J308+K308</f>
        <v>0</v>
      </c>
      <c r="M308" s="221" t="e">
        <f t="shared" ref="M308:M311" si="347">L308/$L$312</f>
        <v>#DIV/0!</v>
      </c>
      <c r="N308" s="392"/>
      <c r="O308" s="206"/>
      <c r="P308" s="206"/>
      <c r="Q308" s="209">
        <f t="shared" ref="Q308:Q311" si="348">O308+P308</f>
        <v>0</v>
      </c>
      <c r="R308" s="221" t="e">
        <f t="shared" ref="R308:R311" si="349">Q308/$Q$312</f>
        <v>#DIV/0!</v>
      </c>
      <c r="S308" s="384"/>
      <c r="T308" s="360"/>
      <c r="U308" s="206"/>
      <c r="V308" s="206"/>
      <c r="W308" s="151">
        <f t="shared" ref="W308:W309" si="350">IFERROR(((V308/U308)*1),0)</f>
        <v>0</v>
      </c>
      <c r="X308" s="387"/>
    </row>
    <row r="309" spans="1:36" hidden="1">
      <c r="A309" s="389"/>
      <c r="B309" s="390"/>
      <c r="C309" s="391"/>
      <c r="D309" s="391"/>
      <c r="E309" s="149" t="s">
        <v>235</v>
      </c>
      <c r="F309" s="68"/>
      <c r="G309" s="68"/>
      <c r="H309" s="150">
        <f t="shared" si="344"/>
        <v>0</v>
      </c>
      <c r="I309" s="221" t="e">
        <f t="shared" si="345"/>
        <v>#DIV/0!</v>
      </c>
      <c r="J309" s="206"/>
      <c r="K309" s="206"/>
      <c r="L309" s="209">
        <f t="shared" si="346"/>
        <v>0</v>
      </c>
      <c r="M309" s="221" t="e">
        <f t="shared" si="347"/>
        <v>#DIV/0!</v>
      </c>
      <c r="N309" s="392"/>
      <c r="O309" s="206"/>
      <c r="P309" s="206"/>
      <c r="Q309" s="209">
        <f t="shared" si="348"/>
        <v>0</v>
      </c>
      <c r="R309" s="221" t="e">
        <f t="shared" si="349"/>
        <v>#DIV/0!</v>
      </c>
      <c r="S309" s="384"/>
      <c r="T309" s="360"/>
      <c r="U309" s="206"/>
      <c r="V309" s="206"/>
      <c r="W309" s="151">
        <f t="shared" si="350"/>
        <v>0</v>
      </c>
      <c r="X309" s="387"/>
    </row>
    <row r="310" spans="1:36" hidden="1">
      <c r="A310" s="389"/>
      <c r="B310" s="390"/>
      <c r="C310" s="391"/>
      <c r="D310" s="391"/>
      <c r="E310" s="149" t="s">
        <v>236</v>
      </c>
      <c r="F310" s="68"/>
      <c r="G310" s="68"/>
      <c r="H310" s="150">
        <f t="shared" si="344"/>
        <v>0</v>
      </c>
      <c r="I310" s="221" t="e">
        <f t="shared" si="345"/>
        <v>#DIV/0!</v>
      </c>
      <c r="J310" s="206"/>
      <c r="K310" s="206"/>
      <c r="L310" s="209">
        <f t="shared" si="346"/>
        <v>0</v>
      </c>
      <c r="M310" s="221" t="e">
        <f t="shared" si="347"/>
        <v>#DIV/0!</v>
      </c>
      <c r="N310" s="392"/>
      <c r="O310" s="206"/>
      <c r="P310" s="206"/>
      <c r="Q310" s="209">
        <f t="shared" si="348"/>
        <v>0</v>
      </c>
      <c r="R310" s="221" t="e">
        <f t="shared" si="349"/>
        <v>#DIV/0!</v>
      </c>
      <c r="S310" s="384"/>
      <c r="T310" s="360"/>
      <c r="U310" s="206"/>
      <c r="V310" s="206"/>
      <c r="W310" s="151">
        <f>IFERROR(((V310/U310)*1),0)</f>
        <v>0</v>
      </c>
      <c r="X310" s="387"/>
    </row>
    <row r="311" spans="1:36" ht="15.75" hidden="1" thickBot="1">
      <c r="A311" s="389"/>
      <c r="B311" s="390"/>
      <c r="C311" s="391"/>
      <c r="D311" s="391"/>
      <c r="E311" s="149" t="s">
        <v>237</v>
      </c>
      <c r="F311" s="68"/>
      <c r="G311" s="68"/>
      <c r="H311" s="150">
        <f t="shared" si="344"/>
        <v>0</v>
      </c>
      <c r="I311" s="221" t="e">
        <f t="shared" si="345"/>
        <v>#DIV/0!</v>
      </c>
      <c r="J311" s="206"/>
      <c r="K311" s="206"/>
      <c r="L311" s="209">
        <f t="shared" si="346"/>
        <v>0</v>
      </c>
      <c r="M311" s="221" t="e">
        <f t="shared" si="347"/>
        <v>#DIV/0!</v>
      </c>
      <c r="N311" s="392"/>
      <c r="O311" s="206"/>
      <c r="P311" s="206"/>
      <c r="Q311" s="209">
        <f t="shared" si="348"/>
        <v>0</v>
      </c>
      <c r="R311" s="221" t="e">
        <f t="shared" si="349"/>
        <v>#DIV/0!</v>
      </c>
      <c r="S311" s="384"/>
      <c r="T311" s="360"/>
      <c r="U311" s="206"/>
      <c r="V311" s="206"/>
      <c r="W311" s="151">
        <f>IFERROR(((V311/U311)*1),0)</f>
        <v>0</v>
      </c>
      <c r="X311" s="388"/>
    </row>
    <row r="312" spans="1:36" s="156" customFormat="1" ht="15.75" hidden="1" thickBot="1">
      <c r="A312" s="371" t="s">
        <v>238</v>
      </c>
      <c r="B312" s="372"/>
      <c r="C312" s="373"/>
      <c r="D312" s="152"/>
      <c r="E312" s="153"/>
      <c r="F312" s="154">
        <f>SUM(F307:F311)</f>
        <v>0</v>
      </c>
      <c r="G312" s="154">
        <f t="shared" ref="G312:H312" si="351">SUM(G307:G311)</f>
        <v>0</v>
      </c>
      <c r="H312" s="154">
        <f t="shared" si="351"/>
        <v>0</v>
      </c>
      <c r="I312" s="222">
        <v>1</v>
      </c>
      <c r="J312" s="210">
        <f t="shared" ref="J312:L312" si="352">SUM(J307:J311)</f>
        <v>0</v>
      </c>
      <c r="K312" s="210">
        <f t="shared" si="352"/>
        <v>0</v>
      </c>
      <c r="L312" s="210">
        <f t="shared" si="352"/>
        <v>0</v>
      </c>
      <c r="M312" s="222">
        <v>1</v>
      </c>
      <c r="N312" s="210">
        <f>N307</f>
        <v>0</v>
      </c>
      <c r="O312" s="210">
        <f t="shared" ref="O312:Q312" si="353">SUM(O307:O311)</f>
        <v>0</v>
      </c>
      <c r="P312" s="210">
        <f t="shared" si="353"/>
        <v>0</v>
      </c>
      <c r="Q312" s="210">
        <f t="shared" si="353"/>
        <v>0</v>
      </c>
      <c r="R312" s="222">
        <v>1</v>
      </c>
      <c r="S312" s="210">
        <f>S307</f>
        <v>0</v>
      </c>
      <c r="T312" s="218">
        <f>T307</f>
        <v>0</v>
      </c>
      <c r="U312" s="212">
        <f>SUM(U307:U311)</f>
        <v>0</v>
      </c>
      <c r="V312" s="213">
        <f>SUM(V307:V311)</f>
        <v>0</v>
      </c>
      <c r="W312" s="155">
        <f>IFERROR(((V312/U312)*1),0)</f>
        <v>0</v>
      </c>
      <c r="X312" s="216">
        <f>IFERROR(((1-(1-T312)*W312)*1),0)</f>
        <v>1</v>
      </c>
      <c r="Y312" s="9"/>
      <c r="Z312" s="9"/>
      <c r="AA312" s="9"/>
      <c r="AB312" s="9"/>
      <c r="AC312" s="9"/>
      <c r="AD312" s="9"/>
      <c r="AE312" s="9"/>
      <c r="AF312" s="9"/>
      <c r="AG312" s="9"/>
      <c r="AH312" s="9"/>
      <c r="AI312" s="9"/>
      <c r="AJ312" s="9"/>
    </row>
    <row r="313" spans="1:36" hidden="1">
      <c r="A313" s="389">
        <f>A307+1</f>
        <v>52</v>
      </c>
      <c r="B313" s="390"/>
      <c r="C313" s="391"/>
      <c r="D313" s="391"/>
      <c r="E313" s="149" t="s">
        <v>233</v>
      </c>
      <c r="F313" s="68"/>
      <c r="G313" s="68"/>
      <c r="H313" s="150">
        <f>F313+G313</f>
        <v>0</v>
      </c>
      <c r="I313" s="221" t="e">
        <f>H313/$H$318</f>
        <v>#DIV/0!</v>
      </c>
      <c r="J313" s="206"/>
      <c r="K313" s="206"/>
      <c r="L313" s="209">
        <f>J313+K313</f>
        <v>0</v>
      </c>
      <c r="M313" s="221" t="e">
        <f>L313/$L$318</f>
        <v>#DIV/0!</v>
      </c>
      <c r="N313" s="392"/>
      <c r="O313" s="206"/>
      <c r="P313" s="206"/>
      <c r="Q313" s="209">
        <f>O313+P313</f>
        <v>0</v>
      </c>
      <c r="R313" s="221" t="e">
        <f>Q313/$Q$318</f>
        <v>#DIV/0!</v>
      </c>
      <c r="S313" s="384">
        <f>N318-Q318</f>
        <v>0</v>
      </c>
      <c r="T313" s="360">
        <f>IFERROR((S313/N318),0)</f>
        <v>0</v>
      </c>
      <c r="U313" s="206"/>
      <c r="V313" s="206"/>
      <c r="W313" s="151">
        <f>IFERROR(((V313/U313)*1),0)</f>
        <v>0</v>
      </c>
      <c r="X313" s="386"/>
    </row>
    <row r="314" spans="1:36" hidden="1">
      <c r="A314" s="389"/>
      <c r="B314" s="390"/>
      <c r="C314" s="391"/>
      <c r="D314" s="391"/>
      <c r="E314" s="149" t="s">
        <v>234</v>
      </c>
      <c r="F314" s="68"/>
      <c r="G314" s="68"/>
      <c r="H314" s="150">
        <f t="shared" ref="H314:H317" si="354">F314+G314</f>
        <v>0</v>
      </c>
      <c r="I314" s="221" t="e">
        <f t="shared" ref="I314:I317" si="355">H314/$H$318</f>
        <v>#DIV/0!</v>
      </c>
      <c r="J314" s="206"/>
      <c r="K314" s="206"/>
      <c r="L314" s="209">
        <f t="shared" ref="L314:L317" si="356">J314+K314</f>
        <v>0</v>
      </c>
      <c r="M314" s="221" t="e">
        <f t="shared" ref="M314:M317" si="357">L314/$L$318</f>
        <v>#DIV/0!</v>
      </c>
      <c r="N314" s="392"/>
      <c r="O314" s="206"/>
      <c r="P314" s="206"/>
      <c r="Q314" s="209">
        <f t="shared" ref="Q314:Q317" si="358">O314+P314</f>
        <v>0</v>
      </c>
      <c r="R314" s="221" t="e">
        <f t="shared" ref="R314:R317" si="359">Q314/$Q$318</f>
        <v>#DIV/0!</v>
      </c>
      <c r="S314" s="384"/>
      <c r="T314" s="360"/>
      <c r="U314" s="206"/>
      <c r="V314" s="206"/>
      <c r="W314" s="151">
        <f t="shared" ref="W314:W315" si="360">IFERROR(((V314/U314)*1),0)</f>
        <v>0</v>
      </c>
      <c r="X314" s="387"/>
    </row>
    <row r="315" spans="1:36" hidden="1">
      <c r="A315" s="389"/>
      <c r="B315" s="390"/>
      <c r="C315" s="391"/>
      <c r="D315" s="391"/>
      <c r="E315" s="149" t="s">
        <v>235</v>
      </c>
      <c r="F315" s="68"/>
      <c r="G315" s="68"/>
      <c r="H315" s="150">
        <f t="shared" si="354"/>
        <v>0</v>
      </c>
      <c r="I315" s="221" t="e">
        <f t="shared" si="355"/>
        <v>#DIV/0!</v>
      </c>
      <c r="J315" s="206"/>
      <c r="K315" s="206"/>
      <c r="L315" s="209">
        <f t="shared" si="356"/>
        <v>0</v>
      </c>
      <c r="M315" s="221" t="e">
        <f t="shared" si="357"/>
        <v>#DIV/0!</v>
      </c>
      <c r="N315" s="392"/>
      <c r="O315" s="206"/>
      <c r="P315" s="206"/>
      <c r="Q315" s="209">
        <f t="shared" si="358"/>
        <v>0</v>
      </c>
      <c r="R315" s="221" t="e">
        <f t="shared" si="359"/>
        <v>#DIV/0!</v>
      </c>
      <c r="S315" s="384"/>
      <c r="T315" s="360"/>
      <c r="U315" s="206"/>
      <c r="V315" s="206"/>
      <c r="W315" s="151">
        <f t="shared" si="360"/>
        <v>0</v>
      </c>
      <c r="X315" s="387"/>
    </row>
    <row r="316" spans="1:36" hidden="1">
      <c r="A316" s="389"/>
      <c r="B316" s="390"/>
      <c r="C316" s="391"/>
      <c r="D316" s="391"/>
      <c r="E316" s="149" t="s">
        <v>236</v>
      </c>
      <c r="F316" s="68"/>
      <c r="G316" s="68"/>
      <c r="H316" s="150">
        <f t="shared" si="354"/>
        <v>0</v>
      </c>
      <c r="I316" s="221" t="e">
        <f t="shared" si="355"/>
        <v>#DIV/0!</v>
      </c>
      <c r="J316" s="206"/>
      <c r="K316" s="206"/>
      <c r="L316" s="209">
        <f t="shared" si="356"/>
        <v>0</v>
      </c>
      <c r="M316" s="221" t="e">
        <f t="shared" si="357"/>
        <v>#DIV/0!</v>
      </c>
      <c r="N316" s="392"/>
      <c r="O316" s="206"/>
      <c r="P316" s="206"/>
      <c r="Q316" s="209">
        <f t="shared" si="358"/>
        <v>0</v>
      </c>
      <c r="R316" s="221" t="e">
        <f t="shared" si="359"/>
        <v>#DIV/0!</v>
      </c>
      <c r="S316" s="384"/>
      <c r="T316" s="360"/>
      <c r="U316" s="206"/>
      <c r="V316" s="206"/>
      <c r="W316" s="151">
        <f>IFERROR(((V316/U316)*1),0)</f>
        <v>0</v>
      </c>
      <c r="X316" s="387"/>
    </row>
    <row r="317" spans="1:36" ht="15.75" hidden="1" thickBot="1">
      <c r="A317" s="389"/>
      <c r="B317" s="390"/>
      <c r="C317" s="391"/>
      <c r="D317" s="391"/>
      <c r="E317" s="149" t="s">
        <v>237</v>
      </c>
      <c r="F317" s="68"/>
      <c r="G317" s="68"/>
      <c r="H317" s="150">
        <f t="shared" si="354"/>
        <v>0</v>
      </c>
      <c r="I317" s="221" t="e">
        <f t="shared" si="355"/>
        <v>#DIV/0!</v>
      </c>
      <c r="J317" s="206"/>
      <c r="K317" s="206"/>
      <c r="L317" s="209">
        <f t="shared" si="356"/>
        <v>0</v>
      </c>
      <c r="M317" s="221" t="e">
        <f t="shared" si="357"/>
        <v>#DIV/0!</v>
      </c>
      <c r="N317" s="392"/>
      <c r="O317" s="206"/>
      <c r="P317" s="206"/>
      <c r="Q317" s="209">
        <f t="shared" si="358"/>
        <v>0</v>
      </c>
      <c r="R317" s="221" t="e">
        <f t="shared" si="359"/>
        <v>#DIV/0!</v>
      </c>
      <c r="S317" s="384"/>
      <c r="T317" s="360"/>
      <c r="U317" s="206"/>
      <c r="V317" s="206"/>
      <c r="W317" s="151">
        <f>IFERROR(((V317/U317)*1),0)</f>
        <v>0</v>
      </c>
      <c r="X317" s="388"/>
    </row>
    <row r="318" spans="1:36" s="156" customFormat="1" ht="15.75" hidden="1" thickBot="1">
      <c r="A318" s="371" t="s">
        <v>238</v>
      </c>
      <c r="B318" s="372"/>
      <c r="C318" s="373"/>
      <c r="D318" s="152"/>
      <c r="E318" s="153"/>
      <c r="F318" s="154">
        <f>SUM(F313:F317)</f>
        <v>0</v>
      </c>
      <c r="G318" s="154">
        <f t="shared" ref="G318:H318" si="361">SUM(G313:G317)</f>
        <v>0</v>
      </c>
      <c r="H318" s="154">
        <f t="shared" si="361"/>
        <v>0</v>
      </c>
      <c r="I318" s="222">
        <v>1</v>
      </c>
      <c r="J318" s="210">
        <f t="shared" ref="J318:L318" si="362">SUM(J313:J317)</f>
        <v>0</v>
      </c>
      <c r="K318" s="210">
        <f t="shared" si="362"/>
        <v>0</v>
      </c>
      <c r="L318" s="210">
        <f t="shared" si="362"/>
        <v>0</v>
      </c>
      <c r="M318" s="222">
        <v>1</v>
      </c>
      <c r="N318" s="210">
        <f>N313</f>
        <v>0</v>
      </c>
      <c r="O318" s="210">
        <f t="shared" ref="O318:Q318" si="363">SUM(O313:O317)</f>
        <v>0</v>
      </c>
      <c r="P318" s="210">
        <f t="shared" si="363"/>
        <v>0</v>
      </c>
      <c r="Q318" s="210">
        <f t="shared" si="363"/>
        <v>0</v>
      </c>
      <c r="R318" s="222">
        <v>1</v>
      </c>
      <c r="S318" s="210">
        <f>S313</f>
        <v>0</v>
      </c>
      <c r="T318" s="218">
        <f>T313</f>
        <v>0</v>
      </c>
      <c r="U318" s="212">
        <f>SUM(U313:U317)</f>
        <v>0</v>
      </c>
      <c r="V318" s="213">
        <f>SUM(V313:V317)</f>
        <v>0</v>
      </c>
      <c r="W318" s="155">
        <f>IFERROR(((V318/U318)*1),0)</f>
        <v>0</v>
      </c>
      <c r="X318" s="216">
        <f>IFERROR(((1-(1-T318)*W318)*1),0)</f>
        <v>1</v>
      </c>
      <c r="Y318" s="9"/>
      <c r="Z318" s="9"/>
      <c r="AA318" s="9"/>
      <c r="AB318" s="9"/>
      <c r="AC318" s="9"/>
      <c r="AD318" s="9"/>
      <c r="AE318" s="9"/>
      <c r="AF318" s="9"/>
      <c r="AG318" s="9"/>
      <c r="AH318" s="9"/>
      <c r="AI318" s="9"/>
      <c r="AJ318" s="9"/>
    </row>
    <row r="319" spans="1:36" hidden="1">
      <c r="A319" s="389">
        <f>A313+1</f>
        <v>53</v>
      </c>
      <c r="B319" s="390"/>
      <c r="C319" s="391"/>
      <c r="D319" s="391"/>
      <c r="E319" s="149" t="s">
        <v>233</v>
      </c>
      <c r="F319" s="68"/>
      <c r="G319" s="68"/>
      <c r="H319" s="150">
        <f>F319+G319</f>
        <v>0</v>
      </c>
      <c r="I319" s="221" t="e">
        <f>H319/$H$324</f>
        <v>#DIV/0!</v>
      </c>
      <c r="J319" s="206"/>
      <c r="K319" s="206"/>
      <c r="L319" s="209">
        <f>J319+K319</f>
        <v>0</v>
      </c>
      <c r="M319" s="221" t="e">
        <f>L319/$L$324</f>
        <v>#DIV/0!</v>
      </c>
      <c r="N319" s="392"/>
      <c r="O319" s="206"/>
      <c r="P319" s="206"/>
      <c r="Q319" s="209">
        <f>O319+P319</f>
        <v>0</v>
      </c>
      <c r="R319" s="221" t="e">
        <f>Q319/$Q$324</f>
        <v>#DIV/0!</v>
      </c>
      <c r="S319" s="384">
        <f>N324-Q324</f>
        <v>0</v>
      </c>
      <c r="T319" s="360">
        <f>IFERROR((S319/N324),0)</f>
        <v>0</v>
      </c>
      <c r="U319" s="206"/>
      <c r="V319" s="206"/>
      <c r="W319" s="151">
        <f>IFERROR(((V319/U319)*1),0)</f>
        <v>0</v>
      </c>
      <c r="X319" s="386"/>
    </row>
    <row r="320" spans="1:36" hidden="1">
      <c r="A320" s="389"/>
      <c r="B320" s="390"/>
      <c r="C320" s="391"/>
      <c r="D320" s="391"/>
      <c r="E320" s="149" t="s">
        <v>234</v>
      </c>
      <c r="F320" s="68"/>
      <c r="G320" s="68"/>
      <c r="H320" s="150">
        <f t="shared" ref="H320:H323" si="364">F320+G320</f>
        <v>0</v>
      </c>
      <c r="I320" s="221" t="e">
        <f t="shared" ref="I320:I323" si="365">H320/$H$324</f>
        <v>#DIV/0!</v>
      </c>
      <c r="J320" s="206"/>
      <c r="K320" s="206"/>
      <c r="L320" s="209">
        <f t="shared" ref="L320:L323" si="366">J320+K320</f>
        <v>0</v>
      </c>
      <c r="M320" s="221" t="e">
        <f t="shared" ref="M320:M323" si="367">L320/$L$324</f>
        <v>#DIV/0!</v>
      </c>
      <c r="N320" s="392"/>
      <c r="O320" s="206"/>
      <c r="P320" s="206"/>
      <c r="Q320" s="209">
        <f t="shared" ref="Q320:Q323" si="368">O320+P320</f>
        <v>0</v>
      </c>
      <c r="R320" s="221" t="e">
        <f t="shared" ref="R320:R323" si="369">Q320/$Q$324</f>
        <v>#DIV/0!</v>
      </c>
      <c r="S320" s="384"/>
      <c r="T320" s="360"/>
      <c r="U320" s="206"/>
      <c r="V320" s="206"/>
      <c r="W320" s="151">
        <f t="shared" ref="W320:W321" si="370">IFERROR(((V320/U320)*1),0)</f>
        <v>0</v>
      </c>
      <c r="X320" s="387"/>
    </row>
    <row r="321" spans="1:36" hidden="1">
      <c r="A321" s="389"/>
      <c r="B321" s="390"/>
      <c r="C321" s="391"/>
      <c r="D321" s="391"/>
      <c r="E321" s="149" t="s">
        <v>235</v>
      </c>
      <c r="F321" s="68"/>
      <c r="G321" s="68"/>
      <c r="H321" s="150">
        <f t="shared" si="364"/>
        <v>0</v>
      </c>
      <c r="I321" s="221" t="e">
        <f t="shared" si="365"/>
        <v>#DIV/0!</v>
      </c>
      <c r="J321" s="206"/>
      <c r="K321" s="206"/>
      <c r="L321" s="209">
        <f t="shared" si="366"/>
        <v>0</v>
      </c>
      <c r="M321" s="221" t="e">
        <f t="shared" si="367"/>
        <v>#DIV/0!</v>
      </c>
      <c r="N321" s="392"/>
      <c r="O321" s="206"/>
      <c r="P321" s="206"/>
      <c r="Q321" s="209">
        <f t="shared" si="368"/>
        <v>0</v>
      </c>
      <c r="R321" s="221" t="e">
        <f t="shared" si="369"/>
        <v>#DIV/0!</v>
      </c>
      <c r="S321" s="384"/>
      <c r="T321" s="360"/>
      <c r="U321" s="206"/>
      <c r="V321" s="206"/>
      <c r="W321" s="151">
        <f t="shared" si="370"/>
        <v>0</v>
      </c>
      <c r="X321" s="387"/>
    </row>
    <row r="322" spans="1:36" hidden="1">
      <c r="A322" s="389"/>
      <c r="B322" s="390"/>
      <c r="C322" s="391"/>
      <c r="D322" s="391"/>
      <c r="E322" s="149" t="s">
        <v>236</v>
      </c>
      <c r="F322" s="68"/>
      <c r="G322" s="68"/>
      <c r="H322" s="150">
        <f t="shared" si="364"/>
        <v>0</v>
      </c>
      <c r="I322" s="221" t="e">
        <f t="shared" si="365"/>
        <v>#DIV/0!</v>
      </c>
      <c r="J322" s="206"/>
      <c r="K322" s="206"/>
      <c r="L322" s="209">
        <f t="shared" si="366"/>
        <v>0</v>
      </c>
      <c r="M322" s="221" t="e">
        <f t="shared" si="367"/>
        <v>#DIV/0!</v>
      </c>
      <c r="N322" s="392"/>
      <c r="O322" s="206"/>
      <c r="P322" s="206"/>
      <c r="Q322" s="209">
        <f t="shared" si="368"/>
        <v>0</v>
      </c>
      <c r="R322" s="221" t="e">
        <f t="shared" si="369"/>
        <v>#DIV/0!</v>
      </c>
      <c r="S322" s="384"/>
      <c r="T322" s="360"/>
      <c r="U322" s="206"/>
      <c r="V322" s="206"/>
      <c r="W322" s="151">
        <f>IFERROR(((V322/U322)*1),0)</f>
        <v>0</v>
      </c>
      <c r="X322" s="387"/>
    </row>
    <row r="323" spans="1:36" ht="15.75" hidden="1" thickBot="1">
      <c r="A323" s="389"/>
      <c r="B323" s="390"/>
      <c r="C323" s="391"/>
      <c r="D323" s="391"/>
      <c r="E323" s="149" t="s">
        <v>237</v>
      </c>
      <c r="F323" s="68"/>
      <c r="G323" s="68"/>
      <c r="H323" s="150">
        <f t="shared" si="364"/>
        <v>0</v>
      </c>
      <c r="I323" s="221" t="e">
        <f t="shared" si="365"/>
        <v>#DIV/0!</v>
      </c>
      <c r="J323" s="206"/>
      <c r="K323" s="206"/>
      <c r="L323" s="209">
        <f t="shared" si="366"/>
        <v>0</v>
      </c>
      <c r="M323" s="221" t="e">
        <f t="shared" si="367"/>
        <v>#DIV/0!</v>
      </c>
      <c r="N323" s="392"/>
      <c r="O323" s="206"/>
      <c r="P323" s="206"/>
      <c r="Q323" s="209">
        <f t="shared" si="368"/>
        <v>0</v>
      </c>
      <c r="R323" s="221" t="e">
        <f t="shared" si="369"/>
        <v>#DIV/0!</v>
      </c>
      <c r="S323" s="384"/>
      <c r="T323" s="360"/>
      <c r="U323" s="206"/>
      <c r="V323" s="206"/>
      <c r="W323" s="151">
        <f>IFERROR(((V323/U323)*1),0)</f>
        <v>0</v>
      </c>
      <c r="X323" s="388"/>
    </row>
    <row r="324" spans="1:36" s="156" customFormat="1" ht="15.75" hidden="1" thickBot="1">
      <c r="A324" s="371" t="s">
        <v>238</v>
      </c>
      <c r="B324" s="372"/>
      <c r="C324" s="373"/>
      <c r="D324" s="152"/>
      <c r="E324" s="153"/>
      <c r="F324" s="154">
        <f>SUM(F319:F323)</f>
        <v>0</v>
      </c>
      <c r="G324" s="154">
        <f t="shared" ref="G324:H324" si="371">SUM(G319:G323)</f>
        <v>0</v>
      </c>
      <c r="H324" s="154">
        <f t="shared" si="371"/>
        <v>0</v>
      </c>
      <c r="I324" s="222">
        <v>1</v>
      </c>
      <c r="J324" s="210">
        <f t="shared" ref="J324:L324" si="372">SUM(J319:J323)</f>
        <v>0</v>
      </c>
      <c r="K324" s="210">
        <f t="shared" si="372"/>
        <v>0</v>
      </c>
      <c r="L324" s="210">
        <f t="shared" si="372"/>
        <v>0</v>
      </c>
      <c r="M324" s="222">
        <v>1</v>
      </c>
      <c r="N324" s="210">
        <f>N319</f>
        <v>0</v>
      </c>
      <c r="O324" s="210">
        <f t="shared" ref="O324:Q324" si="373">SUM(O319:O323)</f>
        <v>0</v>
      </c>
      <c r="P324" s="210">
        <f t="shared" si="373"/>
        <v>0</v>
      </c>
      <c r="Q324" s="210">
        <f t="shared" si="373"/>
        <v>0</v>
      </c>
      <c r="R324" s="222">
        <v>1</v>
      </c>
      <c r="S324" s="210">
        <f>S319</f>
        <v>0</v>
      </c>
      <c r="T324" s="218">
        <f>T319</f>
        <v>0</v>
      </c>
      <c r="U324" s="212">
        <f>SUM(U319:U323)</f>
        <v>0</v>
      </c>
      <c r="V324" s="213">
        <f>SUM(V319:V323)</f>
        <v>0</v>
      </c>
      <c r="W324" s="155">
        <f>IFERROR(((V324/U324)*1),0)</f>
        <v>0</v>
      </c>
      <c r="X324" s="216">
        <f>IFERROR(((1-(1-T324)*W324)*1),0)</f>
        <v>1</v>
      </c>
      <c r="Y324" s="9"/>
      <c r="Z324" s="9"/>
      <c r="AA324" s="9"/>
      <c r="AB324" s="9"/>
      <c r="AC324" s="9"/>
      <c r="AD324" s="9"/>
      <c r="AE324" s="9"/>
      <c r="AF324" s="9"/>
      <c r="AG324" s="9"/>
      <c r="AH324" s="9"/>
      <c r="AI324" s="9"/>
      <c r="AJ324" s="9"/>
    </row>
    <row r="325" spans="1:36" hidden="1">
      <c r="A325" s="389">
        <f>A319+1</f>
        <v>54</v>
      </c>
      <c r="B325" s="390"/>
      <c r="C325" s="391"/>
      <c r="D325" s="391"/>
      <c r="E325" s="149" t="s">
        <v>233</v>
      </c>
      <c r="F325" s="68"/>
      <c r="G325" s="68"/>
      <c r="H325" s="150">
        <f>F325+G325</f>
        <v>0</v>
      </c>
      <c r="I325" s="221" t="e">
        <f>H325/$H$330</f>
        <v>#DIV/0!</v>
      </c>
      <c r="J325" s="206"/>
      <c r="K325" s="206"/>
      <c r="L325" s="209">
        <f>J325+K325</f>
        <v>0</v>
      </c>
      <c r="M325" s="221" t="e">
        <f>L325/$L$330</f>
        <v>#DIV/0!</v>
      </c>
      <c r="N325" s="392"/>
      <c r="O325" s="206"/>
      <c r="P325" s="206"/>
      <c r="Q325" s="209">
        <f>O325+P325</f>
        <v>0</v>
      </c>
      <c r="R325" s="221" t="e">
        <f>Q325/$Q$330</f>
        <v>#DIV/0!</v>
      </c>
      <c r="S325" s="384">
        <f>N330-Q330</f>
        <v>0</v>
      </c>
      <c r="T325" s="360">
        <f>IFERROR((S325/N330),0)</f>
        <v>0</v>
      </c>
      <c r="U325" s="206"/>
      <c r="V325" s="206"/>
      <c r="W325" s="151">
        <f>IFERROR(((V325/U325)*1),0)</f>
        <v>0</v>
      </c>
      <c r="X325" s="386"/>
    </row>
    <row r="326" spans="1:36" hidden="1">
      <c r="A326" s="389"/>
      <c r="B326" s="390"/>
      <c r="C326" s="391"/>
      <c r="D326" s="391"/>
      <c r="E326" s="149" t="s">
        <v>234</v>
      </c>
      <c r="F326" s="68"/>
      <c r="G326" s="68"/>
      <c r="H326" s="150">
        <f t="shared" ref="H326:H329" si="374">F326+G326</f>
        <v>0</v>
      </c>
      <c r="I326" s="221" t="e">
        <f t="shared" ref="I326:I329" si="375">H326/$H$330</f>
        <v>#DIV/0!</v>
      </c>
      <c r="J326" s="206"/>
      <c r="K326" s="206"/>
      <c r="L326" s="209">
        <f t="shared" ref="L326:L329" si="376">J326+K326</f>
        <v>0</v>
      </c>
      <c r="M326" s="221" t="e">
        <f t="shared" ref="M326:M329" si="377">L326/$L$330</f>
        <v>#DIV/0!</v>
      </c>
      <c r="N326" s="392"/>
      <c r="O326" s="206"/>
      <c r="P326" s="206"/>
      <c r="Q326" s="209">
        <f t="shared" ref="Q326:Q329" si="378">O326+P326</f>
        <v>0</v>
      </c>
      <c r="R326" s="221" t="e">
        <f t="shared" ref="R326:R329" si="379">Q326/$Q$330</f>
        <v>#DIV/0!</v>
      </c>
      <c r="S326" s="384"/>
      <c r="T326" s="360"/>
      <c r="U326" s="206"/>
      <c r="V326" s="206"/>
      <c r="W326" s="151">
        <f t="shared" ref="W326:W327" si="380">IFERROR(((V326/U326)*1),0)</f>
        <v>0</v>
      </c>
      <c r="X326" s="387"/>
    </row>
    <row r="327" spans="1:36" hidden="1">
      <c r="A327" s="389"/>
      <c r="B327" s="390"/>
      <c r="C327" s="391"/>
      <c r="D327" s="391"/>
      <c r="E327" s="149" t="s">
        <v>235</v>
      </c>
      <c r="F327" s="68"/>
      <c r="G327" s="68"/>
      <c r="H327" s="150">
        <f t="shared" si="374"/>
        <v>0</v>
      </c>
      <c r="I327" s="221" t="e">
        <f t="shared" si="375"/>
        <v>#DIV/0!</v>
      </c>
      <c r="J327" s="206"/>
      <c r="K327" s="206"/>
      <c r="L327" s="209">
        <f t="shared" si="376"/>
        <v>0</v>
      </c>
      <c r="M327" s="221" t="e">
        <f t="shared" si="377"/>
        <v>#DIV/0!</v>
      </c>
      <c r="N327" s="392"/>
      <c r="O327" s="206"/>
      <c r="P327" s="206"/>
      <c r="Q327" s="209">
        <f t="shared" si="378"/>
        <v>0</v>
      </c>
      <c r="R327" s="221" t="e">
        <f t="shared" si="379"/>
        <v>#DIV/0!</v>
      </c>
      <c r="S327" s="384"/>
      <c r="T327" s="360"/>
      <c r="U327" s="206"/>
      <c r="V327" s="206"/>
      <c r="W327" s="151">
        <f t="shared" si="380"/>
        <v>0</v>
      </c>
      <c r="X327" s="387"/>
    </row>
    <row r="328" spans="1:36" hidden="1">
      <c r="A328" s="389"/>
      <c r="B328" s="390"/>
      <c r="C328" s="391"/>
      <c r="D328" s="391"/>
      <c r="E328" s="149" t="s">
        <v>236</v>
      </c>
      <c r="F328" s="68"/>
      <c r="G328" s="68"/>
      <c r="H328" s="150">
        <f t="shared" si="374"/>
        <v>0</v>
      </c>
      <c r="I328" s="221" t="e">
        <f t="shared" si="375"/>
        <v>#DIV/0!</v>
      </c>
      <c r="J328" s="206"/>
      <c r="K328" s="206"/>
      <c r="L328" s="209">
        <f t="shared" si="376"/>
        <v>0</v>
      </c>
      <c r="M328" s="221" t="e">
        <f t="shared" si="377"/>
        <v>#DIV/0!</v>
      </c>
      <c r="N328" s="392"/>
      <c r="O328" s="206"/>
      <c r="P328" s="206"/>
      <c r="Q328" s="209">
        <f t="shared" si="378"/>
        <v>0</v>
      </c>
      <c r="R328" s="221" t="e">
        <f t="shared" si="379"/>
        <v>#DIV/0!</v>
      </c>
      <c r="S328" s="384"/>
      <c r="T328" s="360"/>
      <c r="U328" s="206"/>
      <c r="V328" s="206"/>
      <c r="W328" s="151">
        <f>IFERROR(((V328/U328)*1),0)</f>
        <v>0</v>
      </c>
      <c r="X328" s="387"/>
    </row>
    <row r="329" spans="1:36" ht="15.75" hidden="1" thickBot="1">
      <c r="A329" s="389"/>
      <c r="B329" s="390"/>
      <c r="C329" s="391"/>
      <c r="D329" s="391"/>
      <c r="E329" s="149" t="s">
        <v>237</v>
      </c>
      <c r="F329" s="68"/>
      <c r="G329" s="68"/>
      <c r="H329" s="150">
        <f t="shared" si="374"/>
        <v>0</v>
      </c>
      <c r="I329" s="221" t="e">
        <f t="shared" si="375"/>
        <v>#DIV/0!</v>
      </c>
      <c r="J329" s="206"/>
      <c r="K329" s="206"/>
      <c r="L329" s="209">
        <f t="shared" si="376"/>
        <v>0</v>
      </c>
      <c r="M329" s="221" t="e">
        <f t="shared" si="377"/>
        <v>#DIV/0!</v>
      </c>
      <c r="N329" s="392"/>
      <c r="O329" s="206"/>
      <c r="P329" s="206"/>
      <c r="Q329" s="209">
        <f t="shared" si="378"/>
        <v>0</v>
      </c>
      <c r="R329" s="221" t="e">
        <f t="shared" si="379"/>
        <v>#DIV/0!</v>
      </c>
      <c r="S329" s="384"/>
      <c r="T329" s="360"/>
      <c r="U329" s="206"/>
      <c r="V329" s="206"/>
      <c r="W329" s="151">
        <f>IFERROR(((V329/U329)*1),0)</f>
        <v>0</v>
      </c>
      <c r="X329" s="388"/>
    </row>
    <row r="330" spans="1:36" s="156" customFormat="1" ht="15.75" hidden="1" thickBot="1">
      <c r="A330" s="371" t="s">
        <v>238</v>
      </c>
      <c r="B330" s="372"/>
      <c r="C330" s="373"/>
      <c r="D330" s="152"/>
      <c r="E330" s="153"/>
      <c r="F330" s="154">
        <f>SUM(F325:F329)</f>
        <v>0</v>
      </c>
      <c r="G330" s="154">
        <f t="shared" ref="G330:H330" si="381">SUM(G325:G329)</f>
        <v>0</v>
      </c>
      <c r="H330" s="154">
        <f t="shared" si="381"/>
        <v>0</v>
      </c>
      <c r="I330" s="222">
        <v>1</v>
      </c>
      <c r="J330" s="210">
        <f t="shared" ref="J330:L330" si="382">SUM(J325:J329)</f>
        <v>0</v>
      </c>
      <c r="K330" s="210">
        <f t="shared" si="382"/>
        <v>0</v>
      </c>
      <c r="L330" s="210">
        <f t="shared" si="382"/>
        <v>0</v>
      </c>
      <c r="M330" s="222">
        <v>1</v>
      </c>
      <c r="N330" s="210">
        <f>N325</f>
        <v>0</v>
      </c>
      <c r="O330" s="210">
        <f t="shared" ref="O330:Q330" si="383">SUM(O325:O329)</f>
        <v>0</v>
      </c>
      <c r="P330" s="210">
        <f t="shared" si="383"/>
        <v>0</v>
      </c>
      <c r="Q330" s="210">
        <f t="shared" si="383"/>
        <v>0</v>
      </c>
      <c r="R330" s="222">
        <v>1</v>
      </c>
      <c r="S330" s="210">
        <f>S325</f>
        <v>0</v>
      </c>
      <c r="T330" s="218">
        <f>T325</f>
        <v>0</v>
      </c>
      <c r="U330" s="212">
        <f>SUM(U325:U329)</f>
        <v>0</v>
      </c>
      <c r="V330" s="213">
        <f>SUM(V325:V329)</f>
        <v>0</v>
      </c>
      <c r="W330" s="155">
        <f>IFERROR(((V330/U330)*1),0)</f>
        <v>0</v>
      </c>
      <c r="X330" s="216">
        <f>IFERROR(((1-(1-T330)*W330)*1),0)</f>
        <v>1</v>
      </c>
      <c r="Y330" s="9"/>
      <c r="Z330" s="9"/>
      <c r="AA330" s="9"/>
      <c r="AB330" s="9"/>
      <c r="AC330" s="9"/>
      <c r="AD330" s="9"/>
      <c r="AE330" s="9"/>
      <c r="AF330" s="9"/>
      <c r="AG330" s="9"/>
      <c r="AH330" s="9"/>
      <c r="AI330" s="9"/>
      <c r="AJ330" s="9"/>
    </row>
    <row r="331" spans="1:36" hidden="1">
      <c r="A331" s="389">
        <f>A325+1</f>
        <v>55</v>
      </c>
      <c r="B331" s="390"/>
      <c r="C331" s="391"/>
      <c r="D331" s="391"/>
      <c r="E331" s="149" t="s">
        <v>233</v>
      </c>
      <c r="F331" s="68"/>
      <c r="G331" s="68"/>
      <c r="H331" s="150">
        <f>F331+G331</f>
        <v>0</v>
      </c>
      <c r="I331" s="221" t="e">
        <f>H331/$H$336</f>
        <v>#DIV/0!</v>
      </c>
      <c r="J331" s="206"/>
      <c r="K331" s="206"/>
      <c r="L331" s="209">
        <f>J331+K331</f>
        <v>0</v>
      </c>
      <c r="M331" s="221" t="e">
        <f>L331/$L$336</f>
        <v>#DIV/0!</v>
      </c>
      <c r="N331" s="392"/>
      <c r="O331" s="206"/>
      <c r="P331" s="206"/>
      <c r="Q331" s="209">
        <f>O331+P331</f>
        <v>0</v>
      </c>
      <c r="R331" s="221" t="e">
        <f>Q331/$Q$336</f>
        <v>#DIV/0!</v>
      </c>
      <c r="S331" s="384">
        <f>N336-Q336</f>
        <v>0</v>
      </c>
      <c r="T331" s="360">
        <f>IFERROR((S331/N336),0)</f>
        <v>0</v>
      </c>
      <c r="U331" s="206"/>
      <c r="V331" s="206"/>
      <c r="W331" s="151">
        <f>IFERROR(((V331/U331)*1),0)</f>
        <v>0</v>
      </c>
      <c r="X331" s="386"/>
    </row>
    <row r="332" spans="1:36" hidden="1">
      <c r="A332" s="389"/>
      <c r="B332" s="390"/>
      <c r="C332" s="391"/>
      <c r="D332" s="391"/>
      <c r="E332" s="149" t="s">
        <v>234</v>
      </c>
      <c r="F332" s="68"/>
      <c r="G332" s="68"/>
      <c r="H332" s="150">
        <f t="shared" ref="H332:H335" si="384">F332+G332</f>
        <v>0</v>
      </c>
      <c r="I332" s="221" t="e">
        <f t="shared" ref="I332:I335" si="385">H332/$H$336</f>
        <v>#DIV/0!</v>
      </c>
      <c r="J332" s="206"/>
      <c r="K332" s="206"/>
      <c r="L332" s="209">
        <f t="shared" ref="L332:L335" si="386">J332+K332</f>
        <v>0</v>
      </c>
      <c r="M332" s="221" t="e">
        <f t="shared" ref="M332:M335" si="387">L332/$L$336</f>
        <v>#DIV/0!</v>
      </c>
      <c r="N332" s="392"/>
      <c r="O332" s="206"/>
      <c r="P332" s="206"/>
      <c r="Q332" s="209">
        <f t="shared" ref="Q332:Q335" si="388">O332+P332</f>
        <v>0</v>
      </c>
      <c r="R332" s="221" t="e">
        <f t="shared" ref="R332:R335" si="389">Q332/$Q$336</f>
        <v>#DIV/0!</v>
      </c>
      <c r="S332" s="384"/>
      <c r="T332" s="360"/>
      <c r="U332" s="206"/>
      <c r="V332" s="206"/>
      <c r="W332" s="151">
        <f t="shared" ref="W332:W333" si="390">IFERROR(((V332/U332)*1),0)</f>
        <v>0</v>
      </c>
      <c r="X332" s="387"/>
    </row>
    <row r="333" spans="1:36" hidden="1">
      <c r="A333" s="389"/>
      <c r="B333" s="390"/>
      <c r="C333" s="391"/>
      <c r="D333" s="391"/>
      <c r="E333" s="149" t="s">
        <v>235</v>
      </c>
      <c r="F333" s="68"/>
      <c r="G333" s="68"/>
      <c r="H333" s="150">
        <f t="shared" si="384"/>
        <v>0</v>
      </c>
      <c r="I333" s="221" t="e">
        <f t="shared" si="385"/>
        <v>#DIV/0!</v>
      </c>
      <c r="J333" s="206"/>
      <c r="K333" s="206"/>
      <c r="L333" s="209">
        <f t="shared" si="386"/>
        <v>0</v>
      </c>
      <c r="M333" s="221" t="e">
        <f t="shared" si="387"/>
        <v>#DIV/0!</v>
      </c>
      <c r="N333" s="392"/>
      <c r="O333" s="206"/>
      <c r="P333" s="206"/>
      <c r="Q333" s="209">
        <f t="shared" si="388"/>
        <v>0</v>
      </c>
      <c r="R333" s="221" t="e">
        <f t="shared" si="389"/>
        <v>#DIV/0!</v>
      </c>
      <c r="S333" s="384"/>
      <c r="T333" s="360"/>
      <c r="U333" s="206"/>
      <c r="V333" s="206"/>
      <c r="W333" s="151">
        <f t="shared" si="390"/>
        <v>0</v>
      </c>
      <c r="X333" s="387"/>
    </row>
    <row r="334" spans="1:36" hidden="1">
      <c r="A334" s="389"/>
      <c r="B334" s="390"/>
      <c r="C334" s="391"/>
      <c r="D334" s="391"/>
      <c r="E334" s="149" t="s">
        <v>236</v>
      </c>
      <c r="F334" s="68"/>
      <c r="G334" s="68"/>
      <c r="H334" s="150">
        <f t="shared" si="384"/>
        <v>0</v>
      </c>
      <c r="I334" s="221" t="e">
        <f t="shared" si="385"/>
        <v>#DIV/0!</v>
      </c>
      <c r="J334" s="206"/>
      <c r="K334" s="206"/>
      <c r="L334" s="209">
        <f t="shared" si="386"/>
        <v>0</v>
      </c>
      <c r="M334" s="221" t="e">
        <f t="shared" si="387"/>
        <v>#DIV/0!</v>
      </c>
      <c r="N334" s="392"/>
      <c r="O334" s="206"/>
      <c r="P334" s="206"/>
      <c r="Q334" s="209">
        <f t="shared" si="388"/>
        <v>0</v>
      </c>
      <c r="R334" s="221" t="e">
        <f t="shared" si="389"/>
        <v>#DIV/0!</v>
      </c>
      <c r="S334" s="384"/>
      <c r="T334" s="360"/>
      <c r="U334" s="206"/>
      <c r="V334" s="206"/>
      <c r="W334" s="151">
        <f>IFERROR(((V334/U334)*1),0)</f>
        <v>0</v>
      </c>
      <c r="X334" s="387"/>
    </row>
    <row r="335" spans="1:36" ht="15.75" hidden="1" thickBot="1">
      <c r="A335" s="389"/>
      <c r="B335" s="390"/>
      <c r="C335" s="391"/>
      <c r="D335" s="391"/>
      <c r="E335" s="149" t="s">
        <v>237</v>
      </c>
      <c r="F335" s="68"/>
      <c r="G335" s="68"/>
      <c r="H335" s="150">
        <f t="shared" si="384"/>
        <v>0</v>
      </c>
      <c r="I335" s="221" t="e">
        <f t="shared" si="385"/>
        <v>#DIV/0!</v>
      </c>
      <c r="J335" s="206"/>
      <c r="K335" s="206"/>
      <c r="L335" s="209">
        <f t="shared" si="386"/>
        <v>0</v>
      </c>
      <c r="M335" s="221" t="e">
        <f t="shared" si="387"/>
        <v>#DIV/0!</v>
      </c>
      <c r="N335" s="392"/>
      <c r="O335" s="206"/>
      <c r="P335" s="206"/>
      <c r="Q335" s="209">
        <f t="shared" si="388"/>
        <v>0</v>
      </c>
      <c r="R335" s="221" t="e">
        <f t="shared" si="389"/>
        <v>#DIV/0!</v>
      </c>
      <c r="S335" s="384"/>
      <c r="T335" s="360"/>
      <c r="U335" s="206"/>
      <c r="V335" s="206"/>
      <c r="W335" s="151">
        <f>IFERROR(((V335/U335)*1),0)</f>
        <v>0</v>
      </c>
      <c r="X335" s="388"/>
    </row>
    <row r="336" spans="1:36" s="156" customFormat="1" ht="15.75" hidden="1" thickBot="1">
      <c r="A336" s="371" t="s">
        <v>238</v>
      </c>
      <c r="B336" s="372"/>
      <c r="C336" s="373"/>
      <c r="D336" s="152"/>
      <c r="E336" s="153"/>
      <c r="F336" s="154">
        <f>SUM(F331:F335)</f>
        <v>0</v>
      </c>
      <c r="G336" s="154">
        <f t="shared" ref="G336:H336" si="391">SUM(G331:G335)</f>
        <v>0</v>
      </c>
      <c r="H336" s="154">
        <f t="shared" si="391"/>
        <v>0</v>
      </c>
      <c r="I336" s="222">
        <v>1</v>
      </c>
      <c r="J336" s="210">
        <f t="shared" ref="J336:L336" si="392">SUM(J331:J335)</f>
        <v>0</v>
      </c>
      <c r="K336" s="210">
        <f t="shared" si="392"/>
        <v>0</v>
      </c>
      <c r="L336" s="210">
        <f t="shared" si="392"/>
        <v>0</v>
      </c>
      <c r="M336" s="222">
        <v>1</v>
      </c>
      <c r="N336" s="210">
        <f>N331</f>
        <v>0</v>
      </c>
      <c r="O336" s="210">
        <f t="shared" ref="O336:Q336" si="393">SUM(O331:O335)</f>
        <v>0</v>
      </c>
      <c r="P336" s="210">
        <f t="shared" si="393"/>
        <v>0</v>
      </c>
      <c r="Q336" s="210">
        <f t="shared" si="393"/>
        <v>0</v>
      </c>
      <c r="R336" s="222">
        <v>1</v>
      </c>
      <c r="S336" s="210">
        <f>S331</f>
        <v>0</v>
      </c>
      <c r="T336" s="218">
        <f>T331</f>
        <v>0</v>
      </c>
      <c r="U336" s="212">
        <f>SUM(U331:U335)</f>
        <v>0</v>
      </c>
      <c r="V336" s="213">
        <f>SUM(V331:V335)</f>
        <v>0</v>
      </c>
      <c r="W336" s="155">
        <f>IFERROR(((V336/U336)*1),0)</f>
        <v>0</v>
      </c>
      <c r="X336" s="216">
        <f>IFERROR(((1-(1-T336)*W336)*1),0)</f>
        <v>1</v>
      </c>
      <c r="Y336" s="9"/>
      <c r="Z336" s="9"/>
      <c r="AA336" s="9"/>
      <c r="AB336" s="9"/>
      <c r="AC336" s="9"/>
      <c r="AD336" s="9"/>
      <c r="AE336" s="9"/>
      <c r="AF336" s="9"/>
      <c r="AG336" s="9"/>
      <c r="AH336" s="9"/>
      <c r="AI336" s="9"/>
      <c r="AJ336" s="9"/>
    </row>
    <row r="337" spans="1:36" hidden="1">
      <c r="A337" s="389">
        <f>A331+1</f>
        <v>56</v>
      </c>
      <c r="B337" s="390"/>
      <c r="C337" s="391"/>
      <c r="D337" s="391"/>
      <c r="E337" s="149" t="s">
        <v>233</v>
      </c>
      <c r="F337" s="68"/>
      <c r="G337" s="68"/>
      <c r="H337" s="150">
        <f>F337+G337</f>
        <v>0</v>
      </c>
      <c r="I337" s="221" t="e">
        <f>H337/$H$342</f>
        <v>#DIV/0!</v>
      </c>
      <c r="J337" s="206"/>
      <c r="K337" s="206"/>
      <c r="L337" s="209">
        <f>J337+K337</f>
        <v>0</v>
      </c>
      <c r="M337" s="221" t="e">
        <f>L337/$L$342</f>
        <v>#DIV/0!</v>
      </c>
      <c r="N337" s="392"/>
      <c r="O337" s="206"/>
      <c r="P337" s="206"/>
      <c r="Q337" s="209">
        <f>O337+P337</f>
        <v>0</v>
      </c>
      <c r="R337" s="221" t="e">
        <f>Q337/$Q$342</f>
        <v>#DIV/0!</v>
      </c>
      <c r="S337" s="384">
        <f>N342-Q342</f>
        <v>0</v>
      </c>
      <c r="T337" s="360">
        <f>IFERROR((S337/N342),0)</f>
        <v>0</v>
      </c>
      <c r="U337" s="206"/>
      <c r="V337" s="206"/>
      <c r="W337" s="151">
        <f>IFERROR(((V337/U337)*1),0)</f>
        <v>0</v>
      </c>
      <c r="X337" s="386"/>
    </row>
    <row r="338" spans="1:36" hidden="1">
      <c r="A338" s="389"/>
      <c r="B338" s="390"/>
      <c r="C338" s="391"/>
      <c r="D338" s="391"/>
      <c r="E338" s="149" t="s">
        <v>234</v>
      </c>
      <c r="F338" s="68"/>
      <c r="G338" s="68"/>
      <c r="H338" s="150">
        <f t="shared" ref="H338:H341" si="394">F338+G338</f>
        <v>0</v>
      </c>
      <c r="I338" s="221" t="e">
        <f t="shared" ref="I338:I341" si="395">H338/$H$342</f>
        <v>#DIV/0!</v>
      </c>
      <c r="J338" s="206"/>
      <c r="K338" s="206"/>
      <c r="L338" s="209">
        <f t="shared" ref="L338:L341" si="396">J338+K338</f>
        <v>0</v>
      </c>
      <c r="M338" s="221" t="e">
        <f t="shared" ref="M338:M341" si="397">L338/$L$342</f>
        <v>#DIV/0!</v>
      </c>
      <c r="N338" s="392"/>
      <c r="O338" s="206"/>
      <c r="P338" s="206"/>
      <c r="Q338" s="209">
        <f t="shared" ref="Q338:Q341" si="398">O338+P338</f>
        <v>0</v>
      </c>
      <c r="R338" s="221" t="e">
        <f t="shared" ref="R338:R341" si="399">Q338/$Q$342</f>
        <v>#DIV/0!</v>
      </c>
      <c r="S338" s="384"/>
      <c r="T338" s="360"/>
      <c r="U338" s="206"/>
      <c r="V338" s="206"/>
      <c r="W338" s="151">
        <f t="shared" ref="W338:W339" si="400">IFERROR(((V338/U338)*1),0)</f>
        <v>0</v>
      </c>
      <c r="X338" s="387"/>
    </row>
    <row r="339" spans="1:36" hidden="1">
      <c r="A339" s="389"/>
      <c r="B339" s="390"/>
      <c r="C339" s="391"/>
      <c r="D339" s="391"/>
      <c r="E339" s="149" t="s">
        <v>235</v>
      </c>
      <c r="F339" s="68"/>
      <c r="G339" s="68"/>
      <c r="H339" s="150">
        <f t="shared" si="394"/>
        <v>0</v>
      </c>
      <c r="I339" s="221" t="e">
        <f t="shared" si="395"/>
        <v>#DIV/0!</v>
      </c>
      <c r="J339" s="206"/>
      <c r="K339" s="206"/>
      <c r="L339" s="209">
        <f t="shared" si="396"/>
        <v>0</v>
      </c>
      <c r="M339" s="221" t="e">
        <f t="shared" si="397"/>
        <v>#DIV/0!</v>
      </c>
      <c r="N339" s="392"/>
      <c r="O339" s="206"/>
      <c r="P339" s="206"/>
      <c r="Q339" s="209">
        <f t="shared" si="398"/>
        <v>0</v>
      </c>
      <c r="R339" s="221" t="e">
        <f t="shared" si="399"/>
        <v>#DIV/0!</v>
      </c>
      <c r="S339" s="384"/>
      <c r="T339" s="360"/>
      <c r="U339" s="206"/>
      <c r="V339" s="206"/>
      <c r="W339" s="151">
        <f t="shared" si="400"/>
        <v>0</v>
      </c>
      <c r="X339" s="387"/>
    </row>
    <row r="340" spans="1:36" hidden="1">
      <c r="A340" s="389"/>
      <c r="B340" s="390"/>
      <c r="C340" s="391"/>
      <c r="D340" s="391"/>
      <c r="E340" s="149" t="s">
        <v>236</v>
      </c>
      <c r="F340" s="68"/>
      <c r="G340" s="68"/>
      <c r="H340" s="150">
        <f t="shared" si="394"/>
        <v>0</v>
      </c>
      <c r="I340" s="221" t="e">
        <f t="shared" si="395"/>
        <v>#DIV/0!</v>
      </c>
      <c r="J340" s="206"/>
      <c r="K340" s="206"/>
      <c r="L340" s="209">
        <f t="shared" si="396"/>
        <v>0</v>
      </c>
      <c r="M340" s="221" t="e">
        <f t="shared" si="397"/>
        <v>#DIV/0!</v>
      </c>
      <c r="N340" s="392"/>
      <c r="O340" s="206"/>
      <c r="P340" s="206"/>
      <c r="Q340" s="209">
        <f t="shared" si="398"/>
        <v>0</v>
      </c>
      <c r="R340" s="221" t="e">
        <f t="shared" si="399"/>
        <v>#DIV/0!</v>
      </c>
      <c r="S340" s="384"/>
      <c r="T340" s="360"/>
      <c r="U340" s="206"/>
      <c r="V340" s="206"/>
      <c r="W340" s="151">
        <f>IFERROR(((V340/U340)*1),0)</f>
        <v>0</v>
      </c>
      <c r="X340" s="387"/>
    </row>
    <row r="341" spans="1:36" ht="15.75" hidden="1" thickBot="1">
      <c r="A341" s="389"/>
      <c r="B341" s="390"/>
      <c r="C341" s="391"/>
      <c r="D341" s="391"/>
      <c r="E341" s="149" t="s">
        <v>237</v>
      </c>
      <c r="F341" s="68"/>
      <c r="G341" s="68"/>
      <c r="H341" s="150">
        <f t="shared" si="394"/>
        <v>0</v>
      </c>
      <c r="I341" s="221" t="e">
        <f t="shared" si="395"/>
        <v>#DIV/0!</v>
      </c>
      <c r="J341" s="206"/>
      <c r="K341" s="206"/>
      <c r="L341" s="209">
        <f t="shared" si="396"/>
        <v>0</v>
      </c>
      <c r="M341" s="221" t="e">
        <f t="shared" si="397"/>
        <v>#DIV/0!</v>
      </c>
      <c r="N341" s="392"/>
      <c r="O341" s="206"/>
      <c r="P341" s="206"/>
      <c r="Q341" s="209">
        <f t="shared" si="398"/>
        <v>0</v>
      </c>
      <c r="R341" s="221" t="e">
        <f t="shared" si="399"/>
        <v>#DIV/0!</v>
      </c>
      <c r="S341" s="384"/>
      <c r="T341" s="360"/>
      <c r="U341" s="206"/>
      <c r="V341" s="206"/>
      <c r="W341" s="151">
        <f>IFERROR(((V341/U341)*1),0)</f>
        <v>0</v>
      </c>
      <c r="X341" s="388"/>
    </row>
    <row r="342" spans="1:36" s="156" customFormat="1" ht="15.75" hidden="1" thickBot="1">
      <c r="A342" s="371" t="s">
        <v>238</v>
      </c>
      <c r="B342" s="372"/>
      <c r="C342" s="373"/>
      <c r="D342" s="152"/>
      <c r="E342" s="153"/>
      <c r="F342" s="154">
        <f>SUM(F337:F341)</f>
        <v>0</v>
      </c>
      <c r="G342" s="154">
        <f t="shared" ref="G342:H342" si="401">SUM(G337:G341)</f>
        <v>0</v>
      </c>
      <c r="H342" s="154">
        <f t="shared" si="401"/>
        <v>0</v>
      </c>
      <c r="I342" s="222">
        <v>1</v>
      </c>
      <c r="J342" s="210">
        <f t="shared" ref="J342:L342" si="402">SUM(J337:J341)</f>
        <v>0</v>
      </c>
      <c r="K342" s="210">
        <f t="shared" si="402"/>
        <v>0</v>
      </c>
      <c r="L342" s="210">
        <f t="shared" si="402"/>
        <v>0</v>
      </c>
      <c r="M342" s="222">
        <v>1</v>
      </c>
      <c r="N342" s="210">
        <f>N337</f>
        <v>0</v>
      </c>
      <c r="O342" s="210">
        <f t="shared" ref="O342:Q342" si="403">SUM(O337:O341)</f>
        <v>0</v>
      </c>
      <c r="P342" s="210">
        <f t="shared" si="403"/>
        <v>0</v>
      </c>
      <c r="Q342" s="210">
        <f t="shared" si="403"/>
        <v>0</v>
      </c>
      <c r="R342" s="222">
        <v>1</v>
      </c>
      <c r="S342" s="210">
        <f>S337</f>
        <v>0</v>
      </c>
      <c r="T342" s="218">
        <f>T337</f>
        <v>0</v>
      </c>
      <c r="U342" s="212">
        <f>SUM(U337:U341)</f>
        <v>0</v>
      </c>
      <c r="V342" s="213">
        <f>SUM(V337:V341)</f>
        <v>0</v>
      </c>
      <c r="W342" s="155">
        <f>IFERROR(((V342/U342)*1),0)</f>
        <v>0</v>
      </c>
      <c r="X342" s="216">
        <f>IFERROR(((1-(1-T342)*W342)*1),0)</f>
        <v>1</v>
      </c>
      <c r="Y342" s="9"/>
      <c r="Z342" s="9"/>
      <c r="AA342" s="9"/>
      <c r="AB342" s="9"/>
      <c r="AC342" s="9"/>
      <c r="AD342" s="9"/>
      <c r="AE342" s="9"/>
      <c r="AF342" s="9"/>
      <c r="AG342" s="9"/>
      <c r="AH342" s="9"/>
      <c r="AI342" s="9"/>
      <c r="AJ342" s="9"/>
    </row>
    <row r="343" spans="1:36" hidden="1">
      <c r="A343" s="389">
        <f>A337+1</f>
        <v>57</v>
      </c>
      <c r="B343" s="390"/>
      <c r="C343" s="391"/>
      <c r="D343" s="391"/>
      <c r="E343" s="149" t="s">
        <v>233</v>
      </c>
      <c r="F343" s="68"/>
      <c r="G343" s="68"/>
      <c r="H343" s="150">
        <f>F343+G343</f>
        <v>0</v>
      </c>
      <c r="I343" s="221" t="e">
        <f>H343/$H$3628</f>
        <v>#DIV/0!</v>
      </c>
      <c r="J343" s="206"/>
      <c r="K343" s="206"/>
      <c r="L343" s="209">
        <f>J343+K343</f>
        <v>0</v>
      </c>
      <c r="M343" s="221" t="e">
        <f>L343/$L$348</f>
        <v>#DIV/0!</v>
      </c>
      <c r="N343" s="392"/>
      <c r="O343" s="206"/>
      <c r="P343" s="206"/>
      <c r="Q343" s="209">
        <f>O343+P343</f>
        <v>0</v>
      </c>
      <c r="R343" s="221" t="e">
        <f>Q343/$Q$348</f>
        <v>#DIV/0!</v>
      </c>
      <c r="S343" s="384">
        <f>N348-Q348</f>
        <v>0</v>
      </c>
      <c r="T343" s="360">
        <f>IFERROR((S343/N348),0)</f>
        <v>0</v>
      </c>
      <c r="U343" s="206"/>
      <c r="V343" s="206"/>
      <c r="W343" s="151">
        <f>IFERROR(((V343/U343)*1),0)</f>
        <v>0</v>
      </c>
      <c r="X343" s="386"/>
    </row>
    <row r="344" spans="1:36" hidden="1">
      <c r="A344" s="389"/>
      <c r="B344" s="390"/>
      <c r="C344" s="391"/>
      <c r="D344" s="391"/>
      <c r="E344" s="149" t="s">
        <v>234</v>
      </c>
      <c r="F344" s="68"/>
      <c r="G344" s="68"/>
      <c r="H344" s="150">
        <f t="shared" ref="H344:H347" si="404">F344+G344</f>
        <v>0</v>
      </c>
      <c r="I344" s="221" t="e">
        <f>H344/$H$3628</f>
        <v>#DIV/0!</v>
      </c>
      <c r="J344" s="206"/>
      <c r="K344" s="206"/>
      <c r="L344" s="209">
        <f t="shared" ref="L344:L347" si="405">J344+K344</f>
        <v>0</v>
      </c>
      <c r="M344" s="221" t="e">
        <f t="shared" ref="M344:M347" si="406">L344/$L$348</f>
        <v>#DIV/0!</v>
      </c>
      <c r="N344" s="392"/>
      <c r="O344" s="206"/>
      <c r="P344" s="206"/>
      <c r="Q344" s="209">
        <f t="shared" ref="Q344:Q347" si="407">O344+P344</f>
        <v>0</v>
      </c>
      <c r="R344" s="221" t="e">
        <f t="shared" ref="R344:R347" si="408">Q344/$Q$348</f>
        <v>#DIV/0!</v>
      </c>
      <c r="S344" s="384"/>
      <c r="T344" s="360"/>
      <c r="U344" s="206"/>
      <c r="V344" s="206"/>
      <c r="W344" s="151">
        <f t="shared" ref="W344:W345" si="409">IFERROR(((V344/U344)*1),0)</f>
        <v>0</v>
      </c>
      <c r="X344" s="387"/>
    </row>
    <row r="345" spans="1:36" hidden="1">
      <c r="A345" s="389"/>
      <c r="B345" s="390"/>
      <c r="C345" s="391"/>
      <c r="D345" s="391"/>
      <c r="E345" s="149" t="s">
        <v>235</v>
      </c>
      <c r="F345" s="68"/>
      <c r="G345" s="68"/>
      <c r="H345" s="150">
        <f t="shared" si="404"/>
        <v>0</v>
      </c>
      <c r="I345" s="221" t="e">
        <f>H345/$H$3628</f>
        <v>#DIV/0!</v>
      </c>
      <c r="J345" s="206"/>
      <c r="K345" s="206"/>
      <c r="L345" s="209">
        <f t="shared" si="405"/>
        <v>0</v>
      </c>
      <c r="M345" s="221" t="e">
        <f t="shared" si="406"/>
        <v>#DIV/0!</v>
      </c>
      <c r="N345" s="392"/>
      <c r="O345" s="206"/>
      <c r="P345" s="206"/>
      <c r="Q345" s="209">
        <f t="shared" si="407"/>
        <v>0</v>
      </c>
      <c r="R345" s="221" t="e">
        <f t="shared" si="408"/>
        <v>#DIV/0!</v>
      </c>
      <c r="S345" s="384"/>
      <c r="T345" s="360"/>
      <c r="U345" s="206"/>
      <c r="V345" s="206"/>
      <c r="W345" s="151">
        <f t="shared" si="409"/>
        <v>0</v>
      </c>
      <c r="X345" s="387"/>
    </row>
    <row r="346" spans="1:36" hidden="1">
      <c r="A346" s="389"/>
      <c r="B346" s="390"/>
      <c r="C346" s="391"/>
      <c r="D346" s="391"/>
      <c r="E346" s="149" t="s">
        <v>236</v>
      </c>
      <c r="F346" s="68"/>
      <c r="G346" s="68"/>
      <c r="H346" s="150">
        <f t="shared" si="404"/>
        <v>0</v>
      </c>
      <c r="I346" s="221" t="e">
        <f>H346/$H$3628</f>
        <v>#DIV/0!</v>
      </c>
      <c r="J346" s="206"/>
      <c r="K346" s="206"/>
      <c r="L346" s="209">
        <f t="shared" si="405"/>
        <v>0</v>
      </c>
      <c r="M346" s="221" t="e">
        <f t="shared" si="406"/>
        <v>#DIV/0!</v>
      </c>
      <c r="N346" s="392"/>
      <c r="O346" s="206"/>
      <c r="P346" s="206"/>
      <c r="Q346" s="209">
        <f t="shared" si="407"/>
        <v>0</v>
      </c>
      <c r="R346" s="221" t="e">
        <f t="shared" si="408"/>
        <v>#DIV/0!</v>
      </c>
      <c r="S346" s="384"/>
      <c r="T346" s="360"/>
      <c r="U346" s="206"/>
      <c r="V346" s="206"/>
      <c r="W346" s="151">
        <f>IFERROR(((V346/U346)*1),0)</f>
        <v>0</v>
      </c>
      <c r="X346" s="387"/>
    </row>
    <row r="347" spans="1:36" ht="15.75" hidden="1" thickBot="1">
      <c r="A347" s="389"/>
      <c r="B347" s="390"/>
      <c r="C347" s="391"/>
      <c r="D347" s="391"/>
      <c r="E347" s="149" t="s">
        <v>237</v>
      </c>
      <c r="F347" s="68"/>
      <c r="G347" s="68"/>
      <c r="H347" s="150">
        <f t="shared" si="404"/>
        <v>0</v>
      </c>
      <c r="I347" s="221" t="e">
        <f>H347/$H$3628</f>
        <v>#DIV/0!</v>
      </c>
      <c r="J347" s="206"/>
      <c r="K347" s="206"/>
      <c r="L347" s="209">
        <f t="shared" si="405"/>
        <v>0</v>
      </c>
      <c r="M347" s="221" t="e">
        <f t="shared" si="406"/>
        <v>#DIV/0!</v>
      </c>
      <c r="N347" s="392"/>
      <c r="O347" s="206"/>
      <c r="P347" s="206"/>
      <c r="Q347" s="209">
        <f t="shared" si="407"/>
        <v>0</v>
      </c>
      <c r="R347" s="221" t="e">
        <f t="shared" si="408"/>
        <v>#DIV/0!</v>
      </c>
      <c r="S347" s="384"/>
      <c r="T347" s="360"/>
      <c r="U347" s="206"/>
      <c r="V347" s="206"/>
      <c r="W347" s="151">
        <f>IFERROR(((V347/U347)*1),0)</f>
        <v>0</v>
      </c>
      <c r="X347" s="388"/>
    </row>
    <row r="348" spans="1:36" s="156" customFormat="1" ht="15.75" hidden="1" thickBot="1">
      <c r="A348" s="371" t="s">
        <v>238</v>
      </c>
      <c r="B348" s="372"/>
      <c r="C348" s="373"/>
      <c r="D348" s="152"/>
      <c r="E348" s="153"/>
      <c r="F348" s="154">
        <f>SUM(F343:F347)</f>
        <v>0</v>
      </c>
      <c r="G348" s="154">
        <f t="shared" ref="G348:H348" si="410">SUM(G343:G347)</f>
        <v>0</v>
      </c>
      <c r="H348" s="154">
        <f t="shared" si="410"/>
        <v>0</v>
      </c>
      <c r="I348" s="222">
        <v>1</v>
      </c>
      <c r="J348" s="210">
        <f t="shared" ref="J348:L348" si="411">SUM(J343:J347)</f>
        <v>0</v>
      </c>
      <c r="K348" s="210">
        <f t="shared" si="411"/>
        <v>0</v>
      </c>
      <c r="L348" s="210">
        <f t="shared" si="411"/>
        <v>0</v>
      </c>
      <c r="M348" s="222">
        <v>1</v>
      </c>
      <c r="N348" s="210">
        <f>N343</f>
        <v>0</v>
      </c>
      <c r="O348" s="210">
        <f t="shared" ref="O348:Q348" si="412">SUM(O343:O347)</f>
        <v>0</v>
      </c>
      <c r="P348" s="210">
        <f t="shared" si="412"/>
        <v>0</v>
      </c>
      <c r="Q348" s="210">
        <f t="shared" si="412"/>
        <v>0</v>
      </c>
      <c r="R348" s="222">
        <v>1</v>
      </c>
      <c r="S348" s="210">
        <f>S343</f>
        <v>0</v>
      </c>
      <c r="T348" s="218">
        <f>T343</f>
        <v>0</v>
      </c>
      <c r="U348" s="212">
        <f>SUM(U343:U347)</f>
        <v>0</v>
      </c>
      <c r="V348" s="213">
        <f>SUM(V343:V347)</f>
        <v>0</v>
      </c>
      <c r="W348" s="155">
        <f>IFERROR(((V348/U348)*1),0)</f>
        <v>0</v>
      </c>
      <c r="X348" s="216">
        <f>IFERROR(((1-(1-T348)*W348)*1),0)</f>
        <v>1</v>
      </c>
      <c r="Y348" s="9"/>
      <c r="Z348" s="9"/>
      <c r="AA348" s="9"/>
      <c r="AB348" s="9"/>
      <c r="AC348" s="9"/>
      <c r="AD348" s="9"/>
      <c r="AE348" s="9"/>
      <c r="AF348" s="9"/>
      <c r="AG348" s="9"/>
      <c r="AH348" s="9"/>
      <c r="AI348" s="9"/>
      <c r="AJ348" s="9"/>
    </row>
    <row r="349" spans="1:36" hidden="1">
      <c r="A349" s="389">
        <f>A343+1</f>
        <v>58</v>
      </c>
      <c r="B349" s="390"/>
      <c r="C349" s="391"/>
      <c r="D349" s="391"/>
      <c r="E349" s="149" t="s">
        <v>233</v>
      </c>
      <c r="F349" s="68"/>
      <c r="G349" s="68"/>
      <c r="H349" s="150">
        <f>F349+G349</f>
        <v>0</v>
      </c>
      <c r="I349" s="221" t="e">
        <f>H349/$H$354</f>
        <v>#DIV/0!</v>
      </c>
      <c r="J349" s="206"/>
      <c r="K349" s="206"/>
      <c r="L349" s="209">
        <f>J349+K349</f>
        <v>0</v>
      </c>
      <c r="M349" s="221" t="e">
        <f>L349/$L$354</f>
        <v>#DIV/0!</v>
      </c>
      <c r="N349" s="392"/>
      <c r="O349" s="206"/>
      <c r="P349" s="206"/>
      <c r="Q349" s="209">
        <f>O349+P349</f>
        <v>0</v>
      </c>
      <c r="R349" s="221" t="e">
        <f>Q349/$Q$354</f>
        <v>#DIV/0!</v>
      </c>
      <c r="S349" s="384">
        <f>N354-Q354</f>
        <v>0</v>
      </c>
      <c r="T349" s="360">
        <f>IFERROR((S349/N354),0)</f>
        <v>0</v>
      </c>
      <c r="U349" s="206"/>
      <c r="V349" s="206"/>
      <c r="W349" s="151">
        <f>IFERROR(((V349/U349)*1),0)</f>
        <v>0</v>
      </c>
      <c r="X349" s="386"/>
    </row>
    <row r="350" spans="1:36" hidden="1">
      <c r="A350" s="389"/>
      <c r="B350" s="390"/>
      <c r="C350" s="391"/>
      <c r="D350" s="391"/>
      <c r="E350" s="149" t="s">
        <v>234</v>
      </c>
      <c r="F350" s="68"/>
      <c r="G350" s="68"/>
      <c r="H350" s="150">
        <f t="shared" ref="H350:H353" si="413">F350+G350</f>
        <v>0</v>
      </c>
      <c r="I350" s="221" t="e">
        <f t="shared" ref="I350:I353" si="414">H350/$H$354</f>
        <v>#DIV/0!</v>
      </c>
      <c r="J350" s="206"/>
      <c r="K350" s="206"/>
      <c r="L350" s="209">
        <f t="shared" ref="L350:L353" si="415">J350+K350</f>
        <v>0</v>
      </c>
      <c r="M350" s="221" t="e">
        <f t="shared" ref="M350:M353" si="416">L350/$L$354</f>
        <v>#DIV/0!</v>
      </c>
      <c r="N350" s="392"/>
      <c r="O350" s="206"/>
      <c r="P350" s="206"/>
      <c r="Q350" s="209">
        <f t="shared" ref="Q350:Q353" si="417">O350+P350</f>
        <v>0</v>
      </c>
      <c r="R350" s="221" t="e">
        <f t="shared" ref="R350:R353" si="418">Q350/$Q$354</f>
        <v>#DIV/0!</v>
      </c>
      <c r="S350" s="384"/>
      <c r="T350" s="360"/>
      <c r="U350" s="206"/>
      <c r="V350" s="206"/>
      <c r="W350" s="151">
        <f t="shared" ref="W350:W351" si="419">IFERROR(((V350/U350)*1),0)</f>
        <v>0</v>
      </c>
      <c r="X350" s="387"/>
    </row>
    <row r="351" spans="1:36" hidden="1">
      <c r="A351" s="389"/>
      <c r="B351" s="390"/>
      <c r="C351" s="391"/>
      <c r="D351" s="391"/>
      <c r="E351" s="149" t="s">
        <v>235</v>
      </c>
      <c r="F351" s="68"/>
      <c r="G351" s="68"/>
      <c r="H351" s="150">
        <f t="shared" si="413"/>
        <v>0</v>
      </c>
      <c r="I351" s="221" t="e">
        <f t="shared" si="414"/>
        <v>#DIV/0!</v>
      </c>
      <c r="J351" s="206"/>
      <c r="K351" s="206"/>
      <c r="L351" s="209">
        <f t="shared" si="415"/>
        <v>0</v>
      </c>
      <c r="M351" s="221" t="e">
        <f t="shared" si="416"/>
        <v>#DIV/0!</v>
      </c>
      <c r="N351" s="392"/>
      <c r="O351" s="206"/>
      <c r="P351" s="206"/>
      <c r="Q351" s="209">
        <f t="shared" si="417"/>
        <v>0</v>
      </c>
      <c r="R351" s="221" t="e">
        <f t="shared" si="418"/>
        <v>#DIV/0!</v>
      </c>
      <c r="S351" s="384"/>
      <c r="T351" s="360"/>
      <c r="U351" s="206"/>
      <c r="V351" s="206"/>
      <c r="W351" s="151">
        <f t="shared" si="419"/>
        <v>0</v>
      </c>
      <c r="X351" s="387"/>
    </row>
    <row r="352" spans="1:36" hidden="1">
      <c r="A352" s="389"/>
      <c r="B352" s="390"/>
      <c r="C352" s="391"/>
      <c r="D352" s="391"/>
      <c r="E352" s="149" t="s">
        <v>236</v>
      </c>
      <c r="F352" s="68"/>
      <c r="G352" s="68"/>
      <c r="H352" s="150">
        <f t="shared" si="413"/>
        <v>0</v>
      </c>
      <c r="I352" s="221" t="e">
        <f t="shared" si="414"/>
        <v>#DIV/0!</v>
      </c>
      <c r="J352" s="206"/>
      <c r="K352" s="206"/>
      <c r="L352" s="209">
        <f t="shared" si="415"/>
        <v>0</v>
      </c>
      <c r="M352" s="221" t="e">
        <f t="shared" si="416"/>
        <v>#DIV/0!</v>
      </c>
      <c r="N352" s="392"/>
      <c r="O352" s="206"/>
      <c r="P352" s="206"/>
      <c r="Q352" s="209">
        <f t="shared" si="417"/>
        <v>0</v>
      </c>
      <c r="R352" s="221" t="e">
        <f t="shared" si="418"/>
        <v>#DIV/0!</v>
      </c>
      <c r="S352" s="384"/>
      <c r="T352" s="360"/>
      <c r="U352" s="206"/>
      <c r="V352" s="206"/>
      <c r="W352" s="151">
        <f>IFERROR(((V352/U352)*1),0)</f>
        <v>0</v>
      </c>
      <c r="X352" s="387"/>
    </row>
    <row r="353" spans="1:36" ht="15.75" hidden="1" thickBot="1">
      <c r="A353" s="389"/>
      <c r="B353" s="390"/>
      <c r="C353" s="391"/>
      <c r="D353" s="391"/>
      <c r="E353" s="149" t="s">
        <v>237</v>
      </c>
      <c r="F353" s="68"/>
      <c r="G353" s="68"/>
      <c r="H353" s="150">
        <f t="shared" si="413"/>
        <v>0</v>
      </c>
      <c r="I353" s="221" t="e">
        <f t="shared" si="414"/>
        <v>#DIV/0!</v>
      </c>
      <c r="J353" s="206"/>
      <c r="K353" s="206"/>
      <c r="L353" s="209">
        <f t="shared" si="415"/>
        <v>0</v>
      </c>
      <c r="M353" s="221" t="e">
        <f t="shared" si="416"/>
        <v>#DIV/0!</v>
      </c>
      <c r="N353" s="392"/>
      <c r="O353" s="206"/>
      <c r="P353" s="206"/>
      <c r="Q353" s="209">
        <f t="shared" si="417"/>
        <v>0</v>
      </c>
      <c r="R353" s="221" t="e">
        <f t="shared" si="418"/>
        <v>#DIV/0!</v>
      </c>
      <c r="S353" s="384"/>
      <c r="T353" s="360"/>
      <c r="U353" s="206"/>
      <c r="V353" s="206"/>
      <c r="W353" s="151">
        <f>IFERROR(((V353/U353)*1),0)</f>
        <v>0</v>
      </c>
      <c r="X353" s="388"/>
    </row>
    <row r="354" spans="1:36" s="156" customFormat="1" ht="15.75" hidden="1" thickBot="1">
      <c r="A354" s="371" t="s">
        <v>238</v>
      </c>
      <c r="B354" s="372"/>
      <c r="C354" s="373"/>
      <c r="D354" s="152"/>
      <c r="E354" s="153"/>
      <c r="F354" s="154">
        <f>SUM(F349:F353)</f>
        <v>0</v>
      </c>
      <c r="G354" s="154">
        <f t="shared" ref="G354:H354" si="420">SUM(G349:G353)</f>
        <v>0</v>
      </c>
      <c r="H354" s="154">
        <f t="shared" si="420"/>
        <v>0</v>
      </c>
      <c r="I354" s="222">
        <v>1</v>
      </c>
      <c r="J354" s="210">
        <f t="shared" ref="J354:L354" si="421">SUM(J349:J353)</f>
        <v>0</v>
      </c>
      <c r="K354" s="210">
        <f t="shared" si="421"/>
        <v>0</v>
      </c>
      <c r="L354" s="210">
        <f t="shared" si="421"/>
        <v>0</v>
      </c>
      <c r="M354" s="222">
        <v>1</v>
      </c>
      <c r="N354" s="210">
        <f>N349</f>
        <v>0</v>
      </c>
      <c r="O354" s="210">
        <f t="shared" ref="O354:Q354" si="422">SUM(O349:O353)</f>
        <v>0</v>
      </c>
      <c r="P354" s="210">
        <f t="shared" si="422"/>
        <v>0</v>
      </c>
      <c r="Q354" s="210">
        <f t="shared" si="422"/>
        <v>0</v>
      </c>
      <c r="R354" s="222">
        <v>1</v>
      </c>
      <c r="S354" s="210">
        <f>S349</f>
        <v>0</v>
      </c>
      <c r="T354" s="218">
        <f>T349</f>
        <v>0</v>
      </c>
      <c r="U354" s="212">
        <f>SUM(U349:U353)</f>
        <v>0</v>
      </c>
      <c r="V354" s="213">
        <f>SUM(V349:V353)</f>
        <v>0</v>
      </c>
      <c r="W354" s="155">
        <f>IFERROR(((V354/U354)*1),0)</f>
        <v>0</v>
      </c>
      <c r="X354" s="216">
        <f>IFERROR(((1-(1-T354)*W354)*1),0)</f>
        <v>1</v>
      </c>
      <c r="Y354" s="9"/>
      <c r="Z354" s="9"/>
      <c r="AA354" s="9"/>
      <c r="AB354" s="9"/>
      <c r="AC354" s="9"/>
      <c r="AD354" s="9"/>
      <c r="AE354" s="9"/>
      <c r="AF354" s="9"/>
      <c r="AG354" s="9"/>
      <c r="AH354" s="9"/>
      <c r="AI354" s="9"/>
      <c r="AJ354" s="9"/>
    </row>
    <row r="355" spans="1:36" hidden="1">
      <c r="A355" s="389">
        <f>A349+1</f>
        <v>59</v>
      </c>
      <c r="B355" s="390"/>
      <c r="C355" s="391"/>
      <c r="D355" s="391"/>
      <c r="E355" s="149" t="s">
        <v>233</v>
      </c>
      <c r="F355" s="68"/>
      <c r="G355" s="68"/>
      <c r="H355" s="150">
        <f>F355+G355</f>
        <v>0</v>
      </c>
      <c r="I355" s="221" t="e">
        <f>H355/$H$360</f>
        <v>#DIV/0!</v>
      </c>
      <c r="J355" s="206"/>
      <c r="K355" s="206"/>
      <c r="L355" s="209">
        <f>J355+K355</f>
        <v>0</v>
      </c>
      <c r="M355" s="221" t="e">
        <f>L355/$L$360</f>
        <v>#DIV/0!</v>
      </c>
      <c r="N355" s="392"/>
      <c r="O355" s="206"/>
      <c r="P355" s="206"/>
      <c r="Q355" s="209">
        <f>O355+P355</f>
        <v>0</v>
      </c>
      <c r="R355" s="221" t="e">
        <f>Q355/$Q$360</f>
        <v>#DIV/0!</v>
      </c>
      <c r="S355" s="384">
        <f>N360-Q360</f>
        <v>0</v>
      </c>
      <c r="T355" s="360">
        <f>IFERROR((S355/N360),0)</f>
        <v>0</v>
      </c>
      <c r="U355" s="206"/>
      <c r="V355" s="206"/>
      <c r="W355" s="151">
        <f>IFERROR(((V355/U355)*1),0)</f>
        <v>0</v>
      </c>
      <c r="X355" s="386"/>
    </row>
    <row r="356" spans="1:36" hidden="1">
      <c r="A356" s="389"/>
      <c r="B356" s="390"/>
      <c r="C356" s="391"/>
      <c r="D356" s="391"/>
      <c r="E356" s="149" t="s">
        <v>234</v>
      </c>
      <c r="F356" s="68"/>
      <c r="G356" s="68"/>
      <c r="H356" s="150">
        <f t="shared" ref="H356:H359" si="423">F356+G356</f>
        <v>0</v>
      </c>
      <c r="I356" s="221" t="e">
        <f t="shared" ref="I356:I359" si="424">H356/$H$360</f>
        <v>#DIV/0!</v>
      </c>
      <c r="J356" s="206"/>
      <c r="K356" s="206"/>
      <c r="L356" s="209">
        <f t="shared" ref="L356:L359" si="425">J356+K356</f>
        <v>0</v>
      </c>
      <c r="M356" s="221" t="e">
        <f t="shared" ref="M356:M359" si="426">L356/$L$360</f>
        <v>#DIV/0!</v>
      </c>
      <c r="N356" s="392"/>
      <c r="O356" s="206"/>
      <c r="P356" s="206"/>
      <c r="Q356" s="209">
        <f t="shared" ref="Q356:Q359" si="427">O356+P356</f>
        <v>0</v>
      </c>
      <c r="R356" s="221" t="e">
        <f t="shared" ref="R356:R359" si="428">Q356/$Q$360</f>
        <v>#DIV/0!</v>
      </c>
      <c r="S356" s="384"/>
      <c r="T356" s="360"/>
      <c r="U356" s="206"/>
      <c r="V356" s="206"/>
      <c r="W356" s="151">
        <f t="shared" ref="W356:W357" si="429">IFERROR(((V356/U356)*1),0)</f>
        <v>0</v>
      </c>
      <c r="X356" s="387"/>
    </row>
    <row r="357" spans="1:36" hidden="1">
      <c r="A357" s="389"/>
      <c r="B357" s="390"/>
      <c r="C357" s="391"/>
      <c r="D357" s="391"/>
      <c r="E357" s="149" t="s">
        <v>235</v>
      </c>
      <c r="F357" s="68"/>
      <c r="G357" s="68"/>
      <c r="H357" s="150">
        <f t="shared" si="423"/>
        <v>0</v>
      </c>
      <c r="I357" s="221" t="e">
        <f t="shared" si="424"/>
        <v>#DIV/0!</v>
      </c>
      <c r="J357" s="206"/>
      <c r="K357" s="206"/>
      <c r="L357" s="209">
        <f t="shared" si="425"/>
        <v>0</v>
      </c>
      <c r="M357" s="221" t="e">
        <f t="shared" si="426"/>
        <v>#DIV/0!</v>
      </c>
      <c r="N357" s="392"/>
      <c r="O357" s="206"/>
      <c r="P357" s="206"/>
      <c r="Q357" s="209">
        <f t="shared" si="427"/>
        <v>0</v>
      </c>
      <c r="R357" s="221" t="e">
        <f t="shared" si="428"/>
        <v>#DIV/0!</v>
      </c>
      <c r="S357" s="384"/>
      <c r="T357" s="360"/>
      <c r="U357" s="206"/>
      <c r="V357" s="206"/>
      <c r="W357" s="151">
        <f t="shared" si="429"/>
        <v>0</v>
      </c>
      <c r="X357" s="387"/>
    </row>
    <row r="358" spans="1:36" hidden="1">
      <c r="A358" s="389"/>
      <c r="B358" s="390"/>
      <c r="C358" s="391"/>
      <c r="D358" s="391"/>
      <c r="E358" s="149" t="s">
        <v>236</v>
      </c>
      <c r="F358" s="68"/>
      <c r="G358" s="68"/>
      <c r="H358" s="150">
        <f t="shared" si="423"/>
        <v>0</v>
      </c>
      <c r="I358" s="221" t="e">
        <f t="shared" si="424"/>
        <v>#DIV/0!</v>
      </c>
      <c r="J358" s="206"/>
      <c r="K358" s="206"/>
      <c r="L358" s="209">
        <f t="shared" si="425"/>
        <v>0</v>
      </c>
      <c r="M358" s="221" t="e">
        <f t="shared" si="426"/>
        <v>#DIV/0!</v>
      </c>
      <c r="N358" s="392"/>
      <c r="O358" s="206"/>
      <c r="P358" s="206"/>
      <c r="Q358" s="209">
        <f t="shared" si="427"/>
        <v>0</v>
      </c>
      <c r="R358" s="221" t="e">
        <f t="shared" si="428"/>
        <v>#DIV/0!</v>
      </c>
      <c r="S358" s="384"/>
      <c r="T358" s="360"/>
      <c r="U358" s="206"/>
      <c r="V358" s="206"/>
      <c r="W358" s="151">
        <f>IFERROR(((V358/U358)*1),0)</f>
        <v>0</v>
      </c>
      <c r="X358" s="387"/>
    </row>
    <row r="359" spans="1:36" ht="15.75" hidden="1" thickBot="1">
      <c r="A359" s="389"/>
      <c r="B359" s="390"/>
      <c r="C359" s="391"/>
      <c r="D359" s="391"/>
      <c r="E359" s="149" t="s">
        <v>237</v>
      </c>
      <c r="F359" s="68"/>
      <c r="G359" s="68"/>
      <c r="H359" s="150">
        <f t="shared" si="423"/>
        <v>0</v>
      </c>
      <c r="I359" s="221" t="e">
        <f t="shared" si="424"/>
        <v>#DIV/0!</v>
      </c>
      <c r="J359" s="206"/>
      <c r="K359" s="206"/>
      <c r="L359" s="209">
        <f t="shared" si="425"/>
        <v>0</v>
      </c>
      <c r="M359" s="221" t="e">
        <f t="shared" si="426"/>
        <v>#DIV/0!</v>
      </c>
      <c r="N359" s="392"/>
      <c r="O359" s="206"/>
      <c r="P359" s="206"/>
      <c r="Q359" s="209">
        <f t="shared" si="427"/>
        <v>0</v>
      </c>
      <c r="R359" s="221" t="e">
        <f t="shared" si="428"/>
        <v>#DIV/0!</v>
      </c>
      <c r="S359" s="384"/>
      <c r="T359" s="360"/>
      <c r="U359" s="206"/>
      <c r="V359" s="206"/>
      <c r="W359" s="151">
        <f>IFERROR(((V359/U359)*1),0)</f>
        <v>0</v>
      </c>
      <c r="X359" s="388"/>
    </row>
    <row r="360" spans="1:36" s="156" customFormat="1" ht="15.75" hidden="1" thickBot="1">
      <c r="A360" s="371" t="s">
        <v>238</v>
      </c>
      <c r="B360" s="372"/>
      <c r="C360" s="373"/>
      <c r="D360" s="152"/>
      <c r="E360" s="153"/>
      <c r="F360" s="154">
        <f>SUM(F355:F359)</f>
        <v>0</v>
      </c>
      <c r="G360" s="154">
        <f t="shared" ref="G360:H360" si="430">SUM(G355:G359)</f>
        <v>0</v>
      </c>
      <c r="H360" s="154">
        <f t="shared" si="430"/>
        <v>0</v>
      </c>
      <c r="I360" s="222">
        <v>1</v>
      </c>
      <c r="J360" s="210">
        <f t="shared" ref="J360:L360" si="431">SUM(J355:J359)</f>
        <v>0</v>
      </c>
      <c r="K360" s="210">
        <f t="shared" si="431"/>
        <v>0</v>
      </c>
      <c r="L360" s="210">
        <f t="shared" si="431"/>
        <v>0</v>
      </c>
      <c r="M360" s="222">
        <v>1</v>
      </c>
      <c r="N360" s="210">
        <f>N355</f>
        <v>0</v>
      </c>
      <c r="O360" s="210">
        <f t="shared" ref="O360:Q360" si="432">SUM(O355:O359)</f>
        <v>0</v>
      </c>
      <c r="P360" s="210">
        <f t="shared" si="432"/>
        <v>0</v>
      </c>
      <c r="Q360" s="210">
        <f t="shared" si="432"/>
        <v>0</v>
      </c>
      <c r="R360" s="222">
        <v>1</v>
      </c>
      <c r="S360" s="210">
        <f>S355</f>
        <v>0</v>
      </c>
      <c r="T360" s="218">
        <f>T355</f>
        <v>0</v>
      </c>
      <c r="U360" s="212">
        <f>SUM(U355:U359)</f>
        <v>0</v>
      </c>
      <c r="V360" s="213">
        <f>SUM(V355:V359)</f>
        <v>0</v>
      </c>
      <c r="W360" s="155">
        <f>IFERROR(((V360/U360)*1),0)</f>
        <v>0</v>
      </c>
      <c r="X360" s="216">
        <f>IFERROR(((1-(1-T360)*W360)*1),0)</f>
        <v>1</v>
      </c>
      <c r="Y360" s="9"/>
      <c r="Z360" s="9"/>
      <c r="AA360" s="9"/>
      <c r="AB360" s="9"/>
      <c r="AC360" s="9"/>
      <c r="AD360" s="9"/>
      <c r="AE360" s="9"/>
      <c r="AF360" s="9"/>
      <c r="AG360" s="9"/>
      <c r="AH360" s="9"/>
      <c r="AI360" s="9"/>
      <c r="AJ360" s="9"/>
    </row>
    <row r="361" spans="1:36" hidden="1">
      <c r="A361" s="389">
        <f>A355+1</f>
        <v>60</v>
      </c>
      <c r="B361" s="390"/>
      <c r="C361" s="391"/>
      <c r="D361" s="391"/>
      <c r="E361" s="149" t="s">
        <v>233</v>
      </c>
      <c r="F361" s="68"/>
      <c r="G361" s="68"/>
      <c r="H361" s="150">
        <f>F361+G361</f>
        <v>0</v>
      </c>
      <c r="I361" s="221" t="e">
        <f>H361/$H$366</f>
        <v>#DIV/0!</v>
      </c>
      <c r="J361" s="206"/>
      <c r="K361" s="206"/>
      <c r="L361" s="209">
        <f>J361+K361</f>
        <v>0</v>
      </c>
      <c r="M361" s="221" t="e">
        <f>L361/$L$366</f>
        <v>#DIV/0!</v>
      </c>
      <c r="N361" s="392"/>
      <c r="O361" s="206"/>
      <c r="P361" s="206"/>
      <c r="Q361" s="209">
        <f>O361+P361</f>
        <v>0</v>
      </c>
      <c r="R361" s="221" t="e">
        <f>Q361/$Q$366</f>
        <v>#DIV/0!</v>
      </c>
      <c r="S361" s="384">
        <f>N366-Q366</f>
        <v>0</v>
      </c>
      <c r="T361" s="360">
        <f>IFERROR((S361/N366),0)</f>
        <v>0</v>
      </c>
      <c r="U361" s="206"/>
      <c r="V361" s="206"/>
      <c r="W361" s="151">
        <f>IFERROR(((V361/U361)*1),0)</f>
        <v>0</v>
      </c>
      <c r="X361" s="386"/>
    </row>
    <row r="362" spans="1:36" hidden="1">
      <c r="A362" s="389"/>
      <c r="B362" s="390"/>
      <c r="C362" s="391"/>
      <c r="D362" s="391"/>
      <c r="E362" s="149" t="s">
        <v>234</v>
      </c>
      <c r="F362" s="68"/>
      <c r="G362" s="68"/>
      <c r="H362" s="150">
        <f t="shared" ref="H362:H365" si="433">F362+G362</f>
        <v>0</v>
      </c>
      <c r="I362" s="221" t="e">
        <f t="shared" ref="I362:I365" si="434">H362/$H$366</f>
        <v>#DIV/0!</v>
      </c>
      <c r="J362" s="206"/>
      <c r="K362" s="206"/>
      <c r="L362" s="209">
        <f t="shared" ref="L362:L365" si="435">J362+K362</f>
        <v>0</v>
      </c>
      <c r="M362" s="221" t="e">
        <f t="shared" ref="M362:M365" si="436">L362/$L$366</f>
        <v>#DIV/0!</v>
      </c>
      <c r="N362" s="392"/>
      <c r="O362" s="206"/>
      <c r="P362" s="206"/>
      <c r="Q362" s="209">
        <f t="shared" ref="Q362:Q365" si="437">O362+P362</f>
        <v>0</v>
      </c>
      <c r="R362" s="221" t="e">
        <f t="shared" ref="R362:R365" si="438">Q362/$Q$366</f>
        <v>#DIV/0!</v>
      </c>
      <c r="S362" s="384"/>
      <c r="T362" s="360"/>
      <c r="U362" s="206"/>
      <c r="V362" s="206"/>
      <c r="W362" s="151">
        <f t="shared" ref="W362:W363" si="439">IFERROR(((V362/U362)*1),0)</f>
        <v>0</v>
      </c>
      <c r="X362" s="387"/>
    </row>
    <row r="363" spans="1:36" hidden="1">
      <c r="A363" s="389"/>
      <c r="B363" s="390"/>
      <c r="C363" s="391"/>
      <c r="D363" s="391"/>
      <c r="E363" s="149" t="s">
        <v>235</v>
      </c>
      <c r="F363" s="68"/>
      <c r="G363" s="68"/>
      <c r="H363" s="150">
        <f t="shared" si="433"/>
        <v>0</v>
      </c>
      <c r="I363" s="221" t="e">
        <f t="shared" si="434"/>
        <v>#DIV/0!</v>
      </c>
      <c r="J363" s="206"/>
      <c r="K363" s="206"/>
      <c r="L363" s="209">
        <f t="shared" si="435"/>
        <v>0</v>
      </c>
      <c r="M363" s="221" t="e">
        <f t="shared" si="436"/>
        <v>#DIV/0!</v>
      </c>
      <c r="N363" s="392"/>
      <c r="O363" s="206"/>
      <c r="P363" s="206"/>
      <c r="Q363" s="209">
        <f t="shared" si="437"/>
        <v>0</v>
      </c>
      <c r="R363" s="221" t="e">
        <f t="shared" si="438"/>
        <v>#DIV/0!</v>
      </c>
      <c r="S363" s="384"/>
      <c r="T363" s="360"/>
      <c r="U363" s="206"/>
      <c r="V363" s="206"/>
      <c r="W363" s="151">
        <f t="shared" si="439"/>
        <v>0</v>
      </c>
      <c r="X363" s="387"/>
    </row>
    <row r="364" spans="1:36" hidden="1">
      <c r="A364" s="389"/>
      <c r="B364" s="390"/>
      <c r="C364" s="391"/>
      <c r="D364" s="391"/>
      <c r="E364" s="149" t="s">
        <v>236</v>
      </c>
      <c r="F364" s="68"/>
      <c r="G364" s="68"/>
      <c r="H364" s="150">
        <f t="shared" si="433"/>
        <v>0</v>
      </c>
      <c r="I364" s="221" t="e">
        <f t="shared" si="434"/>
        <v>#DIV/0!</v>
      </c>
      <c r="J364" s="206"/>
      <c r="K364" s="206"/>
      <c r="L364" s="209">
        <f t="shared" si="435"/>
        <v>0</v>
      </c>
      <c r="M364" s="221" t="e">
        <f t="shared" si="436"/>
        <v>#DIV/0!</v>
      </c>
      <c r="N364" s="392"/>
      <c r="O364" s="206"/>
      <c r="P364" s="206"/>
      <c r="Q364" s="209">
        <f t="shared" si="437"/>
        <v>0</v>
      </c>
      <c r="R364" s="221" t="e">
        <f t="shared" si="438"/>
        <v>#DIV/0!</v>
      </c>
      <c r="S364" s="384"/>
      <c r="T364" s="360"/>
      <c r="U364" s="206"/>
      <c r="V364" s="206"/>
      <c r="W364" s="151">
        <f>IFERROR(((V364/U364)*1),0)</f>
        <v>0</v>
      </c>
      <c r="X364" s="387"/>
    </row>
    <row r="365" spans="1:36" ht="15.75" hidden="1" thickBot="1">
      <c r="A365" s="389"/>
      <c r="B365" s="390"/>
      <c r="C365" s="391"/>
      <c r="D365" s="391"/>
      <c r="E365" s="149" t="s">
        <v>237</v>
      </c>
      <c r="F365" s="68"/>
      <c r="G365" s="68"/>
      <c r="H365" s="150">
        <f t="shared" si="433"/>
        <v>0</v>
      </c>
      <c r="I365" s="221" t="e">
        <f t="shared" si="434"/>
        <v>#DIV/0!</v>
      </c>
      <c r="J365" s="206"/>
      <c r="K365" s="206"/>
      <c r="L365" s="209">
        <f t="shared" si="435"/>
        <v>0</v>
      </c>
      <c r="M365" s="221" t="e">
        <f t="shared" si="436"/>
        <v>#DIV/0!</v>
      </c>
      <c r="N365" s="392"/>
      <c r="O365" s="206"/>
      <c r="P365" s="206"/>
      <c r="Q365" s="209">
        <f t="shared" si="437"/>
        <v>0</v>
      </c>
      <c r="R365" s="221" t="e">
        <f t="shared" si="438"/>
        <v>#DIV/0!</v>
      </c>
      <c r="S365" s="384"/>
      <c r="T365" s="360"/>
      <c r="U365" s="206"/>
      <c r="V365" s="206"/>
      <c r="W365" s="151">
        <f>IFERROR(((V365/U365)*1),0)</f>
        <v>0</v>
      </c>
      <c r="X365" s="388"/>
    </row>
    <row r="366" spans="1:36" s="156" customFormat="1" ht="15.75" hidden="1" thickBot="1">
      <c r="A366" s="371" t="s">
        <v>238</v>
      </c>
      <c r="B366" s="372"/>
      <c r="C366" s="373"/>
      <c r="D366" s="152"/>
      <c r="E366" s="153"/>
      <c r="F366" s="154">
        <f>SUM(F361:F365)</f>
        <v>0</v>
      </c>
      <c r="G366" s="154">
        <f t="shared" ref="G366:H366" si="440">SUM(G361:G365)</f>
        <v>0</v>
      </c>
      <c r="H366" s="154">
        <f t="shared" si="440"/>
        <v>0</v>
      </c>
      <c r="I366" s="222">
        <v>1</v>
      </c>
      <c r="J366" s="210">
        <f t="shared" ref="J366:L366" si="441">SUM(J361:J365)</f>
        <v>0</v>
      </c>
      <c r="K366" s="210">
        <f t="shared" si="441"/>
        <v>0</v>
      </c>
      <c r="L366" s="210">
        <f t="shared" si="441"/>
        <v>0</v>
      </c>
      <c r="M366" s="222">
        <v>1</v>
      </c>
      <c r="N366" s="210">
        <f>N361</f>
        <v>0</v>
      </c>
      <c r="O366" s="210">
        <f t="shared" ref="O366:Q366" si="442">SUM(O361:O365)</f>
        <v>0</v>
      </c>
      <c r="P366" s="210">
        <f t="shared" si="442"/>
        <v>0</v>
      </c>
      <c r="Q366" s="210">
        <f t="shared" si="442"/>
        <v>0</v>
      </c>
      <c r="R366" s="222">
        <v>1</v>
      </c>
      <c r="S366" s="210">
        <f>S361</f>
        <v>0</v>
      </c>
      <c r="T366" s="218">
        <f>T361</f>
        <v>0</v>
      </c>
      <c r="U366" s="212">
        <f>SUM(U361:U365)</f>
        <v>0</v>
      </c>
      <c r="V366" s="213">
        <f>SUM(V361:V365)</f>
        <v>0</v>
      </c>
      <c r="W366" s="155">
        <f>IFERROR(((V366/U366)*1),0)</f>
        <v>0</v>
      </c>
      <c r="X366" s="216">
        <f>IFERROR(((1-(1-T366)*W366)*1),0)</f>
        <v>1</v>
      </c>
      <c r="Y366" s="9"/>
      <c r="Z366" s="9"/>
      <c r="AA366" s="9"/>
      <c r="AB366" s="9"/>
      <c r="AC366" s="9"/>
      <c r="AD366" s="9"/>
      <c r="AE366" s="9"/>
      <c r="AF366" s="9"/>
      <c r="AG366" s="9"/>
      <c r="AH366" s="9"/>
      <c r="AI366" s="9"/>
      <c r="AJ366" s="9"/>
    </row>
    <row r="367" spans="1:36" hidden="1">
      <c r="A367" s="389">
        <f>A361+1</f>
        <v>61</v>
      </c>
      <c r="B367" s="390"/>
      <c r="C367" s="391"/>
      <c r="D367" s="391"/>
      <c r="E367" s="149" t="s">
        <v>233</v>
      </c>
      <c r="F367" s="68"/>
      <c r="G367" s="68"/>
      <c r="H367" s="150">
        <f>F367+G367</f>
        <v>0</v>
      </c>
      <c r="I367" s="221" t="e">
        <f>H367/$H$372</f>
        <v>#DIV/0!</v>
      </c>
      <c r="J367" s="206"/>
      <c r="K367" s="206"/>
      <c r="L367" s="209">
        <f>J367+K367</f>
        <v>0</v>
      </c>
      <c r="M367" s="221" t="e">
        <f>L367/$L$372</f>
        <v>#DIV/0!</v>
      </c>
      <c r="N367" s="392"/>
      <c r="O367" s="206"/>
      <c r="P367" s="206"/>
      <c r="Q367" s="209">
        <f>O367+P367</f>
        <v>0</v>
      </c>
      <c r="R367" s="221" t="e">
        <f>Q367/$Q$372</f>
        <v>#DIV/0!</v>
      </c>
      <c r="S367" s="384">
        <f>N372-Q372</f>
        <v>0</v>
      </c>
      <c r="T367" s="360">
        <f>IFERROR((S367/N372),0)</f>
        <v>0</v>
      </c>
      <c r="U367" s="206"/>
      <c r="V367" s="206"/>
      <c r="W367" s="151">
        <f>IFERROR(((V367/U367)*1),0)</f>
        <v>0</v>
      </c>
      <c r="X367" s="386"/>
    </row>
    <row r="368" spans="1:36" hidden="1">
      <c r="A368" s="389"/>
      <c r="B368" s="390"/>
      <c r="C368" s="391"/>
      <c r="D368" s="391"/>
      <c r="E368" s="149" t="s">
        <v>234</v>
      </c>
      <c r="F368" s="68"/>
      <c r="G368" s="68"/>
      <c r="H368" s="150">
        <f t="shared" ref="H368:H371" si="443">F368+G368</f>
        <v>0</v>
      </c>
      <c r="I368" s="221" t="e">
        <f t="shared" ref="I368:I371" si="444">H368/$H$372</f>
        <v>#DIV/0!</v>
      </c>
      <c r="J368" s="206"/>
      <c r="K368" s="206"/>
      <c r="L368" s="209">
        <f t="shared" ref="L368:L371" si="445">J368+K368</f>
        <v>0</v>
      </c>
      <c r="M368" s="221" t="e">
        <f t="shared" ref="M368:M371" si="446">L368/$L$372</f>
        <v>#DIV/0!</v>
      </c>
      <c r="N368" s="392"/>
      <c r="O368" s="206"/>
      <c r="P368" s="206"/>
      <c r="Q368" s="209">
        <f t="shared" ref="Q368:Q371" si="447">O368+P368</f>
        <v>0</v>
      </c>
      <c r="R368" s="221" t="e">
        <f t="shared" ref="R368:R371" si="448">Q368/$Q$372</f>
        <v>#DIV/0!</v>
      </c>
      <c r="S368" s="384"/>
      <c r="T368" s="360"/>
      <c r="U368" s="206"/>
      <c r="V368" s="206"/>
      <c r="W368" s="151">
        <f t="shared" ref="W368:W369" si="449">IFERROR(((V368/U368)*1),0)</f>
        <v>0</v>
      </c>
      <c r="X368" s="387"/>
    </row>
    <row r="369" spans="1:36" hidden="1">
      <c r="A369" s="389"/>
      <c r="B369" s="390"/>
      <c r="C369" s="391"/>
      <c r="D369" s="391"/>
      <c r="E369" s="149" t="s">
        <v>235</v>
      </c>
      <c r="F369" s="68"/>
      <c r="G369" s="68"/>
      <c r="H369" s="150">
        <f t="shared" si="443"/>
        <v>0</v>
      </c>
      <c r="I369" s="221" t="e">
        <f t="shared" si="444"/>
        <v>#DIV/0!</v>
      </c>
      <c r="J369" s="206"/>
      <c r="K369" s="206"/>
      <c r="L369" s="209">
        <f t="shared" si="445"/>
        <v>0</v>
      </c>
      <c r="M369" s="221" t="e">
        <f t="shared" si="446"/>
        <v>#DIV/0!</v>
      </c>
      <c r="N369" s="392"/>
      <c r="O369" s="206"/>
      <c r="P369" s="206"/>
      <c r="Q369" s="209">
        <f t="shared" si="447"/>
        <v>0</v>
      </c>
      <c r="R369" s="221" t="e">
        <f t="shared" si="448"/>
        <v>#DIV/0!</v>
      </c>
      <c r="S369" s="384"/>
      <c r="T369" s="360"/>
      <c r="U369" s="206"/>
      <c r="V369" s="206"/>
      <c r="W369" s="151">
        <f t="shared" si="449"/>
        <v>0</v>
      </c>
      <c r="X369" s="387"/>
    </row>
    <row r="370" spans="1:36" hidden="1">
      <c r="A370" s="389"/>
      <c r="B370" s="390"/>
      <c r="C370" s="391"/>
      <c r="D370" s="391"/>
      <c r="E370" s="149" t="s">
        <v>236</v>
      </c>
      <c r="F370" s="68"/>
      <c r="G370" s="68"/>
      <c r="H370" s="150">
        <f t="shared" si="443"/>
        <v>0</v>
      </c>
      <c r="I370" s="221" t="e">
        <f t="shared" si="444"/>
        <v>#DIV/0!</v>
      </c>
      <c r="J370" s="206"/>
      <c r="K370" s="206"/>
      <c r="L370" s="209">
        <f t="shared" si="445"/>
        <v>0</v>
      </c>
      <c r="M370" s="221" t="e">
        <f t="shared" si="446"/>
        <v>#DIV/0!</v>
      </c>
      <c r="N370" s="392"/>
      <c r="O370" s="206"/>
      <c r="P370" s="206"/>
      <c r="Q370" s="209">
        <f t="shared" si="447"/>
        <v>0</v>
      </c>
      <c r="R370" s="221" t="e">
        <f t="shared" si="448"/>
        <v>#DIV/0!</v>
      </c>
      <c r="S370" s="384"/>
      <c r="T370" s="360"/>
      <c r="U370" s="206"/>
      <c r="V370" s="206"/>
      <c r="W370" s="151">
        <f>IFERROR(((V370/U370)*1),0)</f>
        <v>0</v>
      </c>
      <c r="X370" s="387"/>
    </row>
    <row r="371" spans="1:36" ht="15.75" hidden="1" thickBot="1">
      <c r="A371" s="389"/>
      <c r="B371" s="390"/>
      <c r="C371" s="391"/>
      <c r="D371" s="391"/>
      <c r="E371" s="149" t="s">
        <v>237</v>
      </c>
      <c r="F371" s="68"/>
      <c r="G371" s="68"/>
      <c r="H371" s="150">
        <f t="shared" si="443"/>
        <v>0</v>
      </c>
      <c r="I371" s="221" t="e">
        <f t="shared" si="444"/>
        <v>#DIV/0!</v>
      </c>
      <c r="J371" s="206"/>
      <c r="K371" s="206"/>
      <c r="L371" s="209">
        <f t="shared" si="445"/>
        <v>0</v>
      </c>
      <c r="M371" s="221" t="e">
        <f t="shared" si="446"/>
        <v>#DIV/0!</v>
      </c>
      <c r="N371" s="392"/>
      <c r="O371" s="206"/>
      <c r="P371" s="206"/>
      <c r="Q371" s="209">
        <f t="shared" si="447"/>
        <v>0</v>
      </c>
      <c r="R371" s="221" t="e">
        <f t="shared" si="448"/>
        <v>#DIV/0!</v>
      </c>
      <c r="S371" s="384"/>
      <c r="T371" s="360"/>
      <c r="U371" s="206"/>
      <c r="V371" s="206"/>
      <c r="W371" s="151">
        <f>IFERROR(((V371/U371)*1),0)</f>
        <v>0</v>
      </c>
      <c r="X371" s="388"/>
    </row>
    <row r="372" spans="1:36" s="156" customFormat="1" ht="15.75" hidden="1" thickBot="1">
      <c r="A372" s="371" t="s">
        <v>238</v>
      </c>
      <c r="B372" s="372"/>
      <c r="C372" s="373"/>
      <c r="D372" s="152"/>
      <c r="E372" s="153"/>
      <c r="F372" s="154">
        <f>SUM(F367:F371)</f>
        <v>0</v>
      </c>
      <c r="G372" s="154">
        <f t="shared" ref="G372:H372" si="450">SUM(G367:G371)</f>
        <v>0</v>
      </c>
      <c r="H372" s="154">
        <f t="shared" si="450"/>
        <v>0</v>
      </c>
      <c r="I372" s="222">
        <v>1</v>
      </c>
      <c r="J372" s="210">
        <f t="shared" ref="J372:L372" si="451">SUM(J367:J371)</f>
        <v>0</v>
      </c>
      <c r="K372" s="210">
        <f t="shared" si="451"/>
        <v>0</v>
      </c>
      <c r="L372" s="210">
        <f t="shared" si="451"/>
        <v>0</v>
      </c>
      <c r="M372" s="222">
        <v>1</v>
      </c>
      <c r="N372" s="210">
        <f>N367</f>
        <v>0</v>
      </c>
      <c r="O372" s="210">
        <f t="shared" ref="O372:Q372" si="452">SUM(O367:O371)</f>
        <v>0</v>
      </c>
      <c r="P372" s="210">
        <f t="shared" si="452"/>
        <v>0</v>
      </c>
      <c r="Q372" s="210">
        <f t="shared" si="452"/>
        <v>0</v>
      </c>
      <c r="R372" s="222">
        <v>1</v>
      </c>
      <c r="S372" s="210">
        <f>S367</f>
        <v>0</v>
      </c>
      <c r="T372" s="218">
        <f>T367</f>
        <v>0</v>
      </c>
      <c r="U372" s="212">
        <f>SUM(U367:U371)</f>
        <v>0</v>
      </c>
      <c r="V372" s="213">
        <f>SUM(V367:V371)</f>
        <v>0</v>
      </c>
      <c r="W372" s="155">
        <f>IFERROR(((V372/U372)*1),0)</f>
        <v>0</v>
      </c>
      <c r="X372" s="216">
        <f>IFERROR(((1-(1-T372)*W372)*1),0)</f>
        <v>1</v>
      </c>
      <c r="Y372" s="9"/>
      <c r="Z372" s="9"/>
      <c r="AA372" s="9"/>
      <c r="AB372" s="9"/>
      <c r="AC372" s="9"/>
      <c r="AD372" s="9"/>
      <c r="AE372" s="9"/>
      <c r="AF372" s="9"/>
      <c r="AG372" s="9"/>
      <c r="AH372" s="9"/>
      <c r="AI372" s="9"/>
      <c r="AJ372" s="9"/>
    </row>
    <row r="373" spans="1:36" hidden="1">
      <c r="A373" s="389">
        <f>A367+1</f>
        <v>62</v>
      </c>
      <c r="B373" s="390"/>
      <c r="C373" s="391"/>
      <c r="D373" s="391"/>
      <c r="E373" s="149" t="s">
        <v>233</v>
      </c>
      <c r="F373" s="68"/>
      <c r="G373" s="68"/>
      <c r="H373" s="150">
        <f>F373+G373</f>
        <v>0</v>
      </c>
      <c r="I373" s="221" t="e">
        <f>H373/$H$378</f>
        <v>#DIV/0!</v>
      </c>
      <c r="J373" s="206"/>
      <c r="K373" s="206"/>
      <c r="L373" s="209">
        <f>J373+K373</f>
        <v>0</v>
      </c>
      <c r="M373" s="221" t="e">
        <f>L373/$L$378</f>
        <v>#DIV/0!</v>
      </c>
      <c r="N373" s="392"/>
      <c r="O373" s="206"/>
      <c r="P373" s="206"/>
      <c r="Q373" s="209">
        <f>O373+P373</f>
        <v>0</v>
      </c>
      <c r="R373" s="221" t="e">
        <f>Q373/$Q$378</f>
        <v>#DIV/0!</v>
      </c>
      <c r="S373" s="384">
        <f>N378-Q378</f>
        <v>0</v>
      </c>
      <c r="T373" s="360">
        <f>IFERROR((S373/N378),0)</f>
        <v>0</v>
      </c>
      <c r="U373" s="206"/>
      <c r="V373" s="206"/>
      <c r="W373" s="151">
        <f>IFERROR(((V373/U373)*1),0)</f>
        <v>0</v>
      </c>
      <c r="X373" s="386"/>
    </row>
    <row r="374" spans="1:36" hidden="1">
      <c r="A374" s="389"/>
      <c r="B374" s="390"/>
      <c r="C374" s="391"/>
      <c r="D374" s="391"/>
      <c r="E374" s="149" t="s">
        <v>234</v>
      </c>
      <c r="F374" s="68"/>
      <c r="G374" s="68"/>
      <c r="H374" s="150">
        <f t="shared" ref="H374:H377" si="453">F374+G374</f>
        <v>0</v>
      </c>
      <c r="I374" s="221" t="e">
        <f t="shared" ref="I374:I377" si="454">H374/$H$378</f>
        <v>#DIV/0!</v>
      </c>
      <c r="J374" s="206"/>
      <c r="K374" s="206"/>
      <c r="L374" s="209">
        <f t="shared" ref="L374:L377" si="455">J374+K374</f>
        <v>0</v>
      </c>
      <c r="M374" s="221" t="e">
        <f t="shared" ref="M374:M377" si="456">L374/$L$378</f>
        <v>#DIV/0!</v>
      </c>
      <c r="N374" s="392"/>
      <c r="O374" s="206"/>
      <c r="P374" s="206"/>
      <c r="Q374" s="209">
        <f t="shared" ref="Q374:Q377" si="457">O374+P374</f>
        <v>0</v>
      </c>
      <c r="R374" s="221" t="e">
        <f t="shared" ref="R374:R377" si="458">Q374/$Q$378</f>
        <v>#DIV/0!</v>
      </c>
      <c r="S374" s="384"/>
      <c r="T374" s="360"/>
      <c r="U374" s="206"/>
      <c r="V374" s="206"/>
      <c r="W374" s="151">
        <f t="shared" ref="W374:W375" si="459">IFERROR(((V374/U374)*1),0)</f>
        <v>0</v>
      </c>
      <c r="X374" s="387"/>
    </row>
    <row r="375" spans="1:36" hidden="1">
      <c r="A375" s="389"/>
      <c r="B375" s="390"/>
      <c r="C375" s="391"/>
      <c r="D375" s="391"/>
      <c r="E375" s="149" t="s">
        <v>235</v>
      </c>
      <c r="F375" s="68"/>
      <c r="G375" s="68"/>
      <c r="H375" s="150">
        <f t="shared" si="453"/>
        <v>0</v>
      </c>
      <c r="I375" s="221" t="e">
        <f t="shared" si="454"/>
        <v>#DIV/0!</v>
      </c>
      <c r="J375" s="206"/>
      <c r="K375" s="206"/>
      <c r="L375" s="209">
        <f t="shared" si="455"/>
        <v>0</v>
      </c>
      <c r="M375" s="221" t="e">
        <f t="shared" si="456"/>
        <v>#DIV/0!</v>
      </c>
      <c r="N375" s="392"/>
      <c r="O375" s="206"/>
      <c r="P375" s="206"/>
      <c r="Q375" s="209">
        <f t="shared" si="457"/>
        <v>0</v>
      </c>
      <c r="R375" s="221" t="e">
        <f t="shared" si="458"/>
        <v>#DIV/0!</v>
      </c>
      <c r="S375" s="384"/>
      <c r="T375" s="360"/>
      <c r="U375" s="206"/>
      <c r="V375" s="206"/>
      <c r="W375" s="151">
        <f t="shared" si="459"/>
        <v>0</v>
      </c>
      <c r="X375" s="387"/>
    </row>
    <row r="376" spans="1:36" hidden="1">
      <c r="A376" s="389"/>
      <c r="B376" s="390"/>
      <c r="C376" s="391"/>
      <c r="D376" s="391"/>
      <c r="E376" s="149" t="s">
        <v>236</v>
      </c>
      <c r="F376" s="68"/>
      <c r="G376" s="68"/>
      <c r="H376" s="150">
        <f t="shared" si="453"/>
        <v>0</v>
      </c>
      <c r="I376" s="221" t="e">
        <f t="shared" si="454"/>
        <v>#DIV/0!</v>
      </c>
      <c r="J376" s="206"/>
      <c r="K376" s="206"/>
      <c r="L376" s="209">
        <f t="shared" si="455"/>
        <v>0</v>
      </c>
      <c r="M376" s="221" t="e">
        <f t="shared" si="456"/>
        <v>#DIV/0!</v>
      </c>
      <c r="N376" s="392"/>
      <c r="O376" s="206"/>
      <c r="P376" s="206"/>
      <c r="Q376" s="209">
        <f t="shared" si="457"/>
        <v>0</v>
      </c>
      <c r="R376" s="221" t="e">
        <f t="shared" si="458"/>
        <v>#DIV/0!</v>
      </c>
      <c r="S376" s="384"/>
      <c r="T376" s="360"/>
      <c r="U376" s="206"/>
      <c r="V376" s="206"/>
      <c r="W376" s="151">
        <f>IFERROR(((V376/U376)*1),0)</f>
        <v>0</v>
      </c>
      <c r="X376" s="387"/>
    </row>
    <row r="377" spans="1:36" ht="15.75" hidden="1" thickBot="1">
      <c r="A377" s="389"/>
      <c r="B377" s="390"/>
      <c r="C377" s="391"/>
      <c r="D377" s="391"/>
      <c r="E377" s="149" t="s">
        <v>237</v>
      </c>
      <c r="F377" s="68"/>
      <c r="G377" s="68"/>
      <c r="H377" s="150">
        <f t="shared" si="453"/>
        <v>0</v>
      </c>
      <c r="I377" s="221" t="e">
        <f t="shared" si="454"/>
        <v>#DIV/0!</v>
      </c>
      <c r="J377" s="206"/>
      <c r="K377" s="206"/>
      <c r="L377" s="209">
        <f t="shared" si="455"/>
        <v>0</v>
      </c>
      <c r="M377" s="221" t="e">
        <f t="shared" si="456"/>
        <v>#DIV/0!</v>
      </c>
      <c r="N377" s="392"/>
      <c r="O377" s="206"/>
      <c r="P377" s="206"/>
      <c r="Q377" s="209">
        <f t="shared" si="457"/>
        <v>0</v>
      </c>
      <c r="R377" s="221" t="e">
        <f t="shared" si="458"/>
        <v>#DIV/0!</v>
      </c>
      <c r="S377" s="384"/>
      <c r="T377" s="360"/>
      <c r="U377" s="206"/>
      <c r="V377" s="206"/>
      <c r="W377" s="151">
        <f>IFERROR(((V377/U377)*1),0)</f>
        <v>0</v>
      </c>
      <c r="X377" s="388"/>
    </row>
    <row r="378" spans="1:36" s="156" customFormat="1" ht="15.75" hidden="1" thickBot="1">
      <c r="A378" s="371" t="s">
        <v>238</v>
      </c>
      <c r="B378" s="372"/>
      <c r="C378" s="373"/>
      <c r="D378" s="152"/>
      <c r="E378" s="153"/>
      <c r="F378" s="154">
        <f>SUM(F373:F377)</f>
        <v>0</v>
      </c>
      <c r="G378" s="154">
        <f t="shared" ref="G378:H378" si="460">SUM(G373:G377)</f>
        <v>0</v>
      </c>
      <c r="H378" s="154">
        <f t="shared" si="460"/>
        <v>0</v>
      </c>
      <c r="I378" s="222">
        <v>1</v>
      </c>
      <c r="J378" s="210">
        <f t="shared" ref="J378:L378" si="461">SUM(J373:J377)</f>
        <v>0</v>
      </c>
      <c r="K378" s="210">
        <f t="shared" si="461"/>
        <v>0</v>
      </c>
      <c r="L378" s="210">
        <f t="shared" si="461"/>
        <v>0</v>
      </c>
      <c r="M378" s="222">
        <v>1</v>
      </c>
      <c r="N378" s="210">
        <f>N373</f>
        <v>0</v>
      </c>
      <c r="O378" s="210">
        <f t="shared" ref="O378:Q378" si="462">SUM(O373:O377)</f>
        <v>0</v>
      </c>
      <c r="P378" s="210">
        <f t="shared" si="462"/>
        <v>0</v>
      </c>
      <c r="Q378" s="210">
        <f t="shared" si="462"/>
        <v>0</v>
      </c>
      <c r="R378" s="222">
        <v>1</v>
      </c>
      <c r="S378" s="210">
        <f>S373</f>
        <v>0</v>
      </c>
      <c r="T378" s="218">
        <f>T373</f>
        <v>0</v>
      </c>
      <c r="U378" s="212">
        <f>SUM(U373:U377)</f>
        <v>0</v>
      </c>
      <c r="V378" s="213">
        <f>SUM(V373:V377)</f>
        <v>0</v>
      </c>
      <c r="W378" s="155">
        <f>IFERROR(((V378/U378)*1),0)</f>
        <v>0</v>
      </c>
      <c r="X378" s="216">
        <f>IFERROR(((1-(1-T378)*W378)*1),0)</f>
        <v>1</v>
      </c>
      <c r="Y378" s="9"/>
      <c r="Z378" s="9"/>
      <c r="AA378" s="9"/>
      <c r="AB378" s="9"/>
      <c r="AC378" s="9"/>
      <c r="AD378" s="9"/>
      <c r="AE378" s="9"/>
      <c r="AF378" s="9"/>
      <c r="AG378" s="9"/>
      <c r="AH378" s="9"/>
      <c r="AI378" s="9"/>
      <c r="AJ378" s="9"/>
    </row>
    <row r="379" spans="1:36" hidden="1">
      <c r="A379" s="389">
        <f>A373+1</f>
        <v>63</v>
      </c>
      <c r="B379" s="390"/>
      <c r="C379" s="391"/>
      <c r="D379" s="391"/>
      <c r="E379" s="149" t="s">
        <v>233</v>
      </c>
      <c r="F379" s="68"/>
      <c r="G379" s="68"/>
      <c r="H379" s="150">
        <f>F379+G379</f>
        <v>0</v>
      </c>
      <c r="I379" s="221" t="e">
        <f>H379/$H$384</f>
        <v>#DIV/0!</v>
      </c>
      <c r="J379" s="206"/>
      <c r="K379" s="206"/>
      <c r="L379" s="209">
        <f>J379+K379</f>
        <v>0</v>
      </c>
      <c r="M379" s="221" t="e">
        <f>L379/$L$384</f>
        <v>#DIV/0!</v>
      </c>
      <c r="N379" s="392"/>
      <c r="O379" s="206"/>
      <c r="P379" s="206"/>
      <c r="Q379" s="209">
        <f>O379+P379</f>
        <v>0</v>
      </c>
      <c r="R379" s="221" t="e">
        <f>Q379/$Q$384</f>
        <v>#DIV/0!</v>
      </c>
      <c r="S379" s="384">
        <f>N384-Q384</f>
        <v>0</v>
      </c>
      <c r="T379" s="360">
        <f>IFERROR((S379/N384),0)</f>
        <v>0</v>
      </c>
      <c r="U379" s="206"/>
      <c r="V379" s="206"/>
      <c r="W379" s="151">
        <f>IFERROR(((V379/U379)*1),0)</f>
        <v>0</v>
      </c>
      <c r="X379" s="386"/>
    </row>
    <row r="380" spans="1:36" hidden="1">
      <c r="A380" s="389"/>
      <c r="B380" s="390"/>
      <c r="C380" s="391"/>
      <c r="D380" s="391"/>
      <c r="E380" s="149" t="s">
        <v>234</v>
      </c>
      <c r="F380" s="68"/>
      <c r="G380" s="68"/>
      <c r="H380" s="150">
        <f t="shared" ref="H380:H383" si="463">F380+G380</f>
        <v>0</v>
      </c>
      <c r="I380" s="221" t="e">
        <f t="shared" ref="I380:I383" si="464">H380/$H$384</f>
        <v>#DIV/0!</v>
      </c>
      <c r="J380" s="206"/>
      <c r="K380" s="206"/>
      <c r="L380" s="209">
        <f t="shared" ref="L380:L383" si="465">J380+K380</f>
        <v>0</v>
      </c>
      <c r="M380" s="221" t="e">
        <f t="shared" ref="M380:M383" si="466">L380/$L$384</f>
        <v>#DIV/0!</v>
      </c>
      <c r="N380" s="392"/>
      <c r="O380" s="206"/>
      <c r="P380" s="206"/>
      <c r="Q380" s="209">
        <f t="shared" ref="Q380:Q383" si="467">O380+P380</f>
        <v>0</v>
      </c>
      <c r="R380" s="221" t="e">
        <f t="shared" ref="R380:R383" si="468">Q380/$Q$384</f>
        <v>#DIV/0!</v>
      </c>
      <c r="S380" s="384"/>
      <c r="T380" s="360"/>
      <c r="U380" s="206"/>
      <c r="V380" s="206"/>
      <c r="W380" s="151">
        <f t="shared" ref="W380:W381" si="469">IFERROR(((V380/U380)*1),0)</f>
        <v>0</v>
      </c>
      <c r="X380" s="387"/>
    </row>
    <row r="381" spans="1:36" hidden="1">
      <c r="A381" s="389"/>
      <c r="B381" s="390"/>
      <c r="C381" s="391"/>
      <c r="D381" s="391"/>
      <c r="E381" s="149" t="s">
        <v>235</v>
      </c>
      <c r="F381" s="68"/>
      <c r="G381" s="68"/>
      <c r="H381" s="150">
        <f t="shared" si="463"/>
        <v>0</v>
      </c>
      <c r="I381" s="221" t="e">
        <f t="shared" si="464"/>
        <v>#DIV/0!</v>
      </c>
      <c r="J381" s="206"/>
      <c r="K381" s="206"/>
      <c r="L381" s="209">
        <f t="shared" si="465"/>
        <v>0</v>
      </c>
      <c r="M381" s="221" t="e">
        <f t="shared" si="466"/>
        <v>#DIV/0!</v>
      </c>
      <c r="N381" s="392"/>
      <c r="O381" s="206"/>
      <c r="P381" s="206"/>
      <c r="Q381" s="209">
        <f t="shared" si="467"/>
        <v>0</v>
      </c>
      <c r="R381" s="221" t="e">
        <f t="shared" si="468"/>
        <v>#DIV/0!</v>
      </c>
      <c r="S381" s="384"/>
      <c r="T381" s="360"/>
      <c r="U381" s="206"/>
      <c r="V381" s="206"/>
      <c r="W381" s="151">
        <f t="shared" si="469"/>
        <v>0</v>
      </c>
      <c r="X381" s="387"/>
    </row>
    <row r="382" spans="1:36" hidden="1">
      <c r="A382" s="389"/>
      <c r="B382" s="390"/>
      <c r="C382" s="391"/>
      <c r="D382" s="391"/>
      <c r="E382" s="149" t="s">
        <v>236</v>
      </c>
      <c r="F382" s="68"/>
      <c r="G382" s="68"/>
      <c r="H382" s="150">
        <f t="shared" si="463"/>
        <v>0</v>
      </c>
      <c r="I382" s="221" t="e">
        <f t="shared" si="464"/>
        <v>#DIV/0!</v>
      </c>
      <c r="J382" s="206"/>
      <c r="K382" s="206"/>
      <c r="L382" s="209">
        <f t="shared" si="465"/>
        <v>0</v>
      </c>
      <c r="M382" s="221" t="e">
        <f t="shared" si="466"/>
        <v>#DIV/0!</v>
      </c>
      <c r="N382" s="392"/>
      <c r="O382" s="206"/>
      <c r="P382" s="206"/>
      <c r="Q382" s="209">
        <f t="shared" si="467"/>
        <v>0</v>
      </c>
      <c r="R382" s="221" t="e">
        <f t="shared" si="468"/>
        <v>#DIV/0!</v>
      </c>
      <c r="S382" s="384"/>
      <c r="T382" s="360"/>
      <c r="U382" s="206"/>
      <c r="V382" s="206"/>
      <c r="W382" s="151">
        <f>IFERROR(((V382/U382)*1),0)</f>
        <v>0</v>
      </c>
      <c r="X382" s="387"/>
    </row>
    <row r="383" spans="1:36" ht="15.75" hidden="1" thickBot="1">
      <c r="A383" s="389"/>
      <c r="B383" s="390"/>
      <c r="C383" s="391"/>
      <c r="D383" s="391"/>
      <c r="E383" s="149" t="s">
        <v>237</v>
      </c>
      <c r="F383" s="68"/>
      <c r="G383" s="68"/>
      <c r="H383" s="150">
        <f t="shared" si="463"/>
        <v>0</v>
      </c>
      <c r="I383" s="221" t="e">
        <f t="shared" si="464"/>
        <v>#DIV/0!</v>
      </c>
      <c r="J383" s="206"/>
      <c r="K383" s="206"/>
      <c r="L383" s="209">
        <f t="shared" si="465"/>
        <v>0</v>
      </c>
      <c r="M383" s="221" t="e">
        <f t="shared" si="466"/>
        <v>#DIV/0!</v>
      </c>
      <c r="N383" s="392"/>
      <c r="O383" s="206"/>
      <c r="P383" s="206"/>
      <c r="Q383" s="209">
        <f t="shared" si="467"/>
        <v>0</v>
      </c>
      <c r="R383" s="221" t="e">
        <f t="shared" si="468"/>
        <v>#DIV/0!</v>
      </c>
      <c r="S383" s="384"/>
      <c r="T383" s="360"/>
      <c r="U383" s="206"/>
      <c r="V383" s="206"/>
      <c r="W383" s="151">
        <f>IFERROR(((V383/U383)*1),0)</f>
        <v>0</v>
      </c>
      <c r="X383" s="388"/>
    </row>
    <row r="384" spans="1:36" s="156" customFormat="1" ht="15.75" hidden="1" thickBot="1">
      <c r="A384" s="371" t="s">
        <v>238</v>
      </c>
      <c r="B384" s="372"/>
      <c r="C384" s="373"/>
      <c r="D384" s="152"/>
      <c r="E384" s="153"/>
      <c r="F384" s="154">
        <f>SUM(F379:F383)</f>
        <v>0</v>
      </c>
      <c r="G384" s="154">
        <f t="shared" ref="G384:H384" si="470">SUM(G379:G383)</f>
        <v>0</v>
      </c>
      <c r="H384" s="154">
        <f t="shared" si="470"/>
        <v>0</v>
      </c>
      <c r="I384" s="222">
        <v>1</v>
      </c>
      <c r="J384" s="210">
        <f t="shared" ref="J384:L384" si="471">SUM(J379:J383)</f>
        <v>0</v>
      </c>
      <c r="K384" s="210">
        <f t="shared" si="471"/>
        <v>0</v>
      </c>
      <c r="L384" s="210">
        <f t="shared" si="471"/>
        <v>0</v>
      </c>
      <c r="M384" s="222">
        <v>1</v>
      </c>
      <c r="N384" s="210">
        <f>N379</f>
        <v>0</v>
      </c>
      <c r="O384" s="210">
        <f t="shared" ref="O384:Q384" si="472">SUM(O379:O383)</f>
        <v>0</v>
      </c>
      <c r="P384" s="210">
        <f t="shared" si="472"/>
        <v>0</v>
      </c>
      <c r="Q384" s="210">
        <f t="shared" si="472"/>
        <v>0</v>
      </c>
      <c r="R384" s="222">
        <v>1</v>
      </c>
      <c r="S384" s="210">
        <f>S379</f>
        <v>0</v>
      </c>
      <c r="T384" s="218">
        <f>T379</f>
        <v>0</v>
      </c>
      <c r="U384" s="212">
        <f>SUM(U379:U383)</f>
        <v>0</v>
      </c>
      <c r="V384" s="213">
        <f>SUM(V379:V383)</f>
        <v>0</v>
      </c>
      <c r="W384" s="155">
        <f>IFERROR(((V384/U384)*1),0)</f>
        <v>0</v>
      </c>
      <c r="X384" s="216">
        <f>IFERROR(((1-(1-T384)*W384)*1),0)</f>
        <v>1</v>
      </c>
      <c r="Y384" s="9"/>
      <c r="Z384" s="9"/>
      <c r="AA384" s="9"/>
      <c r="AB384" s="9"/>
      <c r="AC384" s="9"/>
      <c r="AD384" s="9"/>
      <c r="AE384" s="9"/>
      <c r="AF384" s="9"/>
      <c r="AG384" s="9"/>
      <c r="AH384" s="9"/>
      <c r="AI384" s="9"/>
      <c r="AJ384" s="9"/>
    </row>
    <row r="385" spans="1:36" hidden="1">
      <c r="A385" s="389">
        <f>A379+1</f>
        <v>64</v>
      </c>
      <c r="B385" s="390"/>
      <c r="C385" s="391"/>
      <c r="D385" s="391"/>
      <c r="E385" s="149" t="s">
        <v>233</v>
      </c>
      <c r="F385" s="68"/>
      <c r="G385" s="68"/>
      <c r="H385" s="150">
        <f>F385+G385</f>
        <v>0</v>
      </c>
      <c r="I385" s="221" t="e">
        <f>H385/$H$390</f>
        <v>#DIV/0!</v>
      </c>
      <c r="J385" s="206"/>
      <c r="K385" s="206"/>
      <c r="L385" s="209">
        <f>J385+K385</f>
        <v>0</v>
      </c>
      <c r="M385" s="221" t="e">
        <f>L385/$L$390</f>
        <v>#DIV/0!</v>
      </c>
      <c r="N385" s="392"/>
      <c r="O385" s="206"/>
      <c r="P385" s="206"/>
      <c r="Q385" s="209">
        <f>O385+P385</f>
        <v>0</v>
      </c>
      <c r="R385" s="221" t="e">
        <f>Q385/$Q$390</f>
        <v>#DIV/0!</v>
      </c>
      <c r="S385" s="384">
        <f>N390-Q390</f>
        <v>0</v>
      </c>
      <c r="T385" s="360">
        <f>IFERROR((S385/N390),0)</f>
        <v>0</v>
      </c>
      <c r="U385" s="206"/>
      <c r="V385" s="206"/>
      <c r="W385" s="151">
        <f>IFERROR(((V385/U385)*1),0)</f>
        <v>0</v>
      </c>
      <c r="X385" s="386"/>
    </row>
    <row r="386" spans="1:36" hidden="1">
      <c r="A386" s="389"/>
      <c r="B386" s="390"/>
      <c r="C386" s="391"/>
      <c r="D386" s="391"/>
      <c r="E386" s="149" t="s">
        <v>234</v>
      </c>
      <c r="F386" s="68"/>
      <c r="G386" s="68"/>
      <c r="H386" s="150">
        <f t="shared" ref="H386:H389" si="473">F386+G386</f>
        <v>0</v>
      </c>
      <c r="I386" s="221" t="e">
        <f t="shared" ref="I386:I389" si="474">H386/$H$390</f>
        <v>#DIV/0!</v>
      </c>
      <c r="J386" s="206"/>
      <c r="K386" s="206"/>
      <c r="L386" s="209">
        <f t="shared" ref="L386:L389" si="475">J386+K386</f>
        <v>0</v>
      </c>
      <c r="M386" s="221" t="e">
        <f t="shared" ref="M386:M389" si="476">L386/$L$390</f>
        <v>#DIV/0!</v>
      </c>
      <c r="N386" s="392"/>
      <c r="O386" s="206"/>
      <c r="P386" s="206"/>
      <c r="Q386" s="209">
        <f t="shared" ref="Q386:Q389" si="477">O386+P386</f>
        <v>0</v>
      </c>
      <c r="R386" s="221" t="e">
        <f t="shared" ref="R386:R389" si="478">Q386/$Q$390</f>
        <v>#DIV/0!</v>
      </c>
      <c r="S386" s="384"/>
      <c r="T386" s="360"/>
      <c r="U386" s="206"/>
      <c r="V386" s="206"/>
      <c r="W386" s="151">
        <f t="shared" ref="W386:W387" si="479">IFERROR(((V386/U386)*1),0)</f>
        <v>0</v>
      </c>
      <c r="X386" s="387"/>
    </row>
    <row r="387" spans="1:36" hidden="1">
      <c r="A387" s="389"/>
      <c r="B387" s="390"/>
      <c r="C387" s="391"/>
      <c r="D387" s="391"/>
      <c r="E387" s="149" t="s">
        <v>235</v>
      </c>
      <c r="F387" s="68"/>
      <c r="G387" s="68"/>
      <c r="H387" s="150">
        <f t="shared" si="473"/>
        <v>0</v>
      </c>
      <c r="I387" s="221" t="e">
        <f t="shared" si="474"/>
        <v>#DIV/0!</v>
      </c>
      <c r="J387" s="206"/>
      <c r="K387" s="206"/>
      <c r="L387" s="209">
        <f t="shared" si="475"/>
        <v>0</v>
      </c>
      <c r="M387" s="221" t="e">
        <f t="shared" si="476"/>
        <v>#DIV/0!</v>
      </c>
      <c r="N387" s="392"/>
      <c r="O387" s="206"/>
      <c r="P387" s="206"/>
      <c r="Q387" s="209">
        <f t="shared" si="477"/>
        <v>0</v>
      </c>
      <c r="R387" s="221" t="e">
        <f t="shared" si="478"/>
        <v>#DIV/0!</v>
      </c>
      <c r="S387" s="384"/>
      <c r="T387" s="360"/>
      <c r="U387" s="206"/>
      <c r="V387" s="206"/>
      <c r="W387" s="151">
        <f t="shared" si="479"/>
        <v>0</v>
      </c>
      <c r="X387" s="387"/>
    </row>
    <row r="388" spans="1:36" hidden="1">
      <c r="A388" s="389"/>
      <c r="B388" s="390"/>
      <c r="C388" s="391"/>
      <c r="D388" s="391"/>
      <c r="E388" s="149" t="s">
        <v>236</v>
      </c>
      <c r="F388" s="68"/>
      <c r="G388" s="68"/>
      <c r="H388" s="150">
        <f t="shared" si="473"/>
        <v>0</v>
      </c>
      <c r="I388" s="221" t="e">
        <f t="shared" si="474"/>
        <v>#DIV/0!</v>
      </c>
      <c r="J388" s="206"/>
      <c r="K388" s="206"/>
      <c r="L388" s="209">
        <f t="shared" si="475"/>
        <v>0</v>
      </c>
      <c r="M388" s="221" t="e">
        <f t="shared" si="476"/>
        <v>#DIV/0!</v>
      </c>
      <c r="N388" s="392"/>
      <c r="O388" s="206"/>
      <c r="P388" s="206"/>
      <c r="Q388" s="209">
        <f t="shared" si="477"/>
        <v>0</v>
      </c>
      <c r="R388" s="221" t="e">
        <f t="shared" si="478"/>
        <v>#DIV/0!</v>
      </c>
      <c r="S388" s="384"/>
      <c r="T388" s="360"/>
      <c r="U388" s="206"/>
      <c r="V388" s="206"/>
      <c r="W388" s="151">
        <f>IFERROR(((V388/U388)*1),0)</f>
        <v>0</v>
      </c>
      <c r="X388" s="387"/>
    </row>
    <row r="389" spans="1:36" ht="15.75" hidden="1" thickBot="1">
      <c r="A389" s="389"/>
      <c r="B389" s="390"/>
      <c r="C389" s="391"/>
      <c r="D389" s="391"/>
      <c r="E389" s="149" t="s">
        <v>237</v>
      </c>
      <c r="F389" s="68"/>
      <c r="G389" s="68"/>
      <c r="H389" s="150">
        <f t="shared" si="473"/>
        <v>0</v>
      </c>
      <c r="I389" s="221" t="e">
        <f t="shared" si="474"/>
        <v>#DIV/0!</v>
      </c>
      <c r="J389" s="206"/>
      <c r="K389" s="206"/>
      <c r="L389" s="209">
        <f t="shared" si="475"/>
        <v>0</v>
      </c>
      <c r="M389" s="221" t="e">
        <f t="shared" si="476"/>
        <v>#DIV/0!</v>
      </c>
      <c r="N389" s="392"/>
      <c r="O389" s="206"/>
      <c r="P389" s="206"/>
      <c r="Q389" s="209">
        <f t="shared" si="477"/>
        <v>0</v>
      </c>
      <c r="R389" s="221" t="e">
        <f t="shared" si="478"/>
        <v>#DIV/0!</v>
      </c>
      <c r="S389" s="384"/>
      <c r="T389" s="360"/>
      <c r="U389" s="206"/>
      <c r="V389" s="206"/>
      <c r="W389" s="151">
        <f>IFERROR(((V389/U389)*1),0)</f>
        <v>0</v>
      </c>
      <c r="X389" s="388"/>
    </row>
    <row r="390" spans="1:36" s="156" customFormat="1" ht="15.75" hidden="1" thickBot="1">
      <c r="A390" s="371" t="s">
        <v>238</v>
      </c>
      <c r="B390" s="372"/>
      <c r="C390" s="373"/>
      <c r="D390" s="152"/>
      <c r="E390" s="153"/>
      <c r="F390" s="154">
        <f>SUM(F385:F389)</f>
        <v>0</v>
      </c>
      <c r="G390" s="154">
        <f t="shared" ref="G390:H390" si="480">SUM(G385:G389)</f>
        <v>0</v>
      </c>
      <c r="H390" s="154">
        <f t="shared" si="480"/>
        <v>0</v>
      </c>
      <c r="I390" s="222">
        <v>1</v>
      </c>
      <c r="J390" s="210">
        <f t="shared" ref="J390:L390" si="481">SUM(J385:J389)</f>
        <v>0</v>
      </c>
      <c r="K390" s="210">
        <f t="shared" si="481"/>
        <v>0</v>
      </c>
      <c r="L390" s="210">
        <f t="shared" si="481"/>
        <v>0</v>
      </c>
      <c r="M390" s="222">
        <v>1</v>
      </c>
      <c r="N390" s="210">
        <f>N385</f>
        <v>0</v>
      </c>
      <c r="O390" s="210">
        <f t="shared" ref="O390:Q390" si="482">SUM(O385:O389)</f>
        <v>0</v>
      </c>
      <c r="P390" s="210">
        <f t="shared" si="482"/>
        <v>0</v>
      </c>
      <c r="Q390" s="210">
        <f t="shared" si="482"/>
        <v>0</v>
      </c>
      <c r="R390" s="222">
        <v>1</v>
      </c>
      <c r="S390" s="210">
        <f>S385</f>
        <v>0</v>
      </c>
      <c r="T390" s="218">
        <f>T385</f>
        <v>0</v>
      </c>
      <c r="U390" s="212">
        <f>SUM(U385:U389)</f>
        <v>0</v>
      </c>
      <c r="V390" s="213">
        <f>SUM(V385:V389)</f>
        <v>0</v>
      </c>
      <c r="W390" s="155">
        <f>IFERROR(((V390/U390)*1),0)</f>
        <v>0</v>
      </c>
      <c r="X390" s="216">
        <f>IFERROR(((1-(1-T390)*W390)*1),0)</f>
        <v>1</v>
      </c>
      <c r="Y390" s="9"/>
      <c r="Z390" s="9"/>
      <c r="AA390" s="9"/>
      <c r="AB390" s="9"/>
      <c r="AC390" s="9"/>
      <c r="AD390" s="9"/>
      <c r="AE390" s="9"/>
      <c r="AF390" s="9"/>
      <c r="AG390" s="9"/>
      <c r="AH390" s="9"/>
      <c r="AI390" s="9"/>
      <c r="AJ390" s="9"/>
    </row>
    <row r="391" spans="1:36" hidden="1">
      <c r="A391" s="389">
        <f>A385+1</f>
        <v>65</v>
      </c>
      <c r="B391" s="390"/>
      <c r="C391" s="391"/>
      <c r="D391" s="391"/>
      <c r="E391" s="149" t="s">
        <v>233</v>
      </c>
      <c r="F391" s="68"/>
      <c r="G391" s="68"/>
      <c r="H391" s="150">
        <f>F391+G391</f>
        <v>0</v>
      </c>
      <c r="I391" s="221" t="e">
        <f>H391/$H$396</f>
        <v>#DIV/0!</v>
      </c>
      <c r="J391" s="206"/>
      <c r="K391" s="206"/>
      <c r="L391" s="209">
        <f>J391+K391</f>
        <v>0</v>
      </c>
      <c r="M391" s="221" t="e">
        <f>L391/$L$396</f>
        <v>#DIV/0!</v>
      </c>
      <c r="N391" s="392"/>
      <c r="O391" s="206"/>
      <c r="P391" s="206"/>
      <c r="Q391" s="209">
        <f>O391+P391</f>
        <v>0</v>
      </c>
      <c r="R391" s="221" t="e">
        <f>Q391/$Q$396</f>
        <v>#DIV/0!</v>
      </c>
      <c r="S391" s="384">
        <f>N396-Q396</f>
        <v>0</v>
      </c>
      <c r="T391" s="360">
        <f>IFERROR((S391/N396),0)</f>
        <v>0</v>
      </c>
      <c r="U391" s="206"/>
      <c r="V391" s="206"/>
      <c r="W391" s="151">
        <f>IFERROR(((V391/U391)*1),0)</f>
        <v>0</v>
      </c>
      <c r="X391" s="386"/>
    </row>
    <row r="392" spans="1:36" hidden="1">
      <c r="A392" s="389"/>
      <c r="B392" s="390"/>
      <c r="C392" s="391"/>
      <c r="D392" s="391"/>
      <c r="E392" s="149" t="s">
        <v>234</v>
      </c>
      <c r="F392" s="68"/>
      <c r="G392" s="68"/>
      <c r="H392" s="150">
        <f t="shared" ref="H392:H395" si="483">F392+G392</f>
        <v>0</v>
      </c>
      <c r="I392" s="221" t="e">
        <f t="shared" ref="I392:I395" si="484">H392/$H$396</f>
        <v>#DIV/0!</v>
      </c>
      <c r="J392" s="206"/>
      <c r="K392" s="206"/>
      <c r="L392" s="209">
        <f t="shared" ref="L392:L395" si="485">J392+K392</f>
        <v>0</v>
      </c>
      <c r="M392" s="221" t="e">
        <f t="shared" ref="M392:M395" si="486">L392/$L$396</f>
        <v>#DIV/0!</v>
      </c>
      <c r="N392" s="392"/>
      <c r="O392" s="206"/>
      <c r="P392" s="206"/>
      <c r="Q392" s="209">
        <f t="shared" ref="Q392:Q395" si="487">O392+P392</f>
        <v>0</v>
      </c>
      <c r="R392" s="221" t="e">
        <f t="shared" ref="R392:R395" si="488">Q392/$Q$396</f>
        <v>#DIV/0!</v>
      </c>
      <c r="S392" s="384"/>
      <c r="T392" s="360"/>
      <c r="U392" s="206"/>
      <c r="V392" s="206"/>
      <c r="W392" s="151">
        <f t="shared" ref="W392:W393" si="489">IFERROR(((V392/U392)*1),0)</f>
        <v>0</v>
      </c>
      <c r="X392" s="387"/>
    </row>
    <row r="393" spans="1:36" hidden="1">
      <c r="A393" s="389"/>
      <c r="B393" s="390"/>
      <c r="C393" s="391"/>
      <c r="D393" s="391"/>
      <c r="E393" s="149" t="s">
        <v>235</v>
      </c>
      <c r="F393" s="68"/>
      <c r="G393" s="68"/>
      <c r="H393" s="150">
        <f t="shared" si="483"/>
        <v>0</v>
      </c>
      <c r="I393" s="221" t="e">
        <f t="shared" si="484"/>
        <v>#DIV/0!</v>
      </c>
      <c r="J393" s="206"/>
      <c r="K393" s="206"/>
      <c r="L393" s="209">
        <f t="shared" si="485"/>
        <v>0</v>
      </c>
      <c r="M393" s="221" t="e">
        <f t="shared" si="486"/>
        <v>#DIV/0!</v>
      </c>
      <c r="N393" s="392"/>
      <c r="O393" s="206"/>
      <c r="P393" s="206"/>
      <c r="Q393" s="209">
        <f t="shared" si="487"/>
        <v>0</v>
      </c>
      <c r="R393" s="221" t="e">
        <f t="shared" si="488"/>
        <v>#DIV/0!</v>
      </c>
      <c r="S393" s="384"/>
      <c r="T393" s="360"/>
      <c r="U393" s="206"/>
      <c r="V393" s="206"/>
      <c r="W393" s="151">
        <f t="shared" si="489"/>
        <v>0</v>
      </c>
      <c r="X393" s="387"/>
    </row>
    <row r="394" spans="1:36" hidden="1">
      <c r="A394" s="389"/>
      <c r="B394" s="390"/>
      <c r="C394" s="391"/>
      <c r="D394" s="391"/>
      <c r="E394" s="149" t="s">
        <v>236</v>
      </c>
      <c r="F394" s="68"/>
      <c r="G394" s="68"/>
      <c r="H394" s="150">
        <f t="shared" si="483"/>
        <v>0</v>
      </c>
      <c r="I394" s="221" t="e">
        <f t="shared" si="484"/>
        <v>#DIV/0!</v>
      </c>
      <c r="J394" s="206"/>
      <c r="K394" s="206"/>
      <c r="L394" s="209">
        <f t="shared" si="485"/>
        <v>0</v>
      </c>
      <c r="M394" s="221" t="e">
        <f t="shared" si="486"/>
        <v>#DIV/0!</v>
      </c>
      <c r="N394" s="392"/>
      <c r="O394" s="206"/>
      <c r="P394" s="206"/>
      <c r="Q394" s="209">
        <f t="shared" si="487"/>
        <v>0</v>
      </c>
      <c r="R394" s="221" t="e">
        <f t="shared" si="488"/>
        <v>#DIV/0!</v>
      </c>
      <c r="S394" s="384"/>
      <c r="T394" s="360"/>
      <c r="U394" s="206"/>
      <c r="V394" s="206"/>
      <c r="W394" s="151">
        <f>IFERROR(((V394/U394)*1),0)</f>
        <v>0</v>
      </c>
      <c r="X394" s="387"/>
    </row>
    <row r="395" spans="1:36" ht="15.75" hidden="1" thickBot="1">
      <c r="A395" s="389"/>
      <c r="B395" s="390"/>
      <c r="C395" s="391"/>
      <c r="D395" s="391"/>
      <c r="E395" s="149" t="s">
        <v>237</v>
      </c>
      <c r="F395" s="68"/>
      <c r="G395" s="68"/>
      <c r="H395" s="150">
        <f t="shared" si="483"/>
        <v>0</v>
      </c>
      <c r="I395" s="221" t="e">
        <f t="shared" si="484"/>
        <v>#DIV/0!</v>
      </c>
      <c r="J395" s="206"/>
      <c r="K395" s="206"/>
      <c r="L395" s="209">
        <f t="shared" si="485"/>
        <v>0</v>
      </c>
      <c r="M395" s="221" t="e">
        <f t="shared" si="486"/>
        <v>#DIV/0!</v>
      </c>
      <c r="N395" s="392"/>
      <c r="O395" s="206"/>
      <c r="P395" s="206"/>
      <c r="Q395" s="209">
        <f t="shared" si="487"/>
        <v>0</v>
      </c>
      <c r="R395" s="221" t="e">
        <f t="shared" si="488"/>
        <v>#DIV/0!</v>
      </c>
      <c r="S395" s="384"/>
      <c r="T395" s="360"/>
      <c r="U395" s="206"/>
      <c r="V395" s="206"/>
      <c r="W395" s="151">
        <f>IFERROR(((V395/U395)*1),0)</f>
        <v>0</v>
      </c>
      <c r="X395" s="388"/>
    </row>
    <row r="396" spans="1:36" s="156" customFormat="1" ht="15.75" hidden="1" thickBot="1">
      <c r="A396" s="371" t="s">
        <v>238</v>
      </c>
      <c r="B396" s="372"/>
      <c r="C396" s="373"/>
      <c r="D396" s="152"/>
      <c r="E396" s="153"/>
      <c r="F396" s="154">
        <f>SUM(F391:F395)</f>
        <v>0</v>
      </c>
      <c r="G396" s="154">
        <f t="shared" ref="G396:H396" si="490">SUM(G391:G395)</f>
        <v>0</v>
      </c>
      <c r="H396" s="154">
        <f t="shared" si="490"/>
        <v>0</v>
      </c>
      <c r="I396" s="222">
        <v>1</v>
      </c>
      <c r="J396" s="210">
        <f t="shared" ref="J396:L396" si="491">SUM(J391:J395)</f>
        <v>0</v>
      </c>
      <c r="K396" s="210">
        <f t="shared" si="491"/>
        <v>0</v>
      </c>
      <c r="L396" s="210">
        <f t="shared" si="491"/>
        <v>0</v>
      </c>
      <c r="M396" s="222">
        <v>1</v>
      </c>
      <c r="N396" s="210">
        <f>N391</f>
        <v>0</v>
      </c>
      <c r="O396" s="210">
        <f t="shared" ref="O396:Q396" si="492">SUM(O391:O395)</f>
        <v>0</v>
      </c>
      <c r="P396" s="210">
        <f t="shared" si="492"/>
        <v>0</v>
      </c>
      <c r="Q396" s="210">
        <f t="shared" si="492"/>
        <v>0</v>
      </c>
      <c r="R396" s="222">
        <v>1</v>
      </c>
      <c r="S396" s="210">
        <f>S391</f>
        <v>0</v>
      </c>
      <c r="T396" s="218">
        <f>T391</f>
        <v>0</v>
      </c>
      <c r="U396" s="212">
        <f>SUM(U391:U395)</f>
        <v>0</v>
      </c>
      <c r="V396" s="213">
        <f>SUM(V391:V395)</f>
        <v>0</v>
      </c>
      <c r="W396" s="155">
        <f>IFERROR(((V396/U396)*1),0)</f>
        <v>0</v>
      </c>
      <c r="X396" s="216">
        <f>IFERROR(((1-(1-T396)*W396)*1),0)</f>
        <v>1</v>
      </c>
      <c r="Y396" s="9"/>
      <c r="Z396" s="9"/>
      <c r="AA396" s="9"/>
      <c r="AB396" s="9"/>
      <c r="AC396" s="9"/>
      <c r="AD396" s="9"/>
      <c r="AE396" s="9"/>
      <c r="AF396" s="9"/>
      <c r="AG396" s="9"/>
      <c r="AH396" s="9"/>
      <c r="AI396" s="9"/>
      <c r="AJ396" s="9"/>
    </row>
    <row r="397" spans="1:36" hidden="1">
      <c r="A397" s="389">
        <f>A391+1</f>
        <v>66</v>
      </c>
      <c r="B397" s="390"/>
      <c r="C397" s="391"/>
      <c r="D397" s="391"/>
      <c r="E397" s="149" t="s">
        <v>233</v>
      </c>
      <c r="F397" s="68"/>
      <c r="G397" s="68"/>
      <c r="H397" s="150">
        <f>F397+G397</f>
        <v>0</v>
      </c>
      <c r="I397" s="221" t="e">
        <f>H397/$H$402</f>
        <v>#DIV/0!</v>
      </c>
      <c r="J397" s="206"/>
      <c r="K397" s="206"/>
      <c r="L397" s="209">
        <f>J397+K397</f>
        <v>0</v>
      </c>
      <c r="M397" s="221" t="e">
        <f>L397/$L$402</f>
        <v>#DIV/0!</v>
      </c>
      <c r="N397" s="392"/>
      <c r="O397" s="206"/>
      <c r="P397" s="206"/>
      <c r="Q397" s="209">
        <f>O397+P397</f>
        <v>0</v>
      </c>
      <c r="R397" s="221" t="e">
        <f>Q397/$Q$402</f>
        <v>#DIV/0!</v>
      </c>
      <c r="S397" s="384">
        <f>N402-Q402</f>
        <v>0</v>
      </c>
      <c r="T397" s="360">
        <f>IFERROR((S397/N402),0)</f>
        <v>0</v>
      </c>
      <c r="U397" s="206"/>
      <c r="V397" s="206"/>
      <c r="W397" s="151">
        <f>IFERROR(((V397/U397)*1),0)</f>
        <v>0</v>
      </c>
      <c r="X397" s="386"/>
    </row>
    <row r="398" spans="1:36" hidden="1">
      <c r="A398" s="389"/>
      <c r="B398" s="390"/>
      <c r="C398" s="391"/>
      <c r="D398" s="391"/>
      <c r="E398" s="149" t="s">
        <v>234</v>
      </c>
      <c r="F398" s="68"/>
      <c r="G398" s="68"/>
      <c r="H398" s="150">
        <f t="shared" ref="H398:H401" si="493">F398+G398</f>
        <v>0</v>
      </c>
      <c r="I398" s="221" t="e">
        <f t="shared" ref="I398:I401" si="494">H398/$H$402</f>
        <v>#DIV/0!</v>
      </c>
      <c r="J398" s="206"/>
      <c r="K398" s="206"/>
      <c r="L398" s="209">
        <f t="shared" ref="L398:L401" si="495">J398+K398</f>
        <v>0</v>
      </c>
      <c r="M398" s="221" t="e">
        <f t="shared" ref="M398:M401" si="496">L398/$L$402</f>
        <v>#DIV/0!</v>
      </c>
      <c r="N398" s="392"/>
      <c r="O398" s="206"/>
      <c r="P398" s="206"/>
      <c r="Q398" s="209">
        <f t="shared" ref="Q398:Q401" si="497">O398+P398</f>
        <v>0</v>
      </c>
      <c r="R398" s="221" t="e">
        <f t="shared" ref="R398:R401" si="498">Q398/$Q$402</f>
        <v>#DIV/0!</v>
      </c>
      <c r="S398" s="384"/>
      <c r="T398" s="360"/>
      <c r="U398" s="206"/>
      <c r="V398" s="206"/>
      <c r="W398" s="151">
        <f t="shared" ref="W398:W399" si="499">IFERROR(((V398/U398)*1),0)</f>
        <v>0</v>
      </c>
      <c r="X398" s="387"/>
    </row>
    <row r="399" spans="1:36" hidden="1">
      <c r="A399" s="389"/>
      <c r="B399" s="390"/>
      <c r="C399" s="391"/>
      <c r="D399" s="391"/>
      <c r="E399" s="149" t="s">
        <v>235</v>
      </c>
      <c r="F399" s="68"/>
      <c r="G399" s="68"/>
      <c r="H399" s="150">
        <f t="shared" si="493"/>
        <v>0</v>
      </c>
      <c r="I399" s="221" t="e">
        <f t="shared" si="494"/>
        <v>#DIV/0!</v>
      </c>
      <c r="J399" s="206"/>
      <c r="K399" s="206"/>
      <c r="L399" s="209">
        <f t="shared" si="495"/>
        <v>0</v>
      </c>
      <c r="M399" s="221" t="e">
        <f t="shared" si="496"/>
        <v>#DIV/0!</v>
      </c>
      <c r="N399" s="392"/>
      <c r="O399" s="206"/>
      <c r="P399" s="206"/>
      <c r="Q399" s="209">
        <f t="shared" si="497"/>
        <v>0</v>
      </c>
      <c r="R399" s="221" t="e">
        <f t="shared" si="498"/>
        <v>#DIV/0!</v>
      </c>
      <c r="S399" s="384"/>
      <c r="T399" s="360"/>
      <c r="U399" s="206"/>
      <c r="V399" s="206"/>
      <c r="W399" s="151">
        <f t="shared" si="499"/>
        <v>0</v>
      </c>
      <c r="X399" s="387"/>
    </row>
    <row r="400" spans="1:36" hidden="1">
      <c r="A400" s="389"/>
      <c r="B400" s="390"/>
      <c r="C400" s="391"/>
      <c r="D400" s="391"/>
      <c r="E400" s="149" t="s">
        <v>236</v>
      </c>
      <c r="F400" s="68"/>
      <c r="G400" s="68"/>
      <c r="H400" s="150">
        <f t="shared" si="493"/>
        <v>0</v>
      </c>
      <c r="I400" s="221" t="e">
        <f t="shared" si="494"/>
        <v>#DIV/0!</v>
      </c>
      <c r="J400" s="206"/>
      <c r="K400" s="206"/>
      <c r="L400" s="209">
        <f t="shared" si="495"/>
        <v>0</v>
      </c>
      <c r="M400" s="221" t="e">
        <f t="shared" si="496"/>
        <v>#DIV/0!</v>
      </c>
      <c r="N400" s="392"/>
      <c r="O400" s="206"/>
      <c r="P400" s="206"/>
      <c r="Q400" s="209">
        <f t="shared" si="497"/>
        <v>0</v>
      </c>
      <c r="R400" s="221" t="e">
        <f t="shared" si="498"/>
        <v>#DIV/0!</v>
      </c>
      <c r="S400" s="384"/>
      <c r="T400" s="360"/>
      <c r="U400" s="206"/>
      <c r="V400" s="206"/>
      <c r="W400" s="151">
        <f>IFERROR(((V400/U400)*1),0)</f>
        <v>0</v>
      </c>
      <c r="X400" s="387"/>
    </row>
    <row r="401" spans="1:36" ht="15.75" hidden="1" thickBot="1">
      <c r="A401" s="389"/>
      <c r="B401" s="390"/>
      <c r="C401" s="391"/>
      <c r="D401" s="391"/>
      <c r="E401" s="149" t="s">
        <v>237</v>
      </c>
      <c r="F401" s="68"/>
      <c r="G401" s="68"/>
      <c r="H401" s="150">
        <f t="shared" si="493"/>
        <v>0</v>
      </c>
      <c r="I401" s="221" t="e">
        <f t="shared" si="494"/>
        <v>#DIV/0!</v>
      </c>
      <c r="J401" s="206"/>
      <c r="K401" s="206"/>
      <c r="L401" s="209">
        <f t="shared" si="495"/>
        <v>0</v>
      </c>
      <c r="M401" s="221" t="e">
        <f t="shared" si="496"/>
        <v>#DIV/0!</v>
      </c>
      <c r="N401" s="392"/>
      <c r="O401" s="206"/>
      <c r="P401" s="206"/>
      <c r="Q401" s="209">
        <f t="shared" si="497"/>
        <v>0</v>
      </c>
      <c r="R401" s="221" t="e">
        <f t="shared" si="498"/>
        <v>#DIV/0!</v>
      </c>
      <c r="S401" s="384"/>
      <c r="T401" s="360"/>
      <c r="U401" s="206"/>
      <c r="V401" s="206"/>
      <c r="W401" s="151">
        <f>IFERROR(((V401/U401)*1),0)</f>
        <v>0</v>
      </c>
      <c r="X401" s="388"/>
    </row>
    <row r="402" spans="1:36" s="156" customFormat="1" ht="15.75" hidden="1" thickBot="1">
      <c r="A402" s="371" t="s">
        <v>238</v>
      </c>
      <c r="B402" s="372"/>
      <c r="C402" s="373"/>
      <c r="D402" s="152"/>
      <c r="E402" s="153"/>
      <c r="F402" s="154">
        <f>SUM(F397:F401)</f>
        <v>0</v>
      </c>
      <c r="G402" s="154">
        <f t="shared" ref="G402:H402" si="500">SUM(G397:G401)</f>
        <v>0</v>
      </c>
      <c r="H402" s="154">
        <f t="shared" si="500"/>
        <v>0</v>
      </c>
      <c r="I402" s="222">
        <v>1</v>
      </c>
      <c r="J402" s="210">
        <f t="shared" ref="J402:L402" si="501">SUM(J397:J401)</f>
        <v>0</v>
      </c>
      <c r="K402" s="210">
        <f t="shared" si="501"/>
        <v>0</v>
      </c>
      <c r="L402" s="210">
        <f t="shared" si="501"/>
        <v>0</v>
      </c>
      <c r="M402" s="222">
        <v>1</v>
      </c>
      <c r="N402" s="210">
        <f>N397</f>
        <v>0</v>
      </c>
      <c r="O402" s="210">
        <f t="shared" ref="O402:Q402" si="502">SUM(O397:O401)</f>
        <v>0</v>
      </c>
      <c r="P402" s="210">
        <f t="shared" si="502"/>
        <v>0</v>
      </c>
      <c r="Q402" s="210">
        <f t="shared" si="502"/>
        <v>0</v>
      </c>
      <c r="R402" s="222">
        <v>1</v>
      </c>
      <c r="S402" s="210">
        <f>S397</f>
        <v>0</v>
      </c>
      <c r="T402" s="218">
        <f>T397</f>
        <v>0</v>
      </c>
      <c r="U402" s="212">
        <f>SUM(U397:U401)</f>
        <v>0</v>
      </c>
      <c r="V402" s="213">
        <f>SUM(V397:V401)</f>
        <v>0</v>
      </c>
      <c r="W402" s="155">
        <f>IFERROR(((V402/U402)*1),0)</f>
        <v>0</v>
      </c>
      <c r="X402" s="216">
        <f>IFERROR(((1-(1-T402)*W402)*1),0)</f>
        <v>1</v>
      </c>
      <c r="Y402" s="9"/>
      <c r="Z402" s="9"/>
      <c r="AA402" s="9"/>
      <c r="AB402" s="9"/>
      <c r="AC402" s="9"/>
      <c r="AD402" s="9"/>
      <c r="AE402" s="9"/>
      <c r="AF402" s="9"/>
      <c r="AG402" s="9"/>
      <c r="AH402" s="9"/>
      <c r="AI402" s="9"/>
      <c r="AJ402" s="9"/>
    </row>
    <row r="403" spans="1:36" hidden="1">
      <c r="A403" s="389">
        <f>A397+1</f>
        <v>67</v>
      </c>
      <c r="B403" s="390"/>
      <c r="C403" s="391"/>
      <c r="D403" s="391"/>
      <c r="E403" s="149" t="s">
        <v>233</v>
      </c>
      <c r="F403" s="68"/>
      <c r="G403" s="68"/>
      <c r="H403" s="150">
        <f>F403+G403</f>
        <v>0</v>
      </c>
      <c r="I403" s="221" t="e">
        <f>H403/$H$408</f>
        <v>#DIV/0!</v>
      </c>
      <c r="J403" s="206"/>
      <c r="K403" s="206"/>
      <c r="L403" s="209">
        <f>J403+K403</f>
        <v>0</v>
      </c>
      <c r="M403" s="221" t="e">
        <f>L403/$L$408</f>
        <v>#DIV/0!</v>
      </c>
      <c r="N403" s="392"/>
      <c r="O403" s="206"/>
      <c r="P403" s="206"/>
      <c r="Q403" s="209">
        <f>O403+P403</f>
        <v>0</v>
      </c>
      <c r="R403" s="221" t="e">
        <f>Q403/$Q$408</f>
        <v>#DIV/0!</v>
      </c>
      <c r="S403" s="384">
        <f>N408-Q408</f>
        <v>0</v>
      </c>
      <c r="T403" s="360">
        <f>IFERROR((S403/N408),0)</f>
        <v>0</v>
      </c>
      <c r="U403" s="206"/>
      <c r="V403" s="206"/>
      <c r="W403" s="151">
        <f>IFERROR(((V403/U403)*1),0)</f>
        <v>0</v>
      </c>
      <c r="X403" s="386"/>
    </row>
    <row r="404" spans="1:36" hidden="1">
      <c r="A404" s="389"/>
      <c r="B404" s="390"/>
      <c r="C404" s="391"/>
      <c r="D404" s="391"/>
      <c r="E404" s="149" t="s">
        <v>234</v>
      </c>
      <c r="F404" s="68"/>
      <c r="G404" s="68"/>
      <c r="H404" s="150">
        <f t="shared" ref="H404:H407" si="503">F404+G404</f>
        <v>0</v>
      </c>
      <c r="I404" s="221" t="e">
        <f t="shared" ref="I404:I407" si="504">H404/$H$408</f>
        <v>#DIV/0!</v>
      </c>
      <c r="J404" s="206"/>
      <c r="K404" s="206"/>
      <c r="L404" s="209">
        <f t="shared" ref="L404:L407" si="505">J404+K404</f>
        <v>0</v>
      </c>
      <c r="M404" s="221" t="e">
        <f t="shared" ref="M404:M407" si="506">L404/$L$408</f>
        <v>#DIV/0!</v>
      </c>
      <c r="N404" s="392"/>
      <c r="O404" s="206"/>
      <c r="P404" s="206"/>
      <c r="Q404" s="209">
        <f t="shared" ref="Q404:Q407" si="507">O404+P404</f>
        <v>0</v>
      </c>
      <c r="R404" s="221" t="e">
        <f t="shared" ref="R404:R407" si="508">Q404/$Q$408</f>
        <v>#DIV/0!</v>
      </c>
      <c r="S404" s="384"/>
      <c r="T404" s="360"/>
      <c r="U404" s="206"/>
      <c r="V404" s="206"/>
      <c r="W404" s="151">
        <f t="shared" ref="W404:W405" si="509">IFERROR(((V404/U404)*1),0)</f>
        <v>0</v>
      </c>
      <c r="X404" s="387"/>
    </row>
    <row r="405" spans="1:36" hidden="1">
      <c r="A405" s="389"/>
      <c r="B405" s="390"/>
      <c r="C405" s="391"/>
      <c r="D405" s="391"/>
      <c r="E405" s="149" t="s">
        <v>235</v>
      </c>
      <c r="F405" s="68"/>
      <c r="G405" s="68"/>
      <c r="H405" s="150">
        <f t="shared" si="503"/>
        <v>0</v>
      </c>
      <c r="I405" s="221" t="e">
        <f t="shared" si="504"/>
        <v>#DIV/0!</v>
      </c>
      <c r="J405" s="206"/>
      <c r="K405" s="206"/>
      <c r="L405" s="209">
        <f t="shared" si="505"/>
        <v>0</v>
      </c>
      <c r="M405" s="221" t="e">
        <f t="shared" si="506"/>
        <v>#DIV/0!</v>
      </c>
      <c r="N405" s="392"/>
      <c r="O405" s="206"/>
      <c r="P405" s="206"/>
      <c r="Q405" s="209">
        <f t="shared" si="507"/>
        <v>0</v>
      </c>
      <c r="R405" s="221" t="e">
        <f t="shared" si="508"/>
        <v>#DIV/0!</v>
      </c>
      <c r="S405" s="384"/>
      <c r="T405" s="360"/>
      <c r="U405" s="206"/>
      <c r="V405" s="206"/>
      <c r="W405" s="151">
        <f t="shared" si="509"/>
        <v>0</v>
      </c>
      <c r="X405" s="387"/>
    </row>
    <row r="406" spans="1:36" hidden="1">
      <c r="A406" s="389"/>
      <c r="B406" s="390"/>
      <c r="C406" s="391"/>
      <c r="D406" s="391"/>
      <c r="E406" s="149" t="s">
        <v>236</v>
      </c>
      <c r="F406" s="68"/>
      <c r="G406" s="68"/>
      <c r="H406" s="150">
        <f t="shared" si="503"/>
        <v>0</v>
      </c>
      <c r="I406" s="221" t="e">
        <f t="shared" si="504"/>
        <v>#DIV/0!</v>
      </c>
      <c r="J406" s="206"/>
      <c r="K406" s="206"/>
      <c r="L406" s="209">
        <f t="shared" si="505"/>
        <v>0</v>
      </c>
      <c r="M406" s="221" t="e">
        <f t="shared" si="506"/>
        <v>#DIV/0!</v>
      </c>
      <c r="N406" s="392"/>
      <c r="O406" s="206"/>
      <c r="P406" s="206"/>
      <c r="Q406" s="209">
        <f t="shared" si="507"/>
        <v>0</v>
      </c>
      <c r="R406" s="221" t="e">
        <f t="shared" si="508"/>
        <v>#DIV/0!</v>
      </c>
      <c r="S406" s="384"/>
      <c r="T406" s="360"/>
      <c r="U406" s="206"/>
      <c r="V406" s="206"/>
      <c r="W406" s="151">
        <f>IFERROR(((V406/U406)*1),0)</f>
        <v>0</v>
      </c>
      <c r="X406" s="387"/>
    </row>
    <row r="407" spans="1:36" ht="15.75" hidden="1" thickBot="1">
      <c r="A407" s="389"/>
      <c r="B407" s="390"/>
      <c r="C407" s="391"/>
      <c r="D407" s="391"/>
      <c r="E407" s="149" t="s">
        <v>237</v>
      </c>
      <c r="F407" s="68"/>
      <c r="G407" s="68"/>
      <c r="H407" s="150">
        <f t="shared" si="503"/>
        <v>0</v>
      </c>
      <c r="I407" s="221" t="e">
        <f t="shared" si="504"/>
        <v>#DIV/0!</v>
      </c>
      <c r="J407" s="206"/>
      <c r="K407" s="206"/>
      <c r="L407" s="209">
        <f t="shared" si="505"/>
        <v>0</v>
      </c>
      <c r="M407" s="221" t="e">
        <f t="shared" si="506"/>
        <v>#DIV/0!</v>
      </c>
      <c r="N407" s="392"/>
      <c r="O407" s="206"/>
      <c r="P407" s="206"/>
      <c r="Q407" s="209">
        <f t="shared" si="507"/>
        <v>0</v>
      </c>
      <c r="R407" s="221" t="e">
        <f t="shared" si="508"/>
        <v>#DIV/0!</v>
      </c>
      <c r="S407" s="384"/>
      <c r="T407" s="360"/>
      <c r="U407" s="206"/>
      <c r="V407" s="206"/>
      <c r="W407" s="151">
        <f>IFERROR(((V407/U407)*1),0)</f>
        <v>0</v>
      </c>
      <c r="X407" s="388"/>
    </row>
    <row r="408" spans="1:36" s="156" customFormat="1" ht="15.75" hidden="1" thickBot="1">
      <c r="A408" s="371" t="s">
        <v>238</v>
      </c>
      <c r="B408" s="372"/>
      <c r="C408" s="373"/>
      <c r="D408" s="152"/>
      <c r="E408" s="153"/>
      <c r="F408" s="154">
        <f>SUM(F403:F407)</f>
        <v>0</v>
      </c>
      <c r="G408" s="154">
        <f t="shared" ref="G408:H408" si="510">SUM(G403:G407)</f>
        <v>0</v>
      </c>
      <c r="H408" s="154">
        <f t="shared" si="510"/>
        <v>0</v>
      </c>
      <c r="I408" s="222">
        <v>1</v>
      </c>
      <c r="J408" s="210">
        <f t="shared" ref="J408:L408" si="511">SUM(J403:J407)</f>
        <v>0</v>
      </c>
      <c r="K408" s="210">
        <f t="shared" si="511"/>
        <v>0</v>
      </c>
      <c r="L408" s="210">
        <f t="shared" si="511"/>
        <v>0</v>
      </c>
      <c r="M408" s="222">
        <v>1</v>
      </c>
      <c r="N408" s="210">
        <f>N403</f>
        <v>0</v>
      </c>
      <c r="O408" s="210">
        <f t="shared" ref="O408:Q408" si="512">SUM(O403:O407)</f>
        <v>0</v>
      </c>
      <c r="P408" s="210">
        <f t="shared" si="512"/>
        <v>0</v>
      </c>
      <c r="Q408" s="210">
        <f t="shared" si="512"/>
        <v>0</v>
      </c>
      <c r="R408" s="222">
        <v>1</v>
      </c>
      <c r="S408" s="210">
        <f>S403</f>
        <v>0</v>
      </c>
      <c r="T408" s="218">
        <f>T403</f>
        <v>0</v>
      </c>
      <c r="U408" s="212">
        <f>SUM(U403:U407)</f>
        <v>0</v>
      </c>
      <c r="V408" s="213">
        <f>SUM(V403:V407)</f>
        <v>0</v>
      </c>
      <c r="W408" s="155">
        <f>IFERROR(((V408/U408)*1),0)</f>
        <v>0</v>
      </c>
      <c r="X408" s="216">
        <f>IFERROR(((1-(1-T408)*W408)*1),0)</f>
        <v>1</v>
      </c>
      <c r="Y408" s="9"/>
      <c r="Z408" s="9"/>
      <c r="AA408" s="9"/>
      <c r="AB408" s="9"/>
      <c r="AC408" s="9"/>
      <c r="AD408" s="9"/>
      <c r="AE408" s="9"/>
      <c r="AF408" s="9"/>
      <c r="AG408" s="9"/>
      <c r="AH408" s="9"/>
      <c r="AI408" s="9"/>
      <c r="AJ408" s="9"/>
    </row>
    <row r="409" spans="1:36" hidden="1">
      <c r="A409" s="389">
        <f>A403+1</f>
        <v>68</v>
      </c>
      <c r="B409" s="390"/>
      <c r="C409" s="391"/>
      <c r="D409" s="391"/>
      <c r="E409" s="149" t="s">
        <v>233</v>
      </c>
      <c r="F409" s="68"/>
      <c r="G409" s="68"/>
      <c r="H409" s="150">
        <f>F409+G409</f>
        <v>0</v>
      </c>
      <c r="I409" s="221" t="e">
        <f>H409/$H$414</f>
        <v>#DIV/0!</v>
      </c>
      <c r="J409" s="206"/>
      <c r="K409" s="206"/>
      <c r="L409" s="209">
        <f>J409+K409</f>
        <v>0</v>
      </c>
      <c r="M409" s="221" t="e">
        <f>L409/$L$414</f>
        <v>#DIV/0!</v>
      </c>
      <c r="N409" s="392"/>
      <c r="O409" s="206"/>
      <c r="P409" s="206"/>
      <c r="Q409" s="209">
        <f>O409+P409</f>
        <v>0</v>
      </c>
      <c r="R409" s="221" t="e">
        <f>Q409/$Q$414</f>
        <v>#DIV/0!</v>
      </c>
      <c r="S409" s="384">
        <f>N414-Q414</f>
        <v>0</v>
      </c>
      <c r="T409" s="360">
        <f>IFERROR((S409/N414),0)</f>
        <v>0</v>
      </c>
      <c r="U409" s="206"/>
      <c r="V409" s="206"/>
      <c r="W409" s="151">
        <f>IFERROR(((V409/U409)*1),0)</f>
        <v>0</v>
      </c>
      <c r="X409" s="386"/>
    </row>
    <row r="410" spans="1:36" hidden="1">
      <c r="A410" s="389"/>
      <c r="B410" s="390"/>
      <c r="C410" s="391"/>
      <c r="D410" s="391"/>
      <c r="E410" s="149" t="s">
        <v>234</v>
      </c>
      <c r="F410" s="68"/>
      <c r="G410" s="68"/>
      <c r="H410" s="150">
        <f t="shared" ref="H410:H413" si="513">F410+G410</f>
        <v>0</v>
      </c>
      <c r="I410" s="221" t="e">
        <f t="shared" ref="I410:I413" si="514">H410/$H$414</f>
        <v>#DIV/0!</v>
      </c>
      <c r="J410" s="206"/>
      <c r="K410" s="206"/>
      <c r="L410" s="209">
        <f t="shared" ref="L410:L413" si="515">J410+K410</f>
        <v>0</v>
      </c>
      <c r="M410" s="221" t="e">
        <f t="shared" ref="M410:M413" si="516">L410/$L$414</f>
        <v>#DIV/0!</v>
      </c>
      <c r="N410" s="392"/>
      <c r="O410" s="206"/>
      <c r="P410" s="206"/>
      <c r="Q410" s="209">
        <f t="shared" ref="Q410:Q413" si="517">O410+P410</f>
        <v>0</v>
      </c>
      <c r="R410" s="221" t="e">
        <f t="shared" ref="R410:R413" si="518">Q410/$Q$414</f>
        <v>#DIV/0!</v>
      </c>
      <c r="S410" s="384"/>
      <c r="T410" s="360"/>
      <c r="U410" s="206"/>
      <c r="V410" s="206"/>
      <c r="W410" s="151">
        <f t="shared" ref="W410:W411" si="519">IFERROR(((V410/U410)*1),0)</f>
        <v>0</v>
      </c>
      <c r="X410" s="387"/>
    </row>
    <row r="411" spans="1:36" hidden="1">
      <c r="A411" s="389"/>
      <c r="B411" s="390"/>
      <c r="C411" s="391"/>
      <c r="D411" s="391"/>
      <c r="E411" s="149" t="s">
        <v>235</v>
      </c>
      <c r="F411" s="68"/>
      <c r="G411" s="68"/>
      <c r="H411" s="150">
        <f t="shared" si="513"/>
        <v>0</v>
      </c>
      <c r="I411" s="221" t="e">
        <f t="shared" si="514"/>
        <v>#DIV/0!</v>
      </c>
      <c r="J411" s="206"/>
      <c r="K411" s="206"/>
      <c r="L411" s="209">
        <f t="shared" si="515"/>
        <v>0</v>
      </c>
      <c r="M411" s="221" t="e">
        <f t="shared" si="516"/>
        <v>#DIV/0!</v>
      </c>
      <c r="N411" s="392"/>
      <c r="O411" s="206"/>
      <c r="P411" s="206"/>
      <c r="Q411" s="209">
        <f t="shared" si="517"/>
        <v>0</v>
      </c>
      <c r="R411" s="221" t="e">
        <f t="shared" si="518"/>
        <v>#DIV/0!</v>
      </c>
      <c r="S411" s="384"/>
      <c r="T411" s="360"/>
      <c r="U411" s="206"/>
      <c r="V411" s="206"/>
      <c r="W411" s="151">
        <f t="shared" si="519"/>
        <v>0</v>
      </c>
      <c r="X411" s="387"/>
    </row>
    <row r="412" spans="1:36" hidden="1">
      <c r="A412" s="389"/>
      <c r="B412" s="390"/>
      <c r="C412" s="391"/>
      <c r="D412" s="391"/>
      <c r="E412" s="149" t="s">
        <v>236</v>
      </c>
      <c r="F412" s="68"/>
      <c r="G412" s="68"/>
      <c r="H412" s="150">
        <f t="shared" si="513"/>
        <v>0</v>
      </c>
      <c r="I412" s="221" t="e">
        <f t="shared" si="514"/>
        <v>#DIV/0!</v>
      </c>
      <c r="J412" s="206"/>
      <c r="K412" s="206"/>
      <c r="L412" s="209">
        <f t="shared" si="515"/>
        <v>0</v>
      </c>
      <c r="M412" s="221" t="e">
        <f t="shared" si="516"/>
        <v>#DIV/0!</v>
      </c>
      <c r="N412" s="392"/>
      <c r="O412" s="206"/>
      <c r="P412" s="206"/>
      <c r="Q412" s="209">
        <f t="shared" si="517"/>
        <v>0</v>
      </c>
      <c r="R412" s="221" t="e">
        <f t="shared" si="518"/>
        <v>#DIV/0!</v>
      </c>
      <c r="S412" s="384"/>
      <c r="T412" s="360"/>
      <c r="U412" s="206"/>
      <c r="V412" s="206"/>
      <c r="W412" s="151">
        <f>IFERROR(((V412/U412)*1),0)</f>
        <v>0</v>
      </c>
      <c r="X412" s="387"/>
    </row>
    <row r="413" spans="1:36" ht="15.75" hidden="1" thickBot="1">
      <c r="A413" s="389"/>
      <c r="B413" s="390"/>
      <c r="C413" s="391"/>
      <c r="D413" s="391"/>
      <c r="E413" s="149" t="s">
        <v>237</v>
      </c>
      <c r="F413" s="68"/>
      <c r="G413" s="68"/>
      <c r="H413" s="150">
        <f t="shared" si="513"/>
        <v>0</v>
      </c>
      <c r="I413" s="221" t="e">
        <f t="shared" si="514"/>
        <v>#DIV/0!</v>
      </c>
      <c r="J413" s="206"/>
      <c r="K413" s="206"/>
      <c r="L413" s="209">
        <f t="shared" si="515"/>
        <v>0</v>
      </c>
      <c r="M413" s="221" t="e">
        <f t="shared" si="516"/>
        <v>#DIV/0!</v>
      </c>
      <c r="N413" s="392"/>
      <c r="O413" s="206"/>
      <c r="P413" s="206"/>
      <c r="Q413" s="209">
        <f t="shared" si="517"/>
        <v>0</v>
      </c>
      <c r="R413" s="221" t="e">
        <f t="shared" si="518"/>
        <v>#DIV/0!</v>
      </c>
      <c r="S413" s="384"/>
      <c r="T413" s="360"/>
      <c r="U413" s="206"/>
      <c r="V413" s="206"/>
      <c r="W413" s="151">
        <f>IFERROR(((V413/U413)*1),0)</f>
        <v>0</v>
      </c>
      <c r="X413" s="388"/>
    </row>
    <row r="414" spans="1:36" s="156" customFormat="1" ht="15.75" hidden="1" thickBot="1">
      <c r="A414" s="371" t="s">
        <v>238</v>
      </c>
      <c r="B414" s="372"/>
      <c r="C414" s="373"/>
      <c r="D414" s="152"/>
      <c r="E414" s="153"/>
      <c r="F414" s="154">
        <f>SUM(F409:F413)</f>
        <v>0</v>
      </c>
      <c r="G414" s="154">
        <f t="shared" ref="G414:H414" si="520">SUM(G409:G413)</f>
        <v>0</v>
      </c>
      <c r="H414" s="154">
        <f t="shared" si="520"/>
        <v>0</v>
      </c>
      <c r="I414" s="222">
        <v>1</v>
      </c>
      <c r="J414" s="210">
        <f t="shared" ref="J414:L414" si="521">SUM(J409:J413)</f>
        <v>0</v>
      </c>
      <c r="K414" s="210">
        <f t="shared" si="521"/>
        <v>0</v>
      </c>
      <c r="L414" s="210">
        <f t="shared" si="521"/>
        <v>0</v>
      </c>
      <c r="M414" s="222">
        <v>1</v>
      </c>
      <c r="N414" s="210">
        <f>N409</f>
        <v>0</v>
      </c>
      <c r="O414" s="210">
        <f t="shared" ref="O414:Q414" si="522">SUM(O409:O413)</f>
        <v>0</v>
      </c>
      <c r="P414" s="210">
        <f t="shared" si="522"/>
        <v>0</v>
      </c>
      <c r="Q414" s="210">
        <f t="shared" si="522"/>
        <v>0</v>
      </c>
      <c r="R414" s="222">
        <v>1</v>
      </c>
      <c r="S414" s="210">
        <f>S409</f>
        <v>0</v>
      </c>
      <c r="T414" s="218">
        <f>T409</f>
        <v>0</v>
      </c>
      <c r="U414" s="212">
        <f>SUM(U409:U413)</f>
        <v>0</v>
      </c>
      <c r="V414" s="213">
        <f>SUM(V409:V413)</f>
        <v>0</v>
      </c>
      <c r="W414" s="155">
        <f>IFERROR(((V414/U414)*1),0)</f>
        <v>0</v>
      </c>
      <c r="X414" s="216">
        <f>IFERROR(((1-(1-T414)*W414)*1),0)</f>
        <v>1</v>
      </c>
      <c r="Y414" s="9"/>
      <c r="Z414" s="9"/>
      <c r="AA414" s="9"/>
      <c r="AB414" s="9"/>
      <c r="AC414" s="9"/>
      <c r="AD414" s="9"/>
      <c r="AE414" s="9"/>
      <c r="AF414" s="9"/>
      <c r="AG414" s="9"/>
      <c r="AH414" s="9"/>
      <c r="AI414" s="9"/>
      <c r="AJ414" s="9"/>
    </row>
    <row r="415" spans="1:36" hidden="1">
      <c r="A415" s="389">
        <f>A409+1</f>
        <v>69</v>
      </c>
      <c r="B415" s="390"/>
      <c r="C415" s="391"/>
      <c r="D415" s="391"/>
      <c r="E415" s="149" t="s">
        <v>233</v>
      </c>
      <c r="F415" s="68"/>
      <c r="G415" s="68"/>
      <c r="H415" s="150">
        <f>F415+G415</f>
        <v>0</v>
      </c>
      <c r="I415" s="221" t="e">
        <f>H415/$H$420</f>
        <v>#DIV/0!</v>
      </c>
      <c r="J415" s="206"/>
      <c r="K415" s="206"/>
      <c r="L415" s="209">
        <f>J415+K415</f>
        <v>0</v>
      </c>
      <c r="M415" s="221" t="e">
        <f>L415/$L$420</f>
        <v>#DIV/0!</v>
      </c>
      <c r="N415" s="392"/>
      <c r="O415" s="206"/>
      <c r="P415" s="206"/>
      <c r="Q415" s="209">
        <f>O415+P415</f>
        <v>0</v>
      </c>
      <c r="R415" s="221" t="e">
        <f>Q415/$Q$420</f>
        <v>#DIV/0!</v>
      </c>
      <c r="S415" s="384">
        <f>N420-Q420</f>
        <v>0</v>
      </c>
      <c r="T415" s="360">
        <f>IFERROR((S415/N420),0)</f>
        <v>0</v>
      </c>
      <c r="U415" s="206"/>
      <c r="V415" s="206"/>
      <c r="W415" s="151">
        <f>IFERROR(((V415/U415)*1),0)</f>
        <v>0</v>
      </c>
      <c r="X415" s="386"/>
    </row>
    <row r="416" spans="1:36" hidden="1">
      <c r="A416" s="389"/>
      <c r="B416" s="390"/>
      <c r="C416" s="391"/>
      <c r="D416" s="391"/>
      <c r="E416" s="149" t="s">
        <v>234</v>
      </c>
      <c r="F416" s="68"/>
      <c r="G416" s="68"/>
      <c r="H416" s="150">
        <f t="shared" ref="H416:H419" si="523">F416+G416</f>
        <v>0</v>
      </c>
      <c r="I416" s="221" t="e">
        <f t="shared" ref="I416:I419" si="524">H416/$H$420</f>
        <v>#DIV/0!</v>
      </c>
      <c r="J416" s="206"/>
      <c r="K416" s="206"/>
      <c r="L416" s="209">
        <f t="shared" ref="L416:L419" si="525">J416+K416</f>
        <v>0</v>
      </c>
      <c r="M416" s="221" t="e">
        <f t="shared" ref="M416:M419" si="526">L416/$L$420</f>
        <v>#DIV/0!</v>
      </c>
      <c r="N416" s="392"/>
      <c r="O416" s="206"/>
      <c r="P416" s="206"/>
      <c r="Q416" s="209">
        <f t="shared" ref="Q416:Q419" si="527">O416+P416</f>
        <v>0</v>
      </c>
      <c r="R416" s="221" t="e">
        <f t="shared" ref="R416:R419" si="528">Q416/$Q$420</f>
        <v>#DIV/0!</v>
      </c>
      <c r="S416" s="384"/>
      <c r="T416" s="360"/>
      <c r="U416" s="206"/>
      <c r="V416" s="206"/>
      <c r="W416" s="151">
        <f t="shared" ref="W416:W417" si="529">IFERROR(((V416/U416)*1),0)</f>
        <v>0</v>
      </c>
      <c r="X416" s="387"/>
    </row>
    <row r="417" spans="1:36" hidden="1">
      <c r="A417" s="389"/>
      <c r="B417" s="390"/>
      <c r="C417" s="391"/>
      <c r="D417" s="391"/>
      <c r="E417" s="149" t="s">
        <v>235</v>
      </c>
      <c r="F417" s="68"/>
      <c r="G417" s="68"/>
      <c r="H417" s="150">
        <f t="shared" si="523"/>
        <v>0</v>
      </c>
      <c r="I417" s="221" t="e">
        <f t="shared" si="524"/>
        <v>#DIV/0!</v>
      </c>
      <c r="J417" s="206"/>
      <c r="K417" s="206"/>
      <c r="L417" s="209">
        <f t="shared" si="525"/>
        <v>0</v>
      </c>
      <c r="M417" s="221" t="e">
        <f t="shared" si="526"/>
        <v>#DIV/0!</v>
      </c>
      <c r="N417" s="392"/>
      <c r="O417" s="206"/>
      <c r="P417" s="206"/>
      <c r="Q417" s="209">
        <f t="shared" si="527"/>
        <v>0</v>
      </c>
      <c r="R417" s="221" t="e">
        <f t="shared" si="528"/>
        <v>#DIV/0!</v>
      </c>
      <c r="S417" s="384"/>
      <c r="T417" s="360"/>
      <c r="U417" s="206"/>
      <c r="V417" s="206"/>
      <c r="W417" s="151">
        <f t="shared" si="529"/>
        <v>0</v>
      </c>
      <c r="X417" s="387"/>
    </row>
    <row r="418" spans="1:36" hidden="1">
      <c r="A418" s="389"/>
      <c r="B418" s="390"/>
      <c r="C418" s="391"/>
      <c r="D418" s="391"/>
      <c r="E418" s="149" t="s">
        <v>236</v>
      </c>
      <c r="F418" s="68"/>
      <c r="G418" s="68"/>
      <c r="H418" s="150">
        <f t="shared" si="523"/>
        <v>0</v>
      </c>
      <c r="I418" s="221" t="e">
        <f t="shared" si="524"/>
        <v>#DIV/0!</v>
      </c>
      <c r="J418" s="206"/>
      <c r="K418" s="206"/>
      <c r="L418" s="209">
        <f t="shared" si="525"/>
        <v>0</v>
      </c>
      <c r="M418" s="221" t="e">
        <f t="shared" si="526"/>
        <v>#DIV/0!</v>
      </c>
      <c r="N418" s="392"/>
      <c r="O418" s="206"/>
      <c r="P418" s="206"/>
      <c r="Q418" s="209">
        <f t="shared" si="527"/>
        <v>0</v>
      </c>
      <c r="R418" s="221" t="e">
        <f t="shared" si="528"/>
        <v>#DIV/0!</v>
      </c>
      <c r="S418" s="384"/>
      <c r="T418" s="360"/>
      <c r="U418" s="206"/>
      <c r="V418" s="206"/>
      <c r="W418" s="151">
        <f>IFERROR(((V418/U418)*1),0)</f>
        <v>0</v>
      </c>
      <c r="X418" s="387"/>
    </row>
    <row r="419" spans="1:36" ht="15.75" hidden="1" thickBot="1">
      <c r="A419" s="389"/>
      <c r="B419" s="390"/>
      <c r="C419" s="391"/>
      <c r="D419" s="391"/>
      <c r="E419" s="149" t="s">
        <v>237</v>
      </c>
      <c r="F419" s="68"/>
      <c r="G419" s="68"/>
      <c r="H419" s="150">
        <f t="shared" si="523"/>
        <v>0</v>
      </c>
      <c r="I419" s="221" t="e">
        <f t="shared" si="524"/>
        <v>#DIV/0!</v>
      </c>
      <c r="J419" s="206"/>
      <c r="K419" s="206"/>
      <c r="L419" s="209">
        <f t="shared" si="525"/>
        <v>0</v>
      </c>
      <c r="M419" s="221" t="e">
        <f t="shared" si="526"/>
        <v>#DIV/0!</v>
      </c>
      <c r="N419" s="392"/>
      <c r="O419" s="206"/>
      <c r="P419" s="206"/>
      <c r="Q419" s="209">
        <f t="shared" si="527"/>
        <v>0</v>
      </c>
      <c r="R419" s="221" t="e">
        <f t="shared" si="528"/>
        <v>#DIV/0!</v>
      </c>
      <c r="S419" s="384"/>
      <c r="T419" s="360"/>
      <c r="U419" s="206"/>
      <c r="V419" s="206"/>
      <c r="W419" s="151">
        <f>IFERROR(((V419/U419)*1),0)</f>
        <v>0</v>
      </c>
      <c r="X419" s="388"/>
    </row>
    <row r="420" spans="1:36" s="156" customFormat="1" ht="15.75" hidden="1" thickBot="1">
      <c r="A420" s="371" t="s">
        <v>238</v>
      </c>
      <c r="B420" s="372"/>
      <c r="C420" s="373"/>
      <c r="D420" s="152"/>
      <c r="E420" s="153"/>
      <c r="F420" s="154">
        <f>SUM(F415:F419)</f>
        <v>0</v>
      </c>
      <c r="G420" s="154">
        <f t="shared" ref="G420:H420" si="530">SUM(G415:G419)</f>
        <v>0</v>
      </c>
      <c r="H420" s="154">
        <f t="shared" si="530"/>
        <v>0</v>
      </c>
      <c r="I420" s="222">
        <v>1</v>
      </c>
      <c r="J420" s="210">
        <f t="shared" ref="J420:L420" si="531">SUM(J415:J419)</f>
        <v>0</v>
      </c>
      <c r="K420" s="210">
        <f t="shared" si="531"/>
        <v>0</v>
      </c>
      <c r="L420" s="210">
        <f t="shared" si="531"/>
        <v>0</v>
      </c>
      <c r="M420" s="222">
        <v>1</v>
      </c>
      <c r="N420" s="210">
        <f>N415</f>
        <v>0</v>
      </c>
      <c r="O420" s="210">
        <f t="shared" ref="O420:Q420" si="532">SUM(O415:O419)</f>
        <v>0</v>
      </c>
      <c r="P420" s="210">
        <f t="shared" si="532"/>
        <v>0</v>
      </c>
      <c r="Q420" s="210">
        <f t="shared" si="532"/>
        <v>0</v>
      </c>
      <c r="R420" s="222">
        <v>1</v>
      </c>
      <c r="S420" s="210">
        <f>S415</f>
        <v>0</v>
      </c>
      <c r="T420" s="218">
        <f>T415</f>
        <v>0</v>
      </c>
      <c r="U420" s="212">
        <f>SUM(U415:U419)</f>
        <v>0</v>
      </c>
      <c r="V420" s="213">
        <f>SUM(V415:V419)</f>
        <v>0</v>
      </c>
      <c r="W420" s="155">
        <f>IFERROR(((V420/U420)*1),0)</f>
        <v>0</v>
      </c>
      <c r="X420" s="216">
        <f>IFERROR(((1-(1-T420)*W420)*1),0)</f>
        <v>1</v>
      </c>
      <c r="Y420" s="9"/>
      <c r="Z420" s="9"/>
      <c r="AA420" s="9"/>
      <c r="AB420" s="9"/>
      <c r="AC420" s="9"/>
      <c r="AD420" s="9"/>
      <c r="AE420" s="9"/>
      <c r="AF420" s="9"/>
      <c r="AG420" s="9"/>
      <c r="AH420" s="9"/>
      <c r="AI420" s="9"/>
      <c r="AJ420" s="9"/>
    </row>
    <row r="421" spans="1:36" hidden="1">
      <c r="A421" s="389">
        <f>A415+1</f>
        <v>70</v>
      </c>
      <c r="B421" s="390"/>
      <c r="C421" s="391"/>
      <c r="D421" s="391"/>
      <c r="E421" s="149" t="s">
        <v>233</v>
      </c>
      <c r="F421" s="68"/>
      <c r="G421" s="68"/>
      <c r="H421" s="150">
        <f>F421+G421</f>
        <v>0</v>
      </c>
      <c r="I421" s="221" t="e">
        <f>H421/$H$426</f>
        <v>#DIV/0!</v>
      </c>
      <c r="J421" s="206"/>
      <c r="K421" s="206"/>
      <c r="L421" s="209">
        <f>J421+K421</f>
        <v>0</v>
      </c>
      <c r="M421" s="221" t="e">
        <f>L421/$L$426</f>
        <v>#DIV/0!</v>
      </c>
      <c r="N421" s="392"/>
      <c r="O421" s="206"/>
      <c r="P421" s="206"/>
      <c r="Q421" s="209">
        <f>O421+P421</f>
        <v>0</v>
      </c>
      <c r="R421" s="221" t="e">
        <f>Q421/$Q$426</f>
        <v>#DIV/0!</v>
      </c>
      <c r="S421" s="384">
        <f>N426-Q426</f>
        <v>0</v>
      </c>
      <c r="T421" s="360">
        <f>IFERROR((S421/N426),0)</f>
        <v>0</v>
      </c>
      <c r="U421" s="206"/>
      <c r="V421" s="206"/>
      <c r="W421" s="151">
        <f>IFERROR(((V421/U421)*1),0)</f>
        <v>0</v>
      </c>
      <c r="X421" s="386"/>
    </row>
    <row r="422" spans="1:36" hidden="1">
      <c r="A422" s="389"/>
      <c r="B422" s="390"/>
      <c r="C422" s="391"/>
      <c r="D422" s="391"/>
      <c r="E422" s="149" t="s">
        <v>234</v>
      </c>
      <c r="F422" s="68"/>
      <c r="G422" s="68"/>
      <c r="H422" s="150">
        <f t="shared" ref="H422:H425" si="533">F422+G422</f>
        <v>0</v>
      </c>
      <c r="I422" s="221" t="e">
        <f t="shared" ref="I422:I425" si="534">H422/$H$426</f>
        <v>#DIV/0!</v>
      </c>
      <c r="J422" s="206"/>
      <c r="K422" s="206"/>
      <c r="L422" s="209">
        <f t="shared" ref="L422:L425" si="535">J422+K422</f>
        <v>0</v>
      </c>
      <c r="M422" s="221" t="e">
        <f t="shared" ref="M422:M425" si="536">L422/$L$426</f>
        <v>#DIV/0!</v>
      </c>
      <c r="N422" s="392"/>
      <c r="O422" s="206"/>
      <c r="P422" s="206"/>
      <c r="Q422" s="209">
        <f t="shared" ref="Q422:Q425" si="537">O422+P422</f>
        <v>0</v>
      </c>
      <c r="R422" s="221" t="e">
        <f t="shared" ref="R422:R425" si="538">Q422/$Q$426</f>
        <v>#DIV/0!</v>
      </c>
      <c r="S422" s="384"/>
      <c r="T422" s="360"/>
      <c r="U422" s="206"/>
      <c r="V422" s="206"/>
      <c r="W422" s="151">
        <f t="shared" ref="W422:W423" si="539">IFERROR(((V422/U422)*1),0)</f>
        <v>0</v>
      </c>
      <c r="X422" s="387"/>
    </row>
    <row r="423" spans="1:36" hidden="1">
      <c r="A423" s="389"/>
      <c r="B423" s="390"/>
      <c r="C423" s="391"/>
      <c r="D423" s="391"/>
      <c r="E423" s="149" t="s">
        <v>235</v>
      </c>
      <c r="F423" s="68"/>
      <c r="G423" s="68"/>
      <c r="H423" s="150">
        <f t="shared" si="533"/>
        <v>0</v>
      </c>
      <c r="I423" s="221" t="e">
        <f t="shared" si="534"/>
        <v>#DIV/0!</v>
      </c>
      <c r="J423" s="206"/>
      <c r="K423" s="206"/>
      <c r="L423" s="209">
        <f t="shared" si="535"/>
        <v>0</v>
      </c>
      <c r="M423" s="221" t="e">
        <f t="shared" si="536"/>
        <v>#DIV/0!</v>
      </c>
      <c r="N423" s="392"/>
      <c r="O423" s="206"/>
      <c r="P423" s="206"/>
      <c r="Q423" s="209">
        <f t="shared" si="537"/>
        <v>0</v>
      </c>
      <c r="R423" s="221" t="e">
        <f t="shared" si="538"/>
        <v>#DIV/0!</v>
      </c>
      <c r="S423" s="384"/>
      <c r="T423" s="360"/>
      <c r="U423" s="206"/>
      <c r="V423" s="206"/>
      <c r="W423" s="151">
        <f t="shared" si="539"/>
        <v>0</v>
      </c>
      <c r="X423" s="387"/>
    </row>
    <row r="424" spans="1:36" hidden="1">
      <c r="A424" s="389"/>
      <c r="B424" s="390"/>
      <c r="C424" s="391"/>
      <c r="D424" s="391"/>
      <c r="E424" s="149" t="s">
        <v>236</v>
      </c>
      <c r="F424" s="68"/>
      <c r="G424" s="68"/>
      <c r="H424" s="150">
        <f t="shared" si="533"/>
        <v>0</v>
      </c>
      <c r="I424" s="221" t="e">
        <f t="shared" si="534"/>
        <v>#DIV/0!</v>
      </c>
      <c r="J424" s="206"/>
      <c r="K424" s="206"/>
      <c r="L424" s="209">
        <f t="shared" si="535"/>
        <v>0</v>
      </c>
      <c r="M424" s="221" t="e">
        <f t="shared" si="536"/>
        <v>#DIV/0!</v>
      </c>
      <c r="N424" s="392"/>
      <c r="O424" s="206"/>
      <c r="P424" s="206"/>
      <c r="Q424" s="209">
        <f t="shared" si="537"/>
        <v>0</v>
      </c>
      <c r="R424" s="221" t="e">
        <f t="shared" si="538"/>
        <v>#DIV/0!</v>
      </c>
      <c r="S424" s="384"/>
      <c r="T424" s="360"/>
      <c r="U424" s="206"/>
      <c r="V424" s="206"/>
      <c r="W424" s="151">
        <f>IFERROR(((V424/U424)*1),0)</f>
        <v>0</v>
      </c>
      <c r="X424" s="387"/>
    </row>
    <row r="425" spans="1:36" ht="15.75" hidden="1" thickBot="1">
      <c r="A425" s="389"/>
      <c r="B425" s="390"/>
      <c r="C425" s="391"/>
      <c r="D425" s="391"/>
      <c r="E425" s="149" t="s">
        <v>237</v>
      </c>
      <c r="F425" s="68"/>
      <c r="G425" s="68"/>
      <c r="H425" s="150">
        <f t="shared" si="533"/>
        <v>0</v>
      </c>
      <c r="I425" s="221" t="e">
        <f t="shared" si="534"/>
        <v>#DIV/0!</v>
      </c>
      <c r="J425" s="206"/>
      <c r="K425" s="206"/>
      <c r="L425" s="209">
        <f t="shared" si="535"/>
        <v>0</v>
      </c>
      <c r="M425" s="221" t="e">
        <f t="shared" si="536"/>
        <v>#DIV/0!</v>
      </c>
      <c r="N425" s="392"/>
      <c r="O425" s="206"/>
      <c r="P425" s="206"/>
      <c r="Q425" s="209">
        <f t="shared" si="537"/>
        <v>0</v>
      </c>
      <c r="R425" s="221" t="e">
        <f t="shared" si="538"/>
        <v>#DIV/0!</v>
      </c>
      <c r="S425" s="384"/>
      <c r="T425" s="360"/>
      <c r="U425" s="206"/>
      <c r="V425" s="206"/>
      <c r="W425" s="151">
        <f>IFERROR(((V425/U425)*1),0)</f>
        <v>0</v>
      </c>
      <c r="X425" s="388"/>
    </row>
    <row r="426" spans="1:36" s="156" customFormat="1" ht="15.75" hidden="1" thickBot="1">
      <c r="A426" s="371" t="s">
        <v>238</v>
      </c>
      <c r="B426" s="372"/>
      <c r="C426" s="373"/>
      <c r="D426" s="152"/>
      <c r="E426" s="153"/>
      <c r="F426" s="154">
        <f>SUM(F421:F425)</f>
        <v>0</v>
      </c>
      <c r="G426" s="154">
        <f t="shared" ref="G426:H426" si="540">SUM(G421:G425)</f>
        <v>0</v>
      </c>
      <c r="H426" s="154">
        <f t="shared" si="540"/>
        <v>0</v>
      </c>
      <c r="I426" s="222">
        <v>1</v>
      </c>
      <c r="J426" s="210">
        <f t="shared" ref="J426:L426" si="541">SUM(J421:J425)</f>
        <v>0</v>
      </c>
      <c r="K426" s="210">
        <f t="shared" si="541"/>
        <v>0</v>
      </c>
      <c r="L426" s="210">
        <f t="shared" si="541"/>
        <v>0</v>
      </c>
      <c r="M426" s="222">
        <v>1</v>
      </c>
      <c r="N426" s="210">
        <f>N421</f>
        <v>0</v>
      </c>
      <c r="O426" s="210">
        <f t="shared" ref="O426:Q426" si="542">SUM(O421:O425)</f>
        <v>0</v>
      </c>
      <c r="P426" s="210">
        <f t="shared" si="542"/>
        <v>0</v>
      </c>
      <c r="Q426" s="210">
        <f t="shared" si="542"/>
        <v>0</v>
      </c>
      <c r="R426" s="222">
        <v>1</v>
      </c>
      <c r="S426" s="210">
        <f>S421</f>
        <v>0</v>
      </c>
      <c r="T426" s="218">
        <f>T421</f>
        <v>0</v>
      </c>
      <c r="U426" s="212">
        <f>SUM(U421:U425)</f>
        <v>0</v>
      </c>
      <c r="V426" s="213">
        <f>SUM(V421:V425)</f>
        <v>0</v>
      </c>
      <c r="W426" s="155">
        <f>IFERROR(((V426/U426)*1),0)</f>
        <v>0</v>
      </c>
      <c r="X426" s="216">
        <f>IFERROR(((1-(1-T426)*W426)*1),0)</f>
        <v>1</v>
      </c>
      <c r="Y426" s="9"/>
      <c r="Z426" s="9"/>
      <c r="AA426" s="9"/>
      <c r="AB426" s="9"/>
      <c r="AC426" s="9"/>
      <c r="AD426" s="9"/>
      <c r="AE426" s="9"/>
      <c r="AF426" s="9"/>
      <c r="AG426" s="9"/>
      <c r="AH426" s="9"/>
      <c r="AI426" s="9"/>
      <c r="AJ426" s="9"/>
    </row>
    <row r="427" spans="1:36" hidden="1">
      <c r="A427" s="389">
        <f>A421+1</f>
        <v>71</v>
      </c>
      <c r="B427" s="390"/>
      <c r="C427" s="391"/>
      <c r="D427" s="391"/>
      <c r="E427" s="149" t="s">
        <v>233</v>
      </c>
      <c r="F427" s="68"/>
      <c r="G427" s="68"/>
      <c r="H427" s="150">
        <f>F427+G427</f>
        <v>0</v>
      </c>
      <c r="I427" s="221" t="e">
        <f>H427/$H$432</f>
        <v>#DIV/0!</v>
      </c>
      <c r="J427" s="206"/>
      <c r="K427" s="206"/>
      <c r="L427" s="209">
        <f>J427+K427</f>
        <v>0</v>
      </c>
      <c r="M427" s="221" t="e">
        <f>L427/$L$432</f>
        <v>#DIV/0!</v>
      </c>
      <c r="N427" s="392"/>
      <c r="O427" s="206"/>
      <c r="P427" s="206"/>
      <c r="Q427" s="209">
        <f>O427+P427</f>
        <v>0</v>
      </c>
      <c r="R427" s="221" t="e">
        <f>Q427/$Q$432</f>
        <v>#DIV/0!</v>
      </c>
      <c r="S427" s="384">
        <f>N432-Q432</f>
        <v>0</v>
      </c>
      <c r="T427" s="360">
        <f>IFERROR((S427/N432),0)</f>
        <v>0</v>
      </c>
      <c r="U427" s="206"/>
      <c r="V427" s="206"/>
      <c r="W427" s="151">
        <f>IFERROR(((V427/U427)*1),0)</f>
        <v>0</v>
      </c>
      <c r="X427" s="386"/>
    </row>
    <row r="428" spans="1:36" hidden="1">
      <c r="A428" s="389"/>
      <c r="B428" s="390"/>
      <c r="C428" s="391"/>
      <c r="D428" s="391"/>
      <c r="E428" s="149" t="s">
        <v>234</v>
      </c>
      <c r="F428" s="68"/>
      <c r="G428" s="68"/>
      <c r="H428" s="150">
        <f t="shared" ref="H428:H431" si="543">F428+G428</f>
        <v>0</v>
      </c>
      <c r="I428" s="221" t="e">
        <f t="shared" ref="I428:I431" si="544">H428/$H$432</f>
        <v>#DIV/0!</v>
      </c>
      <c r="J428" s="206"/>
      <c r="K428" s="206"/>
      <c r="L428" s="209">
        <f t="shared" ref="L428:L431" si="545">J428+K428</f>
        <v>0</v>
      </c>
      <c r="M428" s="221" t="e">
        <f t="shared" ref="M428:M431" si="546">L428/$L$432</f>
        <v>#DIV/0!</v>
      </c>
      <c r="N428" s="392"/>
      <c r="O428" s="206"/>
      <c r="P428" s="206"/>
      <c r="Q428" s="209">
        <f t="shared" ref="Q428:Q431" si="547">O428+P428</f>
        <v>0</v>
      </c>
      <c r="R428" s="221" t="e">
        <f t="shared" ref="R428:R431" si="548">Q428/$Q$432</f>
        <v>#DIV/0!</v>
      </c>
      <c r="S428" s="384"/>
      <c r="T428" s="360"/>
      <c r="U428" s="206"/>
      <c r="V428" s="206"/>
      <c r="W428" s="151">
        <f t="shared" ref="W428:W429" si="549">IFERROR(((V428/U428)*1),0)</f>
        <v>0</v>
      </c>
      <c r="X428" s="387"/>
    </row>
    <row r="429" spans="1:36" hidden="1">
      <c r="A429" s="389"/>
      <c r="B429" s="390"/>
      <c r="C429" s="391"/>
      <c r="D429" s="391"/>
      <c r="E429" s="149" t="s">
        <v>235</v>
      </c>
      <c r="F429" s="68"/>
      <c r="G429" s="68"/>
      <c r="H429" s="150">
        <f t="shared" si="543"/>
        <v>0</v>
      </c>
      <c r="I429" s="221" t="e">
        <f t="shared" si="544"/>
        <v>#DIV/0!</v>
      </c>
      <c r="J429" s="206"/>
      <c r="K429" s="206"/>
      <c r="L429" s="209">
        <f t="shared" si="545"/>
        <v>0</v>
      </c>
      <c r="M429" s="221" t="e">
        <f t="shared" si="546"/>
        <v>#DIV/0!</v>
      </c>
      <c r="N429" s="392"/>
      <c r="O429" s="206"/>
      <c r="P429" s="206"/>
      <c r="Q429" s="209">
        <f t="shared" si="547"/>
        <v>0</v>
      </c>
      <c r="R429" s="221" t="e">
        <f t="shared" si="548"/>
        <v>#DIV/0!</v>
      </c>
      <c r="S429" s="384"/>
      <c r="T429" s="360"/>
      <c r="U429" s="206"/>
      <c r="V429" s="206"/>
      <c r="W429" s="151">
        <f t="shared" si="549"/>
        <v>0</v>
      </c>
      <c r="X429" s="387"/>
    </row>
    <row r="430" spans="1:36" hidden="1">
      <c r="A430" s="389"/>
      <c r="B430" s="390"/>
      <c r="C430" s="391"/>
      <c r="D430" s="391"/>
      <c r="E430" s="149" t="s">
        <v>236</v>
      </c>
      <c r="F430" s="68"/>
      <c r="G430" s="68"/>
      <c r="H430" s="150">
        <f t="shared" si="543"/>
        <v>0</v>
      </c>
      <c r="I430" s="221" t="e">
        <f t="shared" si="544"/>
        <v>#DIV/0!</v>
      </c>
      <c r="J430" s="206"/>
      <c r="K430" s="206"/>
      <c r="L430" s="209">
        <f t="shared" si="545"/>
        <v>0</v>
      </c>
      <c r="M430" s="221" t="e">
        <f t="shared" si="546"/>
        <v>#DIV/0!</v>
      </c>
      <c r="N430" s="392"/>
      <c r="O430" s="206"/>
      <c r="P430" s="206"/>
      <c r="Q430" s="209">
        <f t="shared" si="547"/>
        <v>0</v>
      </c>
      <c r="R430" s="221" t="e">
        <f t="shared" si="548"/>
        <v>#DIV/0!</v>
      </c>
      <c r="S430" s="384"/>
      <c r="T430" s="360"/>
      <c r="U430" s="206"/>
      <c r="V430" s="206"/>
      <c r="W430" s="151">
        <f>IFERROR(((V430/U430)*1),0)</f>
        <v>0</v>
      </c>
      <c r="X430" s="387"/>
    </row>
    <row r="431" spans="1:36" ht="15.75" hidden="1" thickBot="1">
      <c r="A431" s="389"/>
      <c r="B431" s="390"/>
      <c r="C431" s="391"/>
      <c r="D431" s="391"/>
      <c r="E431" s="149" t="s">
        <v>237</v>
      </c>
      <c r="F431" s="68"/>
      <c r="G431" s="68"/>
      <c r="H431" s="150">
        <f t="shared" si="543"/>
        <v>0</v>
      </c>
      <c r="I431" s="221" t="e">
        <f t="shared" si="544"/>
        <v>#DIV/0!</v>
      </c>
      <c r="J431" s="206"/>
      <c r="K431" s="206"/>
      <c r="L431" s="209">
        <f t="shared" si="545"/>
        <v>0</v>
      </c>
      <c r="M431" s="221" t="e">
        <f t="shared" si="546"/>
        <v>#DIV/0!</v>
      </c>
      <c r="N431" s="392"/>
      <c r="O431" s="206"/>
      <c r="P431" s="206"/>
      <c r="Q431" s="209">
        <f t="shared" si="547"/>
        <v>0</v>
      </c>
      <c r="R431" s="221" t="e">
        <f t="shared" si="548"/>
        <v>#DIV/0!</v>
      </c>
      <c r="S431" s="384"/>
      <c r="T431" s="360"/>
      <c r="U431" s="206"/>
      <c r="V431" s="206"/>
      <c r="W431" s="151">
        <f>IFERROR(((V431/U431)*1),0)</f>
        <v>0</v>
      </c>
      <c r="X431" s="388"/>
    </row>
    <row r="432" spans="1:36" s="156" customFormat="1" ht="15.75" hidden="1" thickBot="1">
      <c r="A432" s="371" t="s">
        <v>238</v>
      </c>
      <c r="B432" s="372"/>
      <c r="C432" s="373"/>
      <c r="D432" s="152"/>
      <c r="E432" s="153"/>
      <c r="F432" s="154">
        <f>SUM(F427:F431)</f>
        <v>0</v>
      </c>
      <c r="G432" s="154">
        <f t="shared" ref="G432:H432" si="550">SUM(G427:G431)</f>
        <v>0</v>
      </c>
      <c r="H432" s="154">
        <f t="shared" si="550"/>
        <v>0</v>
      </c>
      <c r="I432" s="222">
        <v>1</v>
      </c>
      <c r="J432" s="210">
        <f t="shared" ref="J432:L432" si="551">SUM(J427:J431)</f>
        <v>0</v>
      </c>
      <c r="K432" s="210">
        <f t="shared" si="551"/>
        <v>0</v>
      </c>
      <c r="L432" s="210">
        <f t="shared" si="551"/>
        <v>0</v>
      </c>
      <c r="M432" s="222">
        <v>1</v>
      </c>
      <c r="N432" s="210">
        <f>N427</f>
        <v>0</v>
      </c>
      <c r="O432" s="210">
        <f t="shared" ref="O432:Q432" si="552">SUM(O427:O431)</f>
        <v>0</v>
      </c>
      <c r="P432" s="210">
        <f t="shared" si="552"/>
        <v>0</v>
      </c>
      <c r="Q432" s="210">
        <f t="shared" si="552"/>
        <v>0</v>
      </c>
      <c r="R432" s="222">
        <v>1</v>
      </c>
      <c r="S432" s="210">
        <f>S427</f>
        <v>0</v>
      </c>
      <c r="T432" s="218">
        <f>T427</f>
        <v>0</v>
      </c>
      <c r="U432" s="212">
        <f>SUM(U427:U431)</f>
        <v>0</v>
      </c>
      <c r="V432" s="213">
        <f>SUM(V427:V431)</f>
        <v>0</v>
      </c>
      <c r="W432" s="155">
        <f>IFERROR(((V432/U432)*1),0)</f>
        <v>0</v>
      </c>
      <c r="X432" s="216">
        <f>IFERROR(((1-(1-T432)*W432)*1),0)</f>
        <v>1</v>
      </c>
      <c r="Y432" s="9"/>
      <c r="Z432" s="9"/>
      <c r="AA432" s="9"/>
      <c r="AB432" s="9"/>
      <c r="AC432" s="9"/>
      <c r="AD432" s="9"/>
      <c r="AE432" s="9"/>
      <c r="AF432" s="9"/>
      <c r="AG432" s="9"/>
      <c r="AH432" s="9"/>
      <c r="AI432" s="9"/>
      <c r="AJ432" s="9"/>
    </row>
    <row r="433" spans="1:36" hidden="1">
      <c r="A433" s="389">
        <f>A427+1</f>
        <v>72</v>
      </c>
      <c r="B433" s="390"/>
      <c r="C433" s="391"/>
      <c r="D433" s="391"/>
      <c r="E433" s="149" t="s">
        <v>233</v>
      </c>
      <c r="F433" s="68"/>
      <c r="G433" s="68"/>
      <c r="H433" s="150">
        <f>F433+G433</f>
        <v>0</v>
      </c>
      <c r="I433" s="221" t="e">
        <f>H433/$H$438</f>
        <v>#DIV/0!</v>
      </c>
      <c r="J433" s="206"/>
      <c r="K433" s="206"/>
      <c r="L433" s="209">
        <f>J433+K433</f>
        <v>0</v>
      </c>
      <c r="M433" s="221" t="e">
        <f>L433/$L$438</f>
        <v>#DIV/0!</v>
      </c>
      <c r="N433" s="392"/>
      <c r="O433" s="206"/>
      <c r="P433" s="206"/>
      <c r="Q433" s="209">
        <f>O433+P433</f>
        <v>0</v>
      </c>
      <c r="R433" s="221" t="e">
        <f>Q433/$Q$438</f>
        <v>#DIV/0!</v>
      </c>
      <c r="S433" s="384">
        <f>N438-Q438</f>
        <v>0</v>
      </c>
      <c r="T433" s="360">
        <f>IFERROR((S433/N438),0)</f>
        <v>0</v>
      </c>
      <c r="U433" s="206"/>
      <c r="V433" s="206"/>
      <c r="W433" s="151">
        <f>IFERROR(((V433/U433)*1),0)</f>
        <v>0</v>
      </c>
      <c r="X433" s="386"/>
    </row>
    <row r="434" spans="1:36" hidden="1">
      <c r="A434" s="389"/>
      <c r="B434" s="390"/>
      <c r="C434" s="391"/>
      <c r="D434" s="391"/>
      <c r="E434" s="149" t="s">
        <v>234</v>
      </c>
      <c r="F434" s="68"/>
      <c r="G434" s="68"/>
      <c r="H434" s="150">
        <f t="shared" ref="H434:H437" si="553">F434+G434</f>
        <v>0</v>
      </c>
      <c r="I434" s="221" t="e">
        <f t="shared" ref="I434:I437" si="554">H434/$H$438</f>
        <v>#DIV/0!</v>
      </c>
      <c r="J434" s="206"/>
      <c r="K434" s="206"/>
      <c r="L434" s="209">
        <f t="shared" ref="L434:L437" si="555">J434+K434</f>
        <v>0</v>
      </c>
      <c r="M434" s="221" t="e">
        <f t="shared" ref="M434:M437" si="556">L434/$L$438</f>
        <v>#DIV/0!</v>
      </c>
      <c r="N434" s="392"/>
      <c r="O434" s="206"/>
      <c r="P434" s="206"/>
      <c r="Q434" s="209">
        <f t="shared" ref="Q434:Q437" si="557">O434+P434</f>
        <v>0</v>
      </c>
      <c r="R434" s="221" t="e">
        <f t="shared" ref="R434:R437" si="558">Q434/$Q$438</f>
        <v>#DIV/0!</v>
      </c>
      <c r="S434" s="384"/>
      <c r="T434" s="360"/>
      <c r="U434" s="206"/>
      <c r="V434" s="206"/>
      <c r="W434" s="151">
        <f t="shared" ref="W434:W435" si="559">IFERROR(((V434/U434)*1),0)</f>
        <v>0</v>
      </c>
      <c r="X434" s="387"/>
    </row>
    <row r="435" spans="1:36" hidden="1">
      <c r="A435" s="389"/>
      <c r="B435" s="390"/>
      <c r="C435" s="391"/>
      <c r="D435" s="391"/>
      <c r="E435" s="149" t="s">
        <v>235</v>
      </c>
      <c r="F435" s="68"/>
      <c r="G435" s="68"/>
      <c r="H435" s="150">
        <f t="shared" si="553"/>
        <v>0</v>
      </c>
      <c r="I435" s="221" t="e">
        <f t="shared" si="554"/>
        <v>#DIV/0!</v>
      </c>
      <c r="J435" s="206"/>
      <c r="K435" s="206"/>
      <c r="L435" s="209">
        <f t="shared" si="555"/>
        <v>0</v>
      </c>
      <c r="M435" s="221" t="e">
        <f t="shared" si="556"/>
        <v>#DIV/0!</v>
      </c>
      <c r="N435" s="392"/>
      <c r="O435" s="206"/>
      <c r="P435" s="206"/>
      <c r="Q435" s="209">
        <f t="shared" si="557"/>
        <v>0</v>
      </c>
      <c r="R435" s="221" t="e">
        <f t="shared" si="558"/>
        <v>#DIV/0!</v>
      </c>
      <c r="S435" s="384"/>
      <c r="T435" s="360"/>
      <c r="U435" s="206"/>
      <c r="V435" s="206"/>
      <c r="W435" s="151">
        <f t="shared" si="559"/>
        <v>0</v>
      </c>
      <c r="X435" s="387"/>
    </row>
    <row r="436" spans="1:36" hidden="1">
      <c r="A436" s="389"/>
      <c r="B436" s="390"/>
      <c r="C436" s="391"/>
      <c r="D436" s="391"/>
      <c r="E436" s="149" t="s">
        <v>236</v>
      </c>
      <c r="F436" s="68"/>
      <c r="G436" s="68"/>
      <c r="H436" s="150">
        <f t="shared" si="553"/>
        <v>0</v>
      </c>
      <c r="I436" s="221" t="e">
        <f t="shared" si="554"/>
        <v>#DIV/0!</v>
      </c>
      <c r="J436" s="206"/>
      <c r="K436" s="206"/>
      <c r="L436" s="209">
        <f t="shared" si="555"/>
        <v>0</v>
      </c>
      <c r="M436" s="221" t="e">
        <f t="shared" si="556"/>
        <v>#DIV/0!</v>
      </c>
      <c r="N436" s="392"/>
      <c r="O436" s="206"/>
      <c r="P436" s="206"/>
      <c r="Q436" s="209">
        <f t="shared" si="557"/>
        <v>0</v>
      </c>
      <c r="R436" s="221" t="e">
        <f t="shared" si="558"/>
        <v>#DIV/0!</v>
      </c>
      <c r="S436" s="384"/>
      <c r="T436" s="360"/>
      <c r="U436" s="206"/>
      <c r="V436" s="206"/>
      <c r="W436" s="151">
        <f>IFERROR(((V436/U436)*1),0)</f>
        <v>0</v>
      </c>
      <c r="X436" s="387"/>
    </row>
    <row r="437" spans="1:36" ht="15.75" hidden="1" thickBot="1">
      <c r="A437" s="389"/>
      <c r="B437" s="390"/>
      <c r="C437" s="391"/>
      <c r="D437" s="391"/>
      <c r="E437" s="149" t="s">
        <v>237</v>
      </c>
      <c r="F437" s="68"/>
      <c r="G437" s="68"/>
      <c r="H437" s="150">
        <f t="shared" si="553"/>
        <v>0</v>
      </c>
      <c r="I437" s="221" t="e">
        <f t="shared" si="554"/>
        <v>#DIV/0!</v>
      </c>
      <c r="J437" s="206"/>
      <c r="K437" s="206"/>
      <c r="L437" s="209">
        <f t="shared" si="555"/>
        <v>0</v>
      </c>
      <c r="M437" s="221" t="e">
        <f t="shared" si="556"/>
        <v>#DIV/0!</v>
      </c>
      <c r="N437" s="392"/>
      <c r="O437" s="206"/>
      <c r="P437" s="206"/>
      <c r="Q437" s="209">
        <f t="shared" si="557"/>
        <v>0</v>
      </c>
      <c r="R437" s="221" t="e">
        <f t="shared" si="558"/>
        <v>#DIV/0!</v>
      </c>
      <c r="S437" s="384"/>
      <c r="T437" s="360"/>
      <c r="U437" s="206"/>
      <c r="V437" s="206"/>
      <c r="W437" s="151">
        <f>IFERROR(((V437/U437)*1),0)</f>
        <v>0</v>
      </c>
      <c r="X437" s="388"/>
    </row>
    <row r="438" spans="1:36" s="156" customFormat="1" ht="15.75" hidden="1" thickBot="1">
      <c r="A438" s="371" t="s">
        <v>238</v>
      </c>
      <c r="B438" s="372"/>
      <c r="C438" s="373"/>
      <c r="D438" s="152"/>
      <c r="E438" s="153"/>
      <c r="F438" s="154">
        <f>SUM(F433:F437)</f>
        <v>0</v>
      </c>
      <c r="G438" s="154">
        <f t="shared" ref="G438:H438" si="560">SUM(G433:G437)</f>
        <v>0</v>
      </c>
      <c r="H438" s="154">
        <f t="shared" si="560"/>
        <v>0</v>
      </c>
      <c r="I438" s="222">
        <v>1</v>
      </c>
      <c r="J438" s="210">
        <f t="shared" ref="J438:L438" si="561">SUM(J433:J437)</f>
        <v>0</v>
      </c>
      <c r="K438" s="210">
        <f t="shared" si="561"/>
        <v>0</v>
      </c>
      <c r="L438" s="210">
        <f t="shared" si="561"/>
        <v>0</v>
      </c>
      <c r="M438" s="222">
        <v>1</v>
      </c>
      <c r="N438" s="210">
        <f>N433</f>
        <v>0</v>
      </c>
      <c r="O438" s="210">
        <f t="shared" ref="O438:Q438" si="562">SUM(O433:O437)</f>
        <v>0</v>
      </c>
      <c r="P438" s="210">
        <f t="shared" si="562"/>
        <v>0</v>
      </c>
      <c r="Q438" s="210">
        <f t="shared" si="562"/>
        <v>0</v>
      </c>
      <c r="R438" s="222">
        <v>1</v>
      </c>
      <c r="S438" s="210">
        <f>S433</f>
        <v>0</v>
      </c>
      <c r="T438" s="218">
        <f>T433</f>
        <v>0</v>
      </c>
      <c r="U438" s="212">
        <f>SUM(U433:U437)</f>
        <v>0</v>
      </c>
      <c r="V438" s="213">
        <f>SUM(V433:V437)</f>
        <v>0</v>
      </c>
      <c r="W438" s="155">
        <f>IFERROR(((V438/U438)*1),0)</f>
        <v>0</v>
      </c>
      <c r="X438" s="216">
        <f>IFERROR(((1-(1-T438)*W438)*1),0)</f>
        <v>1</v>
      </c>
      <c r="Y438" s="9"/>
      <c r="Z438" s="9"/>
      <c r="AA438" s="9"/>
      <c r="AB438" s="9"/>
      <c r="AC438" s="9"/>
      <c r="AD438" s="9"/>
      <c r="AE438" s="9"/>
      <c r="AF438" s="9"/>
      <c r="AG438" s="9"/>
      <c r="AH438" s="9"/>
      <c r="AI438" s="9"/>
      <c r="AJ438" s="9"/>
    </row>
    <row r="439" spans="1:36" hidden="1">
      <c r="A439" s="389">
        <f>A433+1</f>
        <v>73</v>
      </c>
      <c r="B439" s="390"/>
      <c r="C439" s="391"/>
      <c r="D439" s="391"/>
      <c r="E439" s="149" t="s">
        <v>233</v>
      </c>
      <c r="F439" s="68"/>
      <c r="G439" s="68"/>
      <c r="H439" s="150">
        <f>F439+G439</f>
        <v>0</v>
      </c>
      <c r="I439" s="221" t="e">
        <f>H439/$H$444</f>
        <v>#DIV/0!</v>
      </c>
      <c r="J439" s="206"/>
      <c r="K439" s="206"/>
      <c r="L439" s="209">
        <f>J439+K439</f>
        <v>0</v>
      </c>
      <c r="M439" s="221" t="e">
        <f>L439/$L$444</f>
        <v>#DIV/0!</v>
      </c>
      <c r="N439" s="392"/>
      <c r="O439" s="206"/>
      <c r="P439" s="206"/>
      <c r="Q439" s="209">
        <f>O439+P439</f>
        <v>0</v>
      </c>
      <c r="R439" s="221" t="e">
        <f>Q439/$Q$444</f>
        <v>#DIV/0!</v>
      </c>
      <c r="S439" s="384">
        <f>N444-Q444</f>
        <v>0</v>
      </c>
      <c r="T439" s="360">
        <f>IFERROR((S439/N444),0)</f>
        <v>0</v>
      </c>
      <c r="U439" s="206"/>
      <c r="V439" s="206"/>
      <c r="W439" s="151">
        <f>IFERROR(((V439/U439)*1),0)</f>
        <v>0</v>
      </c>
      <c r="X439" s="386"/>
    </row>
    <row r="440" spans="1:36" hidden="1">
      <c r="A440" s="389"/>
      <c r="B440" s="390"/>
      <c r="C440" s="391"/>
      <c r="D440" s="391"/>
      <c r="E440" s="149" t="s">
        <v>234</v>
      </c>
      <c r="F440" s="68"/>
      <c r="G440" s="68"/>
      <c r="H440" s="150">
        <f t="shared" ref="H440:H443" si="563">F440+G440</f>
        <v>0</v>
      </c>
      <c r="I440" s="221" t="e">
        <f t="shared" ref="I440:I443" si="564">H440/$H$444</f>
        <v>#DIV/0!</v>
      </c>
      <c r="J440" s="206"/>
      <c r="K440" s="206"/>
      <c r="L440" s="209">
        <f t="shared" ref="L440:L443" si="565">J440+K440</f>
        <v>0</v>
      </c>
      <c r="M440" s="221" t="e">
        <f t="shared" ref="M440:M443" si="566">L440/$L$444</f>
        <v>#DIV/0!</v>
      </c>
      <c r="N440" s="392"/>
      <c r="O440" s="206"/>
      <c r="P440" s="206"/>
      <c r="Q440" s="209">
        <f t="shared" ref="Q440:Q443" si="567">O440+P440</f>
        <v>0</v>
      </c>
      <c r="R440" s="221" t="e">
        <f t="shared" ref="R440:R443" si="568">Q440/$Q$444</f>
        <v>#DIV/0!</v>
      </c>
      <c r="S440" s="384"/>
      <c r="T440" s="360"/>
      <c r="U440" s="206"/>
      <c r="V440" s="206"/>
      <c r="W440" s="151">
        <f t="shared" ref="W440:W441" si="569">IFERROR(((V440/U440)*1),0)</f>
        <v>0</v>
      </c>
      <c r="X440" s="387"/>
    </row>
    <row r="441" spans="1:36" hidden="1">
      <c r="A441" s="389"/>
      <c r="B441" s="390"/>
      <c r="C441" s="391"/>
      <c r="D441" s="391"/>
      <c r="E441" s="149" t="s">
        <v>235</v>
      </c>
      <c r="F441" s="68"/>
      <c r="G441" s="68"/>
      <c r="H441" s="150">
        <f t="shared" si="563"/>
        <v>0</v>
      </c>
      <c r="I441" s="221" t="e">
        <f t="shared" si="564"/>
        <v>#DIV/0!</v>
      </c>
      <c r="J441" s="206"/>
      <c r="K441" s="206"/>
      <c r="L441" s="209">
        <f t="shared" si="565"/>
        <v>0</v>
      </c>
      <c r="M441" s="221" t="e">
        <f t="shared" si="566"/>
        <v>#DIV/0!</v>
      </c>
      <c r="N441" s="392"/>
      <c r="O441" s="206"/>
      <c r="P441" s="206"/>
      <c r="Q441" s="209">
        <f t="shared" si="567"/>
        <v>0</v>
      </c>
      <c r="R441" s="221" t="e">
        <f t="shared" si="568"/>
        <v>#DIV/0!</v>
      </c>
      <c r="S441" s="384"/>
      <c r="T441" s="360"/>
      <c r="U441" s="206"/>
      <c r="V441" s="206"/>
      <c r="W441" s="151">
        <f t="shared" si="569"/>
        <v>0</v>
      </c>
      <c r="X441" s="387"/>
    </row>
    <row r="442" spans="1:36" hidden="1">
      <c r="A442" s="389"/>
      <c r="B442" s="390"/>
      <c r="C442" s="391"/>
      <c r="D442" s="391"/>
      <c r="E442" s="149" t="s">
        <v>236</v>
      </c>
      <c r="F442" s="68"/>
      <c r="G442" s="68"/>
      <c r="H442" s="150">
        <f t="shared" si="563"/>
        <v>0</v>
      </c>
      <c r="I442" s="221" t="e">
        <f t="shared" si="564"/>
        <v>#DIV/0!</v>
      </c>
      <c r="J442" s="206"/>
      <c r="K442" s="206"/>
      <c r="L442" s="209">
        <f t="shared" si="565"/>
        <v>0</v>
      </c>
      <c r="M442" s="221" t="e">
        <f t="shared" si="566"/>
        <v>#DIV/0!</v>
      </c>
      <c r="N442" s="392"/>
      <c r="O442" s="206"/>
      <c r="P442" s="206"/>
      <c r="Q442" s="209">
        <f t="shared" si="567"/>
        <v>0</v>
      </c>
      <c r="R442" s="221" t="e">
        <f t="shared" si="568"/>
        <v>#DIV/0!</v>
      </c>
      <c r="S442" s="384"/>
      <c r="T442" s="360"/>
      <c r="U442" s="206"/>
      <c r="V442" s="206"/>
      <c r="W442" s="151">
        <f>IFERROR(((V442/U442)*1),0)</f>
        <v>0</v>
      </c>
      <c r="X442" s="387"/>
    </row>
    <row r="443" spans="1:36" ht="15.75" hidden="1" thickBot="1">
      <c r="A443" s="389"/>
      <c r="B443" s="390"/>
      <c r="C443" s="391"/>
      <c r="D443" s="391"/>
      <c r="E443" s="149" t="s">
        <v>237</v>
      </c>
      <c r="F443" s="68"/>
      <c r="G443" s="68"/>
      <c r="H443" s="150">
        <f t="shared" si="563"/>
        <v>0</v>
      </c>
      <c r="I443" s="221" t="e">
        <f t="shared" si="564"/>
        <v>#DIV/0!</v>
      </c>
      <c r="J443" s="206"/>
      <c r="K443" s="206"/>
      <c r="L443" s="209">
        <f t="shared" si="565"/>
        <v>0</v>
      </c>
      <c r="M443" s="221" t="e">
        <f t="shared" si="566"/>
        <v>#DIV/0!</v>
      </c>
      <c r="N443" s="392"/>
      <c r="O443" s="206"/>
      <c r="P443" s="206"/>
      <c r="Q443" s="209">
        <f t="shared" si="567"/>
        <v>0</v>
      </c>
      <c r="R443" s="221" t="e">
        <f t="shared" si="568"/>
        <v>#DIV/0!</v>
      </c>
      <c r="S443" s="384"/>
      <c r="T443" s="360"/>
      <c r="U443" s="206"/>
      <c r="V443" s="206"/>
      <c r="W443" s="151">
        <f>IFERROR(((V443/U443)*1),0)</f>
        <v>0</v>
      </c>
      <c r="X443" s="388"/>
    </row>
    <row r="444" spans="1:36" s="156" customFormat="1" ht="15.75" hidden="1" thickBot="1">
      <c r="A444" s="371" t="s">
        <v>238</v>
      </c>
      <c r="B444" s="372"/>
      <c r="C444" s="373"/>
      <c r="D444" s="152"/>
      <c r="E444" s="153"/>
      <c r="F444" s="154">
        <f>SUM(F439:F443)</f>
        <v>0</v>
      </c>
      <c r="G444" s="154">
        <f t="shared" ref="G444:H444" si="570">SUM(G439:G443)</f>
        <v>0</v>
      </c>
      <c r="H444" s="154">
        <f t="shared" si="570"/>
        <v>0</v>
      </c>
      <c r="I444" s="222">
        <v>1</v>
      </c>
      <c r="J444" s="210">
        <f t="shared" ref="J444:L444" si="571">SUM(J439:J443)</f>
        <v>0</v>
      </c>
      <c r="K444" s="210">
        <f t="shared" si="571"/>
        <v>0</v>
      </c>
      <c r="L444" s="210">
        <f t="shared" si="571"/>
        <v>0</v>
      </c>
      <c r="M444" s="222">
        <v>1</v>
      </c>
      <c r="N444" s="210">
        <f>N439</f>
        <v>0</v>
      </c>
      <c r="O444" s="210">
        <f t="shared" ref="O444:Q444" si="572">SUM(O439:O443)</f>
        <v>0</v>
      </c>
      <c r="P444" s="210">
        <f t="shared" si="572"/>
        <v>0</v>
      </c>
      <c r="Q444" s="210">
        <f t="shared" si="572"/>
        <v>0</v>
      </c>
      <c r="R444" s="222">
        <v>1</v>
      </c>
      <c r="S444" s="210">
        <f>S439</f>
        <v>0</v>
      </c>
      <c r="T444" s="218">
        <f>T439</f>
        <v>0</v>
      </c>
      <c r="U444" s="212">
        <f>SUM(U439:U443)</f>
        <v>0</v>
      </c>
      <c r="V444" s="213">
        <f>SUM(V439:V443)</f>
        <v>0</v>
      </c>
      <c r="W444" s="155">
        <f>IFERROR(((V444/U444)*1),0)</f>
        <v>0</v>
      </c>
      <c r="X444" s="216">
        <f>IFERROR(((1-(1-T444)*W444)*1),0)</f>
        <v>1</v>
      </c>
      <c r="Y444" s="9"/>
      <c r="Z444" s="9"/>
      <c r="AA444" s="9"/>
      <c r="AB444" s="9"/>
      <c r="AC444" s="9"/>
      <c r="AD444" s="9"/>
      <c r="AE444" s="9"/>
      <c r="AF444" s="9"/>
      <c r="AG444" s="9"/>
      <c r="AH444" s="9"/>
      <c r="AI444" s="9"/>
      <c r="AJ444" s="9"/>
    </row>
    <row r="445" spans="1:36" hidden="1">
      <c r="A445" s="389">
        <f>A439+1</f>
        <v>74</v>
      </c>
      <c r="B445" s="390"/>
      <c r="C445" s="391"/>
      <c r="D445" s="391"/>
      <c r="E445" s="149" t="s">
        <v>233</v>
      </c>
      <c r="F445" s="68"/>
      <c r="G445" s="68"/>
      <c r="H445" s="150">
        <f>F445+G445</f>
        <v>0</v>
      </c>
      <c r="I445" s="221" t="e">
        <f>H445/$H$450</f>
        <v>#DIV/0!</v>
      </c>
      <c r="J445" s="206"/>
      <c r="K445" s="206"/>
      <c r="L445" s="209">
        <f>J445+K445</f>
        <v>0</v>
      </c>
      <c r="M445" s="221" t="e">
        <f>L445/$L$450</f>
        <v>#DIV/0!</v>
      </c>
      <c r="N445" s="392"/>
      <c r="O445" s="206"/>
      <c r="P445" s="206"/>
      <c r="Q445" s="209">
        <f>O445+P445</f>
        <v>0</v>
      </c>
      <c r="R445" s="221" t="e">
        <f>Q445/$Q$450</f>
        <v>#DIV/0!</v>
      </c>
      <c r="S445" s="384">
        <f>N450-Q450</f>
        <v>0</v>
      </c>
      <c r="T445" s="360">
        <f>IFERROR((S445/N450),0)</f>
        <v>0</v>
      </c>
      <c r="U445" s="206"/>
      <c r="V445" s="206"/>
      <c r="W445" s="151">
        <f>IFERROR(((V445/U445)*1),0)</f>
        <v>0</v>
      </c>
      <c r="X445" s="386"/>
    </row>
    <row r="446" spans="1:36" hidden="1">
      <c r="A446" s="389"/>
      <c r="B446" s="390"/>
      <c r="C446" s="391"/>
      <c r="D446" s="391"/>
      <c r="E446" s="149" t="s">
        <v>234</v>
      </c>
      <c r="F446" s="68"/>
      <c r="G446" s="68"/>
      <c r="H446" s="150">
        <f t="shared" ref="H446:H449" si="573">F446+G446</f>
        <v>0</v>
      </c>
      <c r="I446" s="221" t="e">
        <f t="shared" ref="I446:I449" si="574">H446/$H$450</f>
        <v>#DIV/0!</v>
      </c>
      <c r="J446" s="206"/>
      <c r="K446" s="206"/>
      <c r="L446" s="209">
        <f t="shared" ref="L446:L449" si="575">J446+K446</f>
        <v>0</v>
      </c>
      <c r="M446" s="221" t="e">
        <f t="shared" ref="M446:M449" si="576">L446/$L$450</f>
        <v>#DIV/0!</v>
      </c>
      <c r="N446" s="392"/>
      <c r="O446" s="206"/>
      <c r="P446" s="206"/>
      <c r="Q446" s="209">
        <f t="shared" ref="Q446:Q449" si="577">O446+P446</f>
        <v>0</v>
      </c>
      <c r="R446" s="221" t="e">
        <f t="shared" ref="R446:R449" si="578">Q446/$Q$450</f>
        <v>#DIV/0!</v>
      </c>
      <c r="S446" s="384"/>
      <c r="T446" s="360"/>
      <c r="U446" s="206"/>
      <c r="V446" s="206"/>
      <c r="W446" s="151">
        <f t="shared" ref="W446:W447" si="579">IFERROR(((V446/U446)*1),0)</f>
        <v>0</v>
      </c>
      <c r="X446" s="387"/>
    </row>
    <row r="447" spans="1:36" hidden="1">
      <c r="A447" s="389"/>
      <c r="B447" s="390"/>
      <c r="C447" s="391"/>
      <c r="D447" s="391"/>
      <c r="E447" s="149" t="s">
        <v>235</v>
      </c>
      <c r="F447" s="68"/>
      <c r="G447" s="68"/>
      <c r="H447" s="150">
        <f t="shared" si="573"/>
        <v>0</v>
      </c>
      <c r="I447" s="221" t="e">
        <f t="shared" si="574"/>
        <v>#DIV/0!</v>
      </c>
      <c r="J447" s="206"/>
      <c r="K447" s="206"/>
      <c r="L447" s="209">
        <f t="shared" si="575"/>
        <v>0</v>
      </c>
      <c r="M447" s="221" t="e">
        <f t="shared" si="576"/>
        <v>#DIV/0!</v>
      </c>
      <c r="N447" s="392"/>
      <c r="O447" s="206"/>
      <c r="P447" s="206"/>
      <c r="Q447" s="209">
        <f t="shared" si="577"/>
        <v>0</v>
      </c>
      <c r="R447" s="221" t="e">
        <f t="shared" si="578"/>
        <v>#DIV/0!</v>
      </c>
      <c r="S447" s="384"/>
      <c r="T447" s="360"/>
      <c r="U447" s="206"/>
      <c r="V447" s="206"/>
      <c r="W447" s="151">
        <f t="shared" si="579"/>
        <v>0</v>
      </c>
      <c r="X447" s="387"/>
    </row>
    <row r="448" spans="1:36" hidden="1">
      <c r="A448" s="389"/>
      <c r="B448" s="390"/>
      <c r="C448" s="391"/>
      <c r="D448" s="391"/>
      <c r="E448" s="149" t="s">
        <v>236</v>
      </c>
      <c r="F448" s="68"/>
      <c r="G448" s="68"/>
      <c r="H448" s="150">
        <f t="shared" si="573"/>
        <v>0</v>
      </c>
      <c r="I448" s="221" t="e">
        <f t="shared" si="574"/>
        <v>#DIV/0!</v>
      </c>
      <c r="J448" s="206"/>
      <c r="K448" s="206"/>
      <c r="L448" s="209">
        <f t="shared" si="575"/>
        <v>0</v>
      </c>
      <c r="M448" s="221" t="e">
        <f t="shared" si="576"/>
        <v>#DIV/0!</v>
      </c>
      <c r="N448" s="392"/>
      <c r="O448" s="206"/>
      <c r="P448" s="206"/>
      <c r="Q448" s="209">
        <f t="shared" si="577"/>
        <v>0</v>
      </c>
      <c r="R448" s="221" t="e">
        <f t="shared" si="578"/>
        <v>#DIV/0!</v>
      </c>
      <c r="S448" s="384"/>
      <c r="T448" s="360"/>
      <c r="U448" s="206"/>
      <c r="V448" s="206"/>
      <c r="W448" s="151">
        <f>IFERROR(((V448/U448)*1),0)</f>
        <v>0</v>
      </c>
      <c r="X448" s="387"/>
    </row>
    <row r="449" spans="1:24" ht="15.75" hidden="1" thickBot="1">
      <c r="A449" s="389"/>
      <c r="B449" s="390"/>
      <c r="C449" s="391"/>
      <c r="D449" s="391"/>
      <c r="E449" s="149" t="s">
        <v>237</v>
      </c>
      <c r="F449" s="68"/>
      <c r="G449" s="68"/>
      <c r="H449" s="150">
        <f t="shared" si="573"/>
        <v>0</v>
      </c>
      <c r="I449" s="221" t="e">
        <f t="shared" si="574"/>
        <v>#DIV/0!</v>
      </c>
      <c r="J449" s="206"/>
      <c r="K449" s="206"/>
      <c r="L449" s="209">
        <f t="shared" si="575"/>
        <v>0</v>
      </c>
      <c r="M449" s="221" t="e">
        <f t="shared" si="576"/>
        <v>#DIV/0!</v>
      </c>
      <c r="N449" s="392"/>
      <c r="O449" s="206"/>
      <c r="P449" s="206"/>
      <c r="Q449" s="209">
        <f t="shared" si="577"/>
        <v>0</v>
      </c>
      <c r="R449" s="221" t="e">
        <f t="shared" si="578"/>
        <v>#DIV/0!</v>
      </c>
      <c r="S449" s="384"/>
      <c r="T449" s="360"/>
      <c r="U449" s="206"/>
      <c r="V449" s="206"/>
      <c r="W449" s="151">
        <f>IFERROR(((V449/U449)*1),0)</f>
        <v>0</v>
      </c>
      <c r="X449" s="388"/>
    </row>
    <row r="450" spans="1:24" ht="15.75" hidden="1" thickBot="1">
      <c r="A450" s="371" t="s">
        <v>238</v>
      </c>
      <c r="B450" s="372"/>
      <c r="C450" s="373"/>
      <c r="D450" s="152"/>
      <c r="E450" s="153"/>
      <c r="F450" s="154">
        <f>SUM(F445:F449)</f>
        <v>0</v>
      </c>
      <c r="G450" s="154">
        <f t="shared" ref="G450:H450" si="580">SUM(G445:G449)</f>
        <v>0</v>
      </c>
      <c r="H450" s="154">
        <f t="shared" si="580"/>
        <v>0</v>
      </c>
      <c r="I450" s="222">
        <v>1</v>
      </c>
      <c r="J450" s="210">
        <f t="shared" ref="J450:L450" si="581">SUM(J445:J449)</f>
        <v>0</v>
      </c>
      <c r="K450" s="210">
        <f t="shared" si="581"/>
        <v>0</v>
      </c>
      <c r="L450" s="210">
        <f t="shared" si="581"/>
        <v>0</v>
      </c>
      <c r="M450" s="222">
        <v>1</v>
      </c>
      <c r="N450" s="210">
        <f>N445</f>
        <v>0</v>
      </c>
      <c r="O450" s="210">
        <f t="shared" ref="O450:Q450" si="582">SUM(O445:O449)</f>
        <v>0</v>
      </c>
      <c r="P450" s="210">
        <f t="shared" si="582"/>
        <v>0</v>
      </c>
      <c r="Q450" s="210">
        <f t="shared" si="582"/>
        <v>0</v>
      </c>
      <c r="R450" s="222">
        <v>1</v>
      </c>
      <c r="S450" s="210">
        <f>S445</f>
        <v>0</v>
      </c>
      <c r="T450" s="218">
        <f>T445</f>
        <v>0</v>
      </c>
      <c r="U450" s="212">
        <f>SUM(U445:U449)</f>
        <v>0</v>
      </c>
      <c r="V450" s="213">
        <f>SUM(V445:V449)</f>
        <v>0</v>
      </c>
      <c r="W450" s="155">
        <f>IFERROR(((V450/U450)*1),0)</f>
        <v>0</v>
      </c>
      <c r="X450" s="216">
        <f>IFERROR(((1-(1-T450)*W450)*1),0)</f>
        <v>1</v>
      </c>
    </row>
    <row r="451" spans="1:24" hidden="1">
      <c r="A451" s="389">
        <f>A445+1</f>
        <v>75</v>
      </c>
      <c r="B451" s="390"/>
      <c r="C451" s="391"/>
      <c r="D451" s="391"/>
      <c r="E451" s="149" t="s">
        <v>233</v>
      </c>
      <c r="F451" s="68"/>
      <c r="G451" s="68"/>
      <c r="H451" s="150">
        <f>F451+G451</f>
        <v>0</v>
      </c>
      <c r="I451" s="221" t="e">
        <f>H451/$H$456</f>
        <v>#DIV/0!</v>
      </c>
      <c r="J451" s="206"/>
      <c r="K451" s="206"/>
      <c r="L451" s="209">
        <f>J451+K451</f>
        <v>0</v>
      </c>
      <c r="M451" s="221" t="e">
        <f>L451/$L$456</f>
        <v>#DIV/0!</v>
      </c>
      <c r="N451" s="392"/>
      <c r="O451" s="206"/>
      <c r="P451" s="206"/>
      <c r="Q451" s="209">
        <f>O451+P451</f>
        <v>0</v>
      </c>
      <c r="R451" s="221" t="e">
        <f>Q451/$Q$456</f>
        <v>#DIV/0!</v>
      </c>
      <c r="S451" s="384">
        <f>N456-Q456</f>
        <v>0</v>
      </c>
      <c r="T451" s="360">
        <f>IFERROR((S451/N456),0)</f>
        <v>0</v>
      </c>
      <c r="U451" s="206"/>
      <c r="V451" s="206"/>
      <c r="W451" s="151">
        <f>IFERROR(((V451/U451)*1),0)</f>
        <v>0</v>
      </c>
      <c r="X451" s="386"/>
    </row>
    <row r="452" spans="1:24" hidden="1">
      <c r="A452" s="389"/>
      <c r="B452" s="390"/>
      <c r="C452" s="391"/>
      <c r="D452" s="391"/>
      <c r="E452" s="149" t="s">
        <v>234</v>
      </c>
      <c r="F452" s="68"/>
      <c r="G452" s="68"/>
      <c r="H452" s="150">
        <f t="shared" ref="H452:H455" si="583">F452+G452</f>
        <v>0</v>
      </c>
      <c r="I452" s="221" t="e">
        <f t="shared" ref="I452:I455" si="584">H452/$H$456</f>
        <v>#DIV/0!</v>
      </c>
      <c r="J452" s="206"/>
      <c r="K452" s="206"/>
      <c r="L452" s="209">
        <f t="shared" ref="L452:L455" si="585">J452+K452</f>
        <v>0</v>
      </c>
      <c r="M452" s="221" t="e">
        <f t="shared" ref="M452:M455" si="586">L452/$L$456</f>
        <v>#DIV/0!</v>
      </c>
      <c r="N452" s="392"/>
      <c r="O452" s="206"/>
      <c r="P452" s="206"/>
      <c r="Q452" s="209">
        <f t="shared" ref="Q452:Q455" si="587">O452+P452</f>
        <v>0</v>
      </c>
      <c r="R452" s="221" t="e">
        <f t="shared" ref="R452:R455" si="588">Q452/$Q$456</f>
        <v>#DIV/0!</v>
      </c>
      <c r="S452" s="384"/>
      <c r="T452" s="360"/>
      <c r="U452" s="206"/>
      <c r="V452" s="206"/>
      <c r="W452" s="151">
        <f t="shared" ref="W452:W453" si="589">IFERROR(((V452/U452)*1),0)</f>
        <v>0</v>
      </c>
      <c r="X452" s="387"/>
    </row>
    <row r="453" spans="1:24" hidden="1">
      <c r="A453" s="389"/>
      <c r="B453" s="390"/>
      <c r="C453" s="391"/>
      <c r="D453" s="391"/>
      <c r="E453" s="149" t="s">
        <v>235</v>
      </c>
      <c r="F453" s="68"/>
      <c r="G453" s="68"/>
      <c r="H453" s="150">
        <f t="shared" si="583"/>
        <v>0</v>
      </c>
      <c r="I453" s="221" t="e">
        <f t="shared" si="584"/>
        <v>#DIV/0!</v>
      </c>
      <c r="J453" s="206"/>
      <c r="K453" s="206"/>
      <c r="L453" s="209">
        <f t="shared" si="585"/>
        <v>0</v>
      </c>
      <c r="M453" s="221" t="e">
        <f t="shared" si="586"/>
        <v>#DIV/0!</v>
      </c>
      <c r="N453" s="392"/>
      <c r="O453" s="206"/>
      <c r="P453" s="206"/>
      <c r="Q453" s="209">
        <f t="shared" si="587"/>
        <v>0</v>
      </c>
      <c r="R453" s="221" t="e">
        <f t="shared" si="588"/>
        <v>#DIV/0!</v>
      </c>
      <c r="S453" s="384"/>
      <c r="T453" s="360"/>
      <c r="U453" s="206"/>
      <c r="V453" s="206"/>
      <c r="W453" s="151">
        <f t="shared" si="589"/>
        <v>0</v>
      </c>
      <c r="X453" s="387"/>
    </row>
    <row r="454" spans="1:24" hidden="1">
      <c r="A454" s="389"/>
      <c r="B454" s="390"/>
      <c r="C454" s="391"/>
      <c r="D454" s="391"/>
      <c r="E454" s="149" t="s">
        <v>236</v>
      </c>
      <c r="F454" s="68"/>
      <c r="G454" s="68"/>
      <c r="H454" s="150">
        <f t="shared" si="583"/>
        <v>0</v>
      </c>
      <c r="I454" s="221" t="e">
        <f t="shared" si="584"/>
        <v>#DIV/0!</v>
      </c>
      <c r="J454" s="206"/>
      <c r="K454" s="206"/>
      <c r="L454" s="209">
        <f t="shared" si="585"/>
        <v>0</v>
      </c>
      <c r="M454" s="221" t="e">
        <f t="shared" si="586"/>
        <v>#DIV/0!</v>
      </c>
      <c r="N454" s="392"/>
      <c r="O454" s="206"/>
      <c r="P454" s="206"/>
      <c r="Q454" s="209">
        <f t="shared" si="587"/>
        <v>0</v>
      </c>
      <c r="R454" s="221" t="e">
        <f t="shared" si="588"/>
        <v>#DIV/0!</v>
      </c>
      <c r="S454" s="384"/>
      <c r="T454" s="360"/>
      <c r="U454" s="206"/>
      <c r="V454" s="206"/>
      <c r="W454" s="151">
        <f>IFERROR(((V454/U454)*1),0)</f>
        <v>0</v>
      </c>
      <c r="X454" s="387"/>
    </row>
    <row r="455" spans="1:24" ht="15.75" hidden="1" thickBot="1">
      <c r="A455" s="389"/>
      <c r="B455" s="390"/>
      <c r="C455" s="391"/>
      <c r="D455" s="391"/>
      <c r="E455" s="149" t="s">
        <v>237</v>
      </c>
      <c r="F455" s="68"/>
      <c r="G455" s="68"/>
      <c r="H455" s="150">
        <f t="shared" si="583"/>
        <v>0</v>
      </c>
      <c r="I455" s="221" t="e">
        <f t="shared" si="584"/>
        <v>#DIV/0!</v>
      </c>
      <c r="J455" s="206"/>
      <c r="K455" s="206"/>
      <c r="L455" s="209">
        <f t="shared" si="585"/>
        <v>0</v>
      </c>
      <c r="M455" s="221" t="e">
        <f t="shared" si="586"/>
        <v>#DIV/0!</v>
      </c>
      <c r="N455" s="392"/>
      <c r="O455" s="206"/>
      <c r="P455" s="206"/>
      <c r="Q455" s="209">
        <f t="shared" si="587"/>
        <v>0</v>
      </c>
      <c r="R455" s="221" t="e">
        <f t="shared" si="588"/>
        <v>#DIV/0!</v>
      </c>
      <c r="S455" s="384"/>
      <c r="T455" s="360"/>
      <c r="U455" s="206"/>
      <c r="V455" s="206"/>
      <c r="W455" s="151">
        <f>IFERROR(((V455/U455)*1),0)</f>
        <v>0</v>
      </c>
      <c r="X455" s="388"/>
    </row>
    <row r="456" spans="1:24" ht="15.75" hidden="1" thickBot="1">
      <c r="A456" s="371" t="s">
        <v>238</v>
      </c>
      <c r="B456" s="372"/>
      <c r="C456" s="373"/>
      <c r="D456" s="152"/>
      <c r="E456" s="157"/>
      <c r="F456" s="153">
        <f>SUM(F451:F455)</f>
        <v>0</v>
      </c>
      <c r="G456" s="154">
        <f t="shared" ref="G456:H456" si="590">SUM(G451:G455)</f>
        <v>0</v>
      </c>
      <c r="H456" s="154">
        <f t="shared" si="590"/>
        <v>0</v>
      </c>
      <c r="I456" s="222">
        <v>1</v>
      </c>
      <c r="J456" s="210">
        <f t="shared" ref="J456:L456" si="591">SUM(J451:J455)</f>
        <v>0</v>
      </c>
      <c r="K456" s="210">
        <f t="shared" si="591"/>
        <v>0</v>
      </c>
      <c r="L456" s="210">
        <f t="shared" si="591"/>
        <v>0</v>
      </c>
      <c r="M456" s="222">
        <v>1</v>
      </c>
      <c r="N456" s="210">
        <f>N451</f>
        <v>0</v>
      </c>
      <c r="O456" s="210">
        <f t="shared" ref="O456:Q456" si="592">SUM(O451:O455)</f>
        <v>0</v>
      </c>
      <c r="P456" s="210">
        <f t="shared" si="592"/>
        <v>0</v>
      </c>
      <c r="Q456" s="210">
        <f t="shared" si="592"/>
        <v>0</v>
      </c>
      <c r="R456" s="222">
        <v>1</v>
      </c>
      <c r="S456" s="210">
        <f>S451</f>
        <v>0</v>
      </c>
      <c r="T456" s="218">
        <f>T451</f>
        <v>0</v>
      </c>
      <c r="U456" s="212">
        <f>SUM(U451:U455)</f>
        <v>0</v>
      </c>
      <c r="V456" s="213">
        <f>SUM(V451:V455)</f>
        <v>0</v>
      </c>
      <c r="W456" s="155">
        <f>IFERROR(((V456/U456)*1),0)</f>
        <v>0</v>
      </c>
      <c r="X456" s="216">
        <f>IFERROR(((1-(1-T456)*W456)*1),0)</f>
        <v>1</v>
      </c>
    </row>
    <row r="457" spans="1:24" hidden="1">
      <c r="A457" s="389">
        <f>A451+1</f>
        <v>76</v>
      </c>
      <c r="B457" s="390"/>
      <c r="C457" s="391"/>
      <c r="D457" s="391"/>
      <c r="E457" s="149" t="s">
        <v>233</v>
      </c>
      <c r="F457" s="68"/>
      <c r="G457" s="68"/>
      <c r="H457" s="150">
        <f>F457+G457</f>
        <v>0</v>
      </c>
      <c r="I457" s="221">
        <f>H457/$H$62</f>
        <v>0</v>
      </c>
      <c r="J457" s="206"/>
      <c r="K457" s="206"/>
      <c r="L457" s="209">
        <f>J457+K457</f>
        <v>0</v>
      </c>
      <c r="M457" s="221" t="e">
        <f>L457/$L$462</f>
        <v>#DIV/0!</v>
      </c>
      <c r="N457" s="392"/>
      <c r="O457" s="206"/>
      <c r="P457" s="206"/>
      <c r="Q457" s="209">
        <f>O457+P457</f>
        <v>0</v>
      </c>
      <c r="R457" s="221" t="e">
        <f>Q457/$Q$462</f>
        <v>#DIV/0!</v>
      </c>
      <c r="S457" s="384">
        <f>N462-Q462</f>
        <v>0</v>
      </c>
      <c r="T457" s="360">
        <f>IFERROR((S457/N462),0)</f>
        <v>0</v>
      </c>
      <c r="U457" s="206"/>
      <c r="V457" s="206"/>
      <c r="W457" s="151">
        <f>IFERROR(((V457/U457)*1),0)</f>
        <v>0</v>
      </c>
      <c r="X457" s="386"/>
    </row>
    <row r="458" spans="1:24" hidden="1">
      <c r="A458" s="389"/>
      <c r="B458" s="390"/>
      <c r="C458" s="391"/>
      <c r="D458" s="391"/>
      <c r="E458" s="149" t="s">
        <v>234</v>
      </c>
      <c r="F458" s="68"/>
      <c r="G458" s="68"/>
      <c r="H458" s="150">
        <f t="shared" ref="H458:H461" si="593">F458+G458</f>
        <v>0</v>
      </c>
      <c r="I458" s="221" t="e">
        <f>H458/$H$462</f>
        <v>#DIV/0!</v>
      </c>
      <c r="J458" s="206"/>
      <c r="K458" s="206"/>
      <c r="L458" s="209">
        <f t="shared" ref="L458:L461" si="594">J458+K458</f>
        <v>0</v>
      </c>
      <c r="M458" s="221" t="e">
        <f t="shared" ref="M458:M461" si="595">L458/$L$462</f>
        <v>#DIV/0!</v>
      </c>
      <c r="N458" s="392"/>
      <c r="O458" s="206"/>
      <c r="P458" s="206"/>
      <c r="Q458" s="209">
        <f t="shared" ref="Q458:Q461" si="596">O458+P458</f>
        <v>0</v>
      </c>
      <c r="R458" s="221" t="e">
        <f t="shared" ref="R458:R461" si="597">Q458/$Q$462</f>
        <v>#DIV/0!</v>
      </c>
      <c r="S458" s="384"/>
      <c r="T458" s="360"/>
      <c r="U458" s="206"/>
      <c r="V458" s="206"/>
      <c r="W458" s="151">
        <f t="shared" ref="W458:W459" si="598">IFERROR(((V458/U458)*1),0)</f>
        <v>0</v>
      </c>
      <c r="X458" s="387"/>
    </row>
    <row r="459" spans="1:24" hidden="1">
      <c r="A459" s="389"/>
      <c r="B459" s="390"/>
      <c r="C459" s="391"/>
      <c r="D459" s="391"/>
      <c r="E459" s="149" t="s">
        <v>235</v>
      </c>
      <c r="F459" s="68"/>
      <c r="G459" s="68"/>
      <c r="H459" s="150">
        <f t="shared" si="593"/>
        <v>0</v>
      </c>
      <c r="I459" s="221" t="e">
        <f t="shared" ref="I459:I461" si="599">H459/$H$462</f>
        <v>#DIV/0!</v>
      </c>
      <c r="J459" s="206"/>
      <c r="K459" s="206"/>
      <c r="L459" s="209">
        <f t="shared" si="594"/>
        <v>0</v>
      </c>
      <c r="M459" s="221" t="e">
        <f t="shared" si="595"/>
        <v>#DIV/0!</v>
      </c>
      <c r="N459" s="392"/>
      <c r="O459" s="206"/>
      <c r="P459" s="206"/>
      <c r="Q459" s="209">
        <f t="shared" si="596"/>
        <v>0</v>
      </c>
      <c r="R459" s="221" t="e">
        <f t="shared" si="597"/>
        <v>#DIV/0!</v>
      </c>
      <c r="S459" s="384"/>
      <c r="T459" s="360"/>
      <c r="U459" s="206"/>
      <c r="V459" s="206"/>
      <c r="W459" s="151">
        <f t="shared" si="598"/>
        <v>0</v>
      </c>
      <c r="X459" s="387"/>
    </row>
    <row r="460" spans="1:24" hidden="1">
      <c r="A460" s="389"/>
      <c r="B460" s="390"/>
      <c r="C460" s="391"/>
      <c r="D460" s="391"/>
      <c r="E460" s="149" t="s">
        <v>236</v>
      </c>
      <c r="F460" s="68"/>
      <c r="G460" s="68"/>
      <c r="H460" s="150">
        <f t="shared" si="593"/>
        <v>0</v>
      </c>
      <c r="I460" s="221" t="e">
        <f t="shared" si="599"/>
        <v>#DIV/0!</v>
      </c>
      <c r="J460" s="206"/>
      <c r="K460" s="206"/>
      <c r="L460" s="209">
        <f t="shared" si="594"/>
        <v>0</v>
      </c>
      <c r="M460" s="221" t="e">
        <f t="shared" si="595"/>
        <v>#DIV/0!</v>
      </c>
      <c r="N460" s="392"/>
      <c r="O460" s="206"/>
      <c r="P460" s="206"/>
      <c r="Q460" s="209">
        <f t="shared" si="596"/>
        <v>0</v>
      </c>
      <c r="R460" s="221" t="e">
        <f t="shared" si="597"/>
        <v>#DIV/0!</v>
      </c>
      <c r="S460" s="384"/>
      <c r="T460" s="360"/>
      <c r="U460" s="206"/>
      <c r="V460" s="206"/>
      <c r="W460" s="151">
        <f>IFERROR(((V460/U460)*1),0)</f>
        <v>0</v>
      </c>
      <c r="X460" s="387"/>
    </row>
    <row r="461" spans="1:24" ht="15.75" hidden="1" thickBot="1">
      <c r="A461" s="389"/>
      <c r="B461" s="390"/>
      <c r="C461" s="391"/>
      <c r="D461" s="391"/>
      <c r="E461" s="149" t="s">
        <v>237</v>
      </c>
      <c r="F461" s="68"/>
      <c r="G461" s="68"/>
      <c r="H461" s="150">
        <f t="shared" si="593"/>
        <v>0</v>
      </c>
      <c r="I461" s="221" t="e">
        <f t="shared" si="599"/>
        <v>#DIV/0!</v>
      </c>
      <c r="J461" s="206"/>
      <c r="K461" s="206"/>
      <c r="L461" s="209">
        <f t="shared" si="594"/>
        <v>0</v>
      </c>
      <c r="M461" s="221" t="e">
        <f t="shared" si="595"/>
        <v>#DIV/0!</v>
      </c>
      <c r="N461" s="392"/>
      <c r="O461" s="206"/>
      <c r="P461" s="206"/>
      <c r="Q461" s="209">
        <f t="shared" si="596"/>
        <v>0</v>
      </c>
      <c r="R461" s="221" t="e">
        <f t="shared" si="597"/>
        <v>#DIV/0!</v>
      </c>
      <c r="S461" s="384"/>
      <c r="T461" s="360"/>
      <c r="U461" s="206"/>
      <c r="V461" s="206"/>
      <c r="W461" s="151">
        <f>IFERROR(((V461/U461)*1),0)</f>
        <v>0</v>
      </c>
      <c r="X461" s="388"/>
    </row>
    <row r="462" spans="1:24" ht="15.75" hidden="1" thickBot="1">
      <c r="A462" s="371" t="s">
        <v>238</v>
      </c>
      <c r="B462" s="372"/>
      <c r="C462" s="373"/>
      <c r="D462" s="152"/>
      <c r="E462" s="157"/>
      <c r="F462" s="153">
        <f>SUM(F457:F461)</f>
        <v>0</v>
      </c>
      <c r="G462" s="154">
        <f t="shared" ref="G462:H462" si="600">SUM(G457:G461)</f>
        <v>0</v>
      </c>
      <c r="H462" s="154">
        <f t="shared" si="600"/>
        <v>0</v>
      </c>
      <c r="I462" s="222">
        <v>1</v>
      </c>
      <c r="J462" s="210">
        <f t="shared" ref="J462:L462" si="601">SUM(J457:J461)</f>
        <v>0</v>
      </c>
      <c r="K462" s="210">
        <f t="shared" si="601"/>
        <v>0</v>
      </c>
      <c r="L462" s="210">
        <f t="shared" si="601"/>
        <v>0</v>
      </c>
      <c r="M462" s="222">
        <v>1</v>
      </c>
      <c r="N462" s="210">
        <f>N457</f>
        <v>0</v>
      </c>
      <c r="O462" s="210">
        <f t="shared" ref="O462:Q462" si="602">SUM(O457:O461)</f>
        <v>0</v>
      </c>
      <c r="P462" s="210">
        <f t="shared" si="602"/>
        <v>0</v>
      </c>
      <c r="Q462" s="210">
        <f t="shared" si="602"/>
        <v>0</v>
      </c>
      <c r="R462" s="222">
        <v>1</v>
      </c>
      <c r="S462" s="210">
        <f>S457</f>
        <v>0</v>
      </c>
      <c r="T462" s="218">
        <f>T457</f>
        <v>0</v>
      </c>
      <c r="U462" s="212">
        <f>SUM(U457:U461)</f>
        <v>0</v>
      </c>
      <c r="V462" s="213">
        <f>SUM(V457:V461)</f>
        <v>0</v>
      </c>
      <c r="W462" s="155">
        <f>IFERROR(((V462/U462)*1),0)</f>
        <v>0</v>
      </c>
      <c r="X462" s="216">
        <f>IFERROR(((1-(1-T462)*W462)*1),0)</f>
        <v>1</v>
      </c>
    </row>
    <row r="463" spans="1:24" hidden="1">
      <c r="A463" s="389">
        <f>A457+1</f>
        <v>77</v>
      </c>
      <c r="B463" s="390"/>
      <c r="C463" s="391"/>
      <c r="D463" s="391"/>
      <c r="E463" s="149" t="s">
        <v>233</v>
      </c>
      <c r="F463" s="68"/>
      <c r="G463" s="68"/>
      <c r="H463" s="150">
        <f>F463+G463</f>
        <v>0</v>
      </c>
      <c r="I463" s="221" t="e">
        <f>H463/$H$468</f>
        <v>#DIV/0!</v>
      </c>
      <c r="J463" s="206"/>
      <c r="K463" s="206"/>
      <c r="L463" s="209">
        <f>J463+K463</f>
        <v>0</v>
      </c>
      <c r="M463" s="221" t="e">
        <f>L463/$L$468</f>
        <v>#DIV/0!</v>
      </c>
      <c r="N463" s="392"/>
      <c r="O463" s="206"/>
      <c r="P463" s="206"/>
      <c r="Q463" s="209">
        <f>O463+P463</f>
        <v>0</v>
      </c>
      <c r="R463" s="221" t="e">
        <f>Q463/$L$468</f>
        <v>#DIV/0!</v>
      </c>
      <c r="S463" s="384">
        <f>N468-Q468</f>
        <v>0</v>
      </c>
      <c r="T463" s="360">
        <f>IFERROR((S463/N468),0)</f>
        <v>0</v>
      </c>
      <c r="U463" s="206"/>
      <c r="V463" s="206"/>
      <c r="W463" s="151">
        <f>IFERROR(((V463/U463)*1),0)</f>
        <v>0</v>
      </c>
      <c r="X463" s="386"/>
    </row>
    <row r="464" spans="1:24" hidden="1">
      <c r="A464" s="389"/>
      <c r="B464" s="390"/>
      <c r="C464" s="391"/>
      <c r="D464" s="391"/>
      <c r="E464" s="149" t="s">
        <v>234</v>
      </c>
      <c r="F464" s="68"/>
      <c r="G464" s="68"/>
      <c r="H464" s="150">
        <f t="shared" ref="H464:H467" si="603">F464+G464</f>
        <v>0</v>
      </c>
      <c r="I464" s="221" t="e">
        <f t="shared" ref="I464:I467" si="604">H464/$H$468</f>
        <v>#DIV/0!</v>
      </c>
      <c r="J464" s="206"/>
      <c r="K464" s="206"/>
      <c r="L464" s="209">
        <f t="shared" ref="L464:L467" si="605">J464+K464</f>
        <v>0</v>
      </c>
      <c r="M464" s="221" t="e">
        <f t="shared" ref="M464:M467" si="606">L464/$L$468</f>
        <v>#DIV/0!</v>
      </c>
      <c r="N464" s="392"/>
      <c r="O464" s="206"/>
      <c r="P464" s="206"/>
      <c r="Q464" s="209">
        <f t="shared" ref="Q464:Q467" si="607">O464+P464</f>
        <v>0</v>
      </c>
      <c r="R464" s="221" t="e">
        <f t="shared" ref="R464:R467" si="608">Q464/$L$468</f>
        <v>#DIV/0!</v>
      </c>
      <c r="S464" s="384"/>
      <c r="T464" s="360"/>
      <c r="U464" s="206"/>
      <c r="V464" s="206"/>
      <c r="W464" s="151">
        <f t="shared" ref="W464:W465" si="609">IFERROR(((V464/U464)*1),0)</f>
        <v>0</v>
      </c>
      <c r="X464" s="387"/>
    </row>
    <row r="465" spans="1:24" hidden="1">
      <c r="A465" s="389"/>
      <c r="B465" s="390"/>
      <c r="C465" s="391"/>
      <c r="D465" s="391"/>
      <c r="E465" s="149" t="s">
        <v>235</v>
      </c>
      <c r="F465" s="68"/>
      <c r="G465" s="68"/>
      <c r="H465" s="150">
        <f t="shared" si="603"/>
        <v>0</v>
      </c>
      <c r="I465" s="221" t="e">
        <f t="shared" si="604"/>
        <v>#DIV/0!</v>
      </c>
      <c r="J465" s="206"/>
      <c r="K465" s="206"/>
      <c r="L465" s="209">
        <f t="shared" si="605"/>
        <v>0</v>
      </c>
      <c r="M465" s="221" t="e">
        <f t="shared" si="606"/>
        <v>#DIV/0!</v>
      </c>
      <c r="N465" s="392"/>
      <c r="O465" s="206"/>
      <c r="P465" s="206"/>
      <c r="Q465" s="209">
        <f t="shared" si="607"/>
        <v>0</v>
      </c>
      <c r="R465" s="221" t="e">
        <f t="shared" si="608"/>
        <v>#DIV/0!</v>
      </c>
      <c r="S465" s="384"/>
      <c r="T465" s="360"/>
      <c r="U465" s="206"/>
      <c r="V465" s="206"/>
      <c r="W465" s="151">
        <f t="shared" si="609"/>
        <v>0</v>
      </c>
      <c r="X465" s="387"/>
    </row>
    <row r="466" spans="1:24" hidden="1">
      <c r="A466" s="389"/>
      <c r="B466" s="390"/>
      <c r="C466" s="391"/>
      <c r="D466" s="391"/>
      <c r="E466" s="149" t="s">
        <v>236</v>
      </c>
      <c r="F466" s="68"/>
      <c r="G466" s="68"/>
      <c r="H466" s="150">
        <f t="shared" si="603"/>
        <v>0</v>
      </c>
      <c r="I466" s="221" t="e">
        <f t="shared" si="604"/>
        <v>#DIV/0!</v>
      </c>
      <c r="J466" s="206"/>
      <c r="K466" s="206"/>
      <c r="L466" s="209">
        <f t="shared" si="605"/>
        <v>0</v>
      </c>
      <c r="M466" s="221" t="e">
        <f t="shared" si="606"/>
        <v>#DIV/0!</v>
      </c>
      <c r="N466" s="392"/>
      <c r="O466" s="206"/>
      <c r="P466" s="206"/>
      <c r="Q466" s="209">
        <f t="shared" si="607"/>
        <v>0</v>
      </c>
      <c r="R466" s="221" t="e">
        <f t="shared" si="608"/>
        <v>#DIV/0!</v>
      </c>
      <c r="S466" s="384"/>
      <c r="T466" s="360"/>
      <c r="U466" s="206"/>
      <c r="V466" s="206"/>
      <c r="W466" s="151">
        <f>IFERROR(((V466/U466)*1),0)</f>
        <v>0</v>
      </c>
      <c r="X466" s="387"/>
    </row>
    <row r="467" spans="1:24" ht="15.75" hidden="1" thickBot="1">
      <c r="A467" s="389"/>
      <c r="B467" s="390"/>
      <c r="C467" s="391"/>
      <c r="D467" s="391"/>
      <c r="E467" s="149" t="s">
        <v>237</v>
      </c>
      <c r="F467" s="68"/>
      <c r="G467" s="68"/>
      <c r="H467" s="150">
        <f t="shared" si="603"/>
        <v>0</v>
      </c>
      <c r="I467" s="221" t="e">
        <f t="shared" si="604"/>
        <v>#DIV/0!</v>
      </c>
      <c r="J467" s="206"/>
      <c r="K467" s="206"/>
      <c r="L467" s="209">
        <f t="shared" si="605"/>
        <v>0</v>
      </c>
      <c r="M467" s="221" t="e">
        <f t="shared" si="606"/>
        <v>#DIV/0!</v>
      </c>
      <c r="N467" s="392"/>
      <c r="O467" s="206"/>
      <c r="P467" s="206"/>
      <c r="Q467" s="209">
        <f t="shared" si="607"/>
        <v>0</v>
      </c>
      <c r="R467" s="221" t="e">
        <f t="shared" si="608"/>
        <v>#DIV/0!</v>
      </c>
      <c r="S467" s="384"/>
      <c r="T467" s="360"/>
      <c r="U467" s="206"/>
      <c r="V467" s="206"/>
      <c r="W467" s="151">
        <f>IFERROR(((V467/U467)*1),0)</f>
        <v>0</v>
      </c>
      <c r="X467" s="388"/>
    </row>
    <row r="468" spans="1:24" ht="15.75" hidden="1" thickBot="1">
      <c r="A468" s="371" t="s">
        <v>238</v>
      </c>
      <c r="B468" s="372"/>
      <c r="C468" s="373"/>
      <c r="D468" s="152"/>
      <c r="E468" s="157"/>
      <c r="F468" s="153">
        <f>SUM(F463:F467)</f>
        <v>0</v>
      </c>
      <c r="G468" s="154">
        <f t="shared" ref="G468:H468" si="610">SUM(G463:G467)</f>
        <v>0</v>
      </c>
      <c r="H468" s="154">
        <f t="shared" si="610"/>
        <v>0</v>
      </c>
      <c r="I468" s="222">
        <v>1</v>
      </c>
      <c r="J468" s="210">
        <f t="shared" ref="J468:L468" si="611">SUM(J463:J467)</f>
        <v>0</v>
      </c>
      <c r="K468" s="210">
        <f t="shared" si="611"/>
        <v>0</v>
      </c>
      <c r="L468" s="210">
        <f t="shared" si="611"/>
        <v>0</v>
      </c>
      <c r="M468" s="222">
        <v>1</v>
      </c>
      <c r="N468" s="210">
        <f>N463</f>
        <v>0</v>
      </c>
      <c r="O468" s="210">
        <f t="shared" ref="O468:Q468" si="612">SUM(O463:O467)</f>
        <v>0</v>
      </c>
      <c r="P468" s="210">
        <f t="shared" si="612"/>
        <v>0</v>
      </c>
      <c r="Q468" s="210">
        <f t="shared" si="612"/>
        <v>0</v>
      </c>
      <c r="R468" s="222">
        <v>1</v>
      </c>
      <c r="S468" s="210">
        <f>S463</f>
        <v>0</v>
      </c>
      <c r="T468" s="218">
        <f>T463</f>
        <v>0</v>
      </c>
      <c r="U468" s="212">
        <f>SUM(U463:U467)</f>
        <v>0</v>
      </c>
      <c r="V468" s="213">
        <f>SUM(V463:V467)</f>
        <v>0</v>
      </c>
      <c r="W468" s="155">
        <f>IFERROR(((V468/U468)*1),0)</f>
        <v>0</v>
      </c>
      <c r="X468" s="216">
        <f>IFERROR(((1-(1-T468)*W468)*1),0)</f>
        <v>1</v>
      </c>
    </row>
    <row r="469" spans="1:24" hidden="1">
      <c r="A469" s="389">
        <f>A463+1</f>
        <v>78</v>
      </c>
      <c r="B469" s="390"/>
      <c r="C469" s="391"/>
      <c r="D469" s="391"/>
      <c r="E469" s="149" t="s">
        <v>233</v>
      </c>
      <c r="F469" s="68"/>
      <c r="G469" s="68"/>
      <c r="H469" s="150">
        <f>F469+G469</f>
        <v>0</v>
      </c>
      <c r="I469" s="221" t="e">
        <f>H469/$H$474</f>
        <v>#DIV/0!</v>
      </c>
      <c r="J469" s="206"/>
      <c r="K469" s="206"/>
      <c r="L469" s="209">
        <f>J469+K469</f>
        <v>0</v>
      </c>
      <c r="M469" s="221" t="e">
        <f>L469/$L$474</f>
        <v>#DIV/0!</v>
      </c>
      <c r="N469" s="392"/>
      <c r="O469" s="206"/>
      <c r="P469" s="206"/>
      <c r="Q469" s="209">
        <f>O469+P469</f>
        <v>0</v>
      </c>
      <c r="R469" s="221" t="e">
        <f>Q469/$Q$474</f>
        <v>#DIV/0!</v>
      </c>
      <c r="S469" s="384">
        <f>N474-Q474</f>
        <v>0</v>
      </c>
      <c r="T469" s="360">
        <f>IFERROR((S469/N474),0)</f>
        <v>0</v>
      </c>
      <c r="U469" s="206"/>
      <c r="V469" s="206"/>
      <c r="W469" s="151">
        <f>IFERROR(((V469/U469)*1),0)</f>
        <v>0</v>
      </c>
      <c r="X469" s="386"/>
    </row>
    <row r="470" spans="1:24" hidden="1">
      <c r="A470" s="389"/>
      <c r="B470" s="390"/>
      <c r="C470" s="391"/>
      <c r="D470" s="391"/>
      <c r="E470" s="149" t="s">
        <v>234</v>
      </c>
      <c r="F470" s="68"/>
      <c r="G470" s="68"/>
      <c r="H470" s="150">
        <f t="shared" ref="H470:H473" si="613">F470+G470</f>
        <v>0</v>
      </c>
      <c r="I470" s="221" t="e">
        <f t="shared" ref="I470:I473" si="614">H470/$H$474</f>
        <v>#DIV/0!</v>
      </c>
      <c r="J470" s="206"/>
      <c r="K470" s="206"/>
      <c r="L470" s="209">
        <f t="shared" ref="L470:L473" si="615">J470+K470</f>
        <v>0</v>
      </c>
      <c r="M470" s="221" t="e">
        <f t="shared" ref="M470:M473" si="616">L470/$L$474</f>
        <v>#DIV/0!</v>
      </c>
      <c r="N470" s="392"/>
      <c r="O470" s="206"/>
      <c r="P470" s="206"/>
      <c r="Q470" s="209">
        <f t="shared" ref="Q470:Q473" si="617">O470+P470</f>
        <v>0</v>
      </c>
      <c r="R470" s="221" t="e">
        <f t="shared" ref="R470:R473" si="618">Q470/$Q$474</f>
        <v>#DIV/0!</v>
      </c>
      <c r="S470" s="384"/>
      <c r="T470" s="360"/>
      <c r="U470" s="206"/>
      <c r="V470" s="206"/>
      <c r="W470" s="151">
        <f t="shared" ref="W470:W471" si="619">IFERROR(((V470/U470)*1),0)</f>
        <v>0</v>
      </c>
      <c r="X470" s="387"/>
    </row>
    <row r="471" spans="1:24" hidden="1">
      <c r="A471" s="389"/>
      <c r="B471" s="390"/>
      <c r="C471" s="391"/>
      <c r="D471" s="391"/>
      <c r="E471" s="149" t="s">
        <v>235</v>
      </c>
      <c r="F471" s="68"/>
      <c r="G471" s="68"/>
      <c r="H471" s="150">
        <f t="shared" si="613"/>
        <v>0</v>
      </c>
      <c r="I471" s="221" t="e">
        <f t="shared" si="614"/>
        <v>#DIV/0!</v>
      </c>
      <c r="J471" s="206"/>
      <c r="K471" s="206"/>
      <c r="L471" s="209">
        <f t="shared" si="615"/>
        <v>0</v>
      </c>
      <c r="M471" s="221" t="e">
        <f t="shared" si="616"/>
        <v>#DIV/0!</v>
      </c>
      <c r="N471" s="392"/>
      <c r="O471" s="206"/>
      <c r="P471" s="206"/>
      <c r="Q471" s="209">
        <f t="shared" si="617"/>
        <v>0</v>
      </c>
      <c r="R471" s="221" t="e">
        <f t="shared" si="618"/>
        <v>#DIV/0!</v>
      </c>
      <c r="S471" s="384"/>
      <c r="T471" s="360"/>
      <c r="U471" s="206"/>
      <c r="V471" s="206"/>
      <c r="W471" s="151">
        <f t="shared" si="619"/>
        <v>0</v>
      </c>
      <c r="X471" s="387"/>
    </row>
    <row r="472" spans="1:24" hidden="1">
      <c r="A472" s="389"/>
      <c r="B472" s="390"/>
      <c r="C472" s="391"/>
      <c r="D472" s="391"/>
      <c r="E472" s="149" t="s">
        <v>236</v>
      </c>
      <c r="F472" s="68"/>
      <c r="G472" s="68"/>
      <c r="H472" s="150">
        <f t="shared" si="613"/>
        <v>0</v>
      </c>
      <c r="I472" s="221" t="e">
        <f t="shared" si="614"/>
        <v>#DIV/0!</v>
      </c>
      <c r="J472" s="206"/>
      <c r="K472" s="206"/>
      <c r="L472" s="209">
        <f t="shared" si="615"/>
        <v>0</v>
      </c>
      <c r="M472" s="221" t="e">
        <f t="shared" si="616"/>
        <v>#DIV/0!</v>
      </c>
      <c r="N472" s="392"/>
      <c r="O472" s="206"/>
      <c r="P472" s="206"/>
      <c r="Q472" s="209">
        <f t="shared" si="617"/>
        <v>0</v>
      </c>
      <c r="R472" s="221" t="e">
        <f t="shared" si="618"/>
        <v>#DIV/0!</v>
      </c>
      <c r="S472" s="384"/>
      <c r="T472" s="360"/>
      <c r="U472" s="206"/>
      <c r="V472" s="206"/>
      <c r="W472" s="151">
        <f>IFERROR(((V472/U472)*1),0)</f>
        <v>0</v>
      </c>
      <c r="X472" s="387"/>
    </row>
    <row r="473" spans="1:24" ht="15.75" hidden="1" thickBot="1">
      <c r="A473" s="389"/>
      <c r="B473" s="390"/>
      <c r="C473" s="391"/>
      <c r="D473" s="391"/>
      <c r="E473" s="149" t="s">
        <v>237</v>
      </c>
      <c r="F473" s="68"/>
      <c r="G473" s="68"/>
      <c r="H473" s="150">
        <f t="shared" si="613"/>
        <v>0</v>
      </c>
      <c r="I473" s="221" t="e">
        <f t="shared" si="614"/>
        <v>#DIV/0!</v>
      </c>
      <c r="J473" s="206"/>
      <c r="K473" s="206"/>
      <c r="L473" s="209">
        <f t="shared" si="615"/>
        <v>0</v>
      </c>
      <c r="M473" s="221" t="e">
        <f t="shared" si="616"/>
        <v>#DIV/0!</v>
      </c>
      <c r="N473" s="392"/>
      <c r="O473" s="206"/>
      <c r="P473" s="206"/>
      <c r="Q473" s="209">
        <f t="shared" si="617"/>
        <v>0</v>
      </c>
      <c r="R473" s="221" t="e">
        <f t="shared" si="618"/>
        <v>#DIV/0!</v>
      </c>
      <c r="S473" s="384"/>
      <c r="T473" s="360"/>
      <c r="U473" s="206"/>
      <c r="V473" s="206"/>
      <c r="W473" s="151">
        <f>IFERROR(((V473/U473)*1),0)</f>
        <v>0</v>
      </c>
      <c r="X473" s="388"/>
    </row>
    <row r="474" spans="1:24" ht="15.75" hidden="1" thickBot="1">
      <c r="A474" s="371" t="s">
        <v>238</v>
      </c>
      <c r="B474" s="372"/>
      <c r="C474" s="373"/>
      <c r="D474" s="152"/>
      <c r="E474" s="157"/>
      <c r="F474" s="153">
        <f>SUM(F469:F473)</f>
        <v>0</v>
      </c>
      <c r="G474" s="154">
        <f t="shared" ref="G474:H474" si="620">SUM(G469:G473)</f>
        <v>0</v>
      </c>
      <c r="H474" s="154">
        <f t="shared" si="620"/>
        <v>0</v>
      </c>
      <c r="I474" s="222">
        <v>1</v>
      </c>
      <c r="J474" s="210">
        <f t="shared" ref="J474:L474" si="621">SUM(J469:J473)</f>
        <v>0</v>
      </c>
      <c r="K474" s="210">
        <f t="shared" si="621"/>
        <v>0</v>
      </c>
      <c r="L474" s="210">
        <f t="shared" si="621"/>
        <v>0</v>
      </c>
      <c r="M474" s="222">
        <v>1</v>
      </c>
      <c r="N474" s="210">
        <f>N469</f>
        <v>0</v>
      </c>
      <c r="O474" s="210">
        <f t="shared" ref="O474:Q474" si="622">SUM(O469:O473)</f>
        <v>0</v>
      </c>
      <c r="P474" s="210">
        <f t="shared" si="622"/>
        <v>0</v>
      </c>
      <c r="Q474" s="210">
        <f t="shared" si="622"/>
        <v>0</v>
      </c>
      <c r="R474" s="222">
        <v>1</v>
      </c>
      <c r="S474" s="210">
        <f>S469</f>
        <v>0</v>
      </c>
      <c r="T474" s="218">
        <f>T469</f>
        <v>0</v>
      </c>
      <c r="U474" s="212">
        <f>SUM(U469:U473)</f>
        <v>0</v>
      </c>
      <c r="V474" s="213">
        <f>SUM(V469:V473)</f>
        <v>0</v>
      </c>
      <c r="W474" s="155">
        <f>IFERROR(((V474/U474)*1),0)</f>
        <v>0</v>
      </c>
      <c r="X474" s="216">
        <f>IFERROR(((1-(1-T474)*W474)*1),0)</f>
        <v>1</v>
      </c>
    </row>
    <row r="475" spans="1:24" hidden="1">
      <c r="A475" s="389">
        <f>A469+1</f>
        <v>79</v>
      </c>
      <c r="B475" s="390"/>
      <c r="C475" s="391"/>
      <c r="D475" s="391"/>
      <c r="E475" s="149" t="s">
        <v>233</v>
      </c>
      <c r="F475" s="68"/>
      <c r="G475" s="68"/>
      <c r="H475" s="150">
        <f>F475+G475</f>
        <v>0</v>
      </c>
      <c r="I475" s="221" t="e">
        <f>H475/$H$480</f>
        <v>#DIV/0!</v>
      </c>
      <c r="J475" s="206"/>
      <c r="K475" s="206"/>
      <c r="L475" s="209">
        <f>J475+K475</f>
        <v>0</v>
      </c>
      <c r="M475" s="221" t="e">
        <f>L475/$L$480</f>
        <v>#DIV/0!</v>
      </c>
      <c r="N475" s="392"/>
      <c r="O475" s="206"/>
      <c r="P475" s="206"/>
      <c r="Q475" s="209">
        <f>O475+P475</f>
        <v>0</v>
      </c>
      <c r="R475" s="221" t="e">
        <f>Q475/$Q$480</f>
        <v>#DIV/0!</v>
      </c>
      <c r="S475" s="384">
        <f>N480-Q480</f>
        <v>0</v>
      </c>
      <c r="T475" s="360">
        <f>IFERROR((S475/N480),0)</f>
        <v>0</v>
      </c>
      <c r="U475" s="206"/>
      <c r="V475" s="206"/>
      <c r="W475" s="151">
        <f>IFERROR(((V475/U475)*1),0)</f>
        <v>0</v>
      </c>
      <c r="X475" s="386"/>
    </row>
    <row r="476" spans="1:24" hidden="1">
      <c r="A476" s="389"/>
      <c r="B476" s="390"/>
      <c r="C476" s="391"/>
      <c r="D476" s="391"/>
      <c r="E476" s="149" t="s">
        <v>234</v>
      </c>
      <c r="F476" s="68"/>
      <c r="G476" s="68"/>
      <c r="H476" s="150">
        <f t="shared" ref="H476:H479" si="623">F476+G476</f>
        <v>0</v>
      </c>
      <c r="I476" s="221" t="e">
        <f t="shared" ref="I476:I479" si="624">H476/$H$480</f>
        <v>#DIV/0!</v>
      </c>
      <c r="J476" s="206"/>
      <c r="K476" s="206"/>
      <c r="L476" s="209">
        <f t="shared" ref="L476:L479" si="625">J476+K476</f>
        <v>0</v>
      </c>
      <c r="M476" s="221" t="e">
        <f t="shared" ref="M476:M479" si="626">L476/$L$480</f>
        <v>#DIV/0!</v>
      </c>
      <c r="N476" s="392"/>
      <c r="O476" s="206"/>
      <c r="P476" s="206"/>
      <c r="Q476" s="209">
        <f t="shared" ref="Q476:Q479" si="627">O476+P476</f>
        <v>0</v>
      </c>
      <c r="R476" s="221" t="e">
        <f t="shared" ref="R476:R479" si="628">Q476/$Q$480</f>
        <v>#DIV/0!</v>
      </c>
      <c r="S476" s="384"/>
      <c r="T476" s="360"/>
      <c r="U476" s="206"/>
      <c r="V476" s="206"/>
      <c r="W476" s="151">
        <f t="shared" ref="W476:W477" si="629">IFERROR(((V476/U476)*1),0)</f>
        <v>0</v>
      </c>
      <c r="X476" s="387"/>
    </row>
    <row r="477" spans="1:24" hidden="1">
      <c r="A477" s="389"/>
      <c r="B477" s="390"/>
      <c r="C477" s="391"/>
      <c r="D477" s="391"/>
      <c r="E477" s="149" t="s">
        <v>235</v>
      </c>
      <c r="F477" s="68"/>
      <c r="G477" s="68"/>
      <c r="H477" s="150">
        <f t="shared" si="623"/>
        <v>0</v>
      </c>
      <c r="I477" s="221" t="e">
        <f t="shared" si="624"/>
        <v>#DIV/0!</v>
      </c>
      <c r="J477" s="206"/>
      <c r="K477" s="206"/>
      <c r="L477" s="209">
        <f t="shared" si="625"/>
        <v>0</v>
      </c>
      <c r="M477" s="221" t="e">
        <f t="shared" si="626"/>
        <v>#DIV/0!</v>
      </c>
      <c r="N477" s="392"/>
      <c r="O477" s="206"/>
      <c r="P477" s="206"/>
      <c r="Q477" s="209">
        <f t="shared" si="627"/>
        <v>0</v>
      </c>
      <c r="R477" s="221" t="e">
        <f t="shared" si="628"/>
        <v>#DIV/0!</v>
      </c>
      <c r="S477" s="384"/>
      <c r="T477" s="360"/>
      <c r="U477" s="206"/>
      <c r="V477" s="206"/>
      <c r="W477" s="151">
        <f t="shared" si="629"/>
        <v>0</v>
      </c>
      <c r="X477" s="387"/>
    </row>
    <row r="478" spans="1:24" hidden="1">
      <c r="A478" s="389"/>
      <c r="B478" s="390"/>
      <c r="C478" s="391"/>
      <c r="D478" s="391"/>
      <c r="E478" s="149" t="s">
        <v>236</v>
      </c>
      <c r="F478" s="68"/>
      <c r="G478" s="68"/>
      <c r="H478" s="150">
        <f t="shared" si="623"/>
        <v>0</v>
      </c>
      <c r="I478" s="221" t="e">
        <f t="shared" si="624"/>
        <v>#DIV/0!</v>
      </c>
      <c r="J478" s="206"/>
      <c r="K478" s="206"/>
      <c r="L478" s="209">
        <f t="shared" si="625"/>
        <v>0</v>
      </c>
      <c r="M478" s="221" t="e">
        <f t="shared" si="626"/>
        <v>#DIV/0!</v>
      </c>
      <c r="N478" s="392"/>
      <c r="O478" s="206"/>
      <c r="P478" s="206"/>
      <c r="Q478" s="209">
        <f t="shared" si="627"/>
        <v>0</v>
      </c>
      <c r="R478" s="221" t="e">
        <f t="shared" si="628"/>
        <v>#DIV/0!</v>
      </c>
      <c r="S478" s="384"/>
      <c r="T478" s="360"/>
      <c r="U478" s="206"/>
      <c r="V478" s="206"/>
      <c r="W478" s="151">
        <f>IFERROR(((V478/U478)*1),0)</f>
        <v>0</v>
      </c>
      <c r="X478" s="387"/>
    </row>
    <row r="479" spans="1:24" ht="15.75" hidden="1" thickBot="1">
      <c r="A479" s="389"/>
      <c r="B479" s="390"/>
      <c r="C479" s="391"/>
      <c r="D479" s="391"/>
      <c r="E479" s="149" t="s">
        <v>237</v>
      </c>
      <c r="F479" s="68"/>
      <c r="G479" s="68"/>
      <c r="H479" s="150">
        <f t="shared" si="623"/>
        <v>0</v>
      </c>
      <c r="I479" s="221" t="e">
        <f t="shared" si="624"/>
        <v>#DIV/0!</v>
      </c>
      <c r="J479" s="206"/>
      <c r="K479" s="206"/>
      <c r="L479" s="209">
        <f t="shared" si="625"/>
        <v>0</v>
      </c>
      <c r="M479" s="221" t="e">
        <f t="shared" si="626"/>
        <v>#DIV/0!</v>
      </c>
      <c r="N479" s="392"/>
      <c r="O479" s="206"/>
      <c r="P479" s="206"/>
      <c r="Q479" s="209">
        <f t="shared" si="627"/>
        <v>0</v>
      </c>
      <c r="R479" s="221" t="e">
        <f t="shared" si="628"/>
        <v>#DIV/0!</v>
      </c>
      <c r="S479" s="384"/>
      <c r="T479" s="360"/>
      <c r="U479" s="206"/>
      <c r="V479" s="206"/>
      <c r="W479" s="151">
        <f>IFERROR(((V479/U479)*1),0)</f>
        <v>0</v>
      </c>
      <c r="X479" s="388"/>
    </row>
    <row r="480" spans="1:24" ht="15.75" hidden="1" thickBot="1">
      <c r="A480" s="371" t="s">
        <v>238</v>
      </c>
      <c r="B480" s="372"/>
      <c r="C480" s="373"/>
      <c r="D480" s="152"/>
      <c r="E480" s="157"/>
      <c r="F480" s="153">
        <f>SUM(F475:F479)</f>
        <v>0</v>
      </c>
      <c r="G480" s="154">
        <f t="shared" ref="G480:H480" si="630">SUM(G475:G479)</f>
        <v>0</v>
      </c>
      <c r="H480" s="154">
        <f t="shared" si="630"/>
        <v>0</v>
      </c>
      <c r="I480" s="222">
        <v>1</v>
      </c>
      <c r="J480" s="210">
        <f t="shared" ref="J480:L480" si="631">SUM(J475:J479)</f>
        <v>0</v>
      </c>
      <c r="K480" s="210">
        <f t="shared" si="631"/>
        <v>0</v>
      </c>
      <c r="L480" s="210">
        <f t="shared" si="631"/>
        <v>0</v>
      </c>
      <c r="M480" s="222">
        <v>1</v>
      </c>
      <c r="N480" s="210">
        <f>N475</f>
        <v>0</v>
      </c>
      <c r="O480" s="210">
        <f t="shared" ref="O480:Q480" si="632">SUM(O475:O479)</f>
        <v>0</v>
      </c>
      <c r="P480" s="210">
        <f t="shared" si="632"/>
        <v>0</v>
      </c>
      <c r="Q480" s="210">
        <f t="shared" si="632"/>
        <v>0</v>
      </c>
      <c r="R480" s="222">
        <v>1</v>
      </c>
      <c r="S480" s="210">
        <f>S475</f>
        <v>0</v>
      </c>
      <c r="T480" s="218">
        <f>T475</f>
        <v>0</v>
      </c>
      <c r="U480" s="212">
        <f>SUM(U475:U479)</f>
        <v>0</v>
      </c>
      <c r="V480" s="213">
        <f>SUM(V475:V479)</f>
        <v>0</v>
      </c>
      <c r="W480" s="155">
        <f>IFERROR(((V480/U480)*1),0)</f>
        <v>0</v>
      </c>
      <c r="X480" s="216">
        <f>IFERROR(((1-(1-T480)*W480)*1),0)</f>
        <v>1</v>
      </c>
    </row>
    <row r="481" spans="1:24" hidden="1">
      <c r="A481" s="389">
        <f>A475+1</f>
        <v>80</v>
      </c>
      <c r="B481" s="390"/>
      <c r="C481" s="391"/>
      <c r="D481" s="391"/>
      <c r="E481" s="149" t="s">
        <v>233</v>
      </c>
      <c r="F481" s="68"/>
      <c r="G481" s="68"/>
      <c r="H481" s="150">
        <f>F481+G481</f>
        <v>0</v>
      </c>
      <c r="I481" s="221" t="e">
        <f>H481/$H$486</f>
        <v>#DIV/0!</v>
      </c>
      <c r="J481" s="206"/>
      <c r="K481" s="206"/>
      <c r="L481" s="209">
        <f>J481+K481</f>
        <v>0</v>
      </c>
      <c r="M481" s="221" t="e">
        <f>L481/$L$486</f>
        <v>#DIV/0!</v>
      </c>
      <c r="N481" s="392"/>
      <c r="O481" s="206"/>
      <c r="P481" s="206"/>
      <c r="Q481" s="209">
        <f>O481+P481</f>
        <v>0</v>
      </c>
      <c r="R481" s="221" t="e">
        <f>Q481/$Q$486</f>
        <v>#DIV/0!</v>
      </c>
      <c r="S481" s="384">
        <f>N486-Q486</f>
        <v>0</v>
      </c>
      <c r="T481" s="360">
        <f>IFERROR((S481/N486),0)</f>
        <v>0</v>
      </c>
      <c r="U481" s="206"/>
      <c r="V481" s="206"/>
      <c r="W481" s="151">
        <f>IFERROR(((V481/U481)*1),0)</f>
        <v>0</v>
      </c>
      <c r="X481" s="386"/>
    </row>
    <row r="482" spans="1:24" hidden="1">
      <c r="A482" s="389"/>
      <c r="B482" s="390"/>
      <c r="C482" s="391"/>
      <c r="D482" s="391"/>
      <c r="E482" s="149" t="s">
        <v>234</v>
      </c>
      <c r="F482" s="68"/>
      <c r="G482" s="68"/>
      <c r="H482" s="150">
        <f t="shared" ref="H482:H485" si="633">F482+G482</f>
        <v>0</v>
      </c>
      <c r="I482" s="221" t="e">
        <f t="shared" ref="I482:I485" si="634">H482/$H$486</f>
        <v>#DIV/0!</v>
      </c>
      <c r="J482" s="206"/>
      <c r="K482" s="206"/>
      <c r="L482" s="209">
        <f t="shared" ref="L482:L485" si="635">J482+K482</f>
        <v>0</v>
      </c>
      <c r="M482" s="221" t="e">
        <f t="shared" ref="M482:M485" si="636">L482/$L$486</f>
        <v>#DIV/0!</v>
      </c>
      <c r="N482" s="392"/>
      <c r="O482" s="206"/>
      <c r="P482" s="206"/>
      <c r="Q482" s="209">
        <f t="shared" ref="Q482:Q485" si="637">O482+P482</f>
        <v>0</v>
      </c>
      <c r="R482" s="221" t="e">
        <f t="shared" ref="R482:R485" si="638">Q482/$Q$486</f>
        <v>#DIV/0!</v>
      </c>
      <c r="S482" s="384"/>
      <c r="T482" s="360"/>
      <c r="U482" s="206"/>
      <c r="V482" s="206"/>
      <c r="W482" s="151">
        <f t="shared" ref="W482:W483" si="639">IFERROR(((V482/U482)*1),0)</f>
        <v>0</v>
      </c>
      <c r="X482" s="387"/>
    </row>
    <row r="483" spans="1:24" hidden="1">
      <c r="A483" s="389"/>
      <c r="B483" s="390"/>
      <c r="C483" s="391"/>
      <c r="D483" s="391"/>
      <c r="E483" s="149" t="s">
        <v>235</v>
      </c>
      <c r="F483" s="68"/>
      <c r="G483" s="68"/>
      <c r="H483" s="150">
        <f t="shared" si="633"/>
        <v>0</v>
      </c>
      <c r="I483" s="221" t="e">
        <f t="shared" si="634"/>
        <v>#DIV/0!</v>
      </c>
      <c r="J483" s="206"/>
      <c r="K483" s="206"/>
      <c r="L483" s="209">
        <f t="shared" si="635"/>
        <v>0</v>
      </c>
      <c r="M483" s="221" t="e">
        <f t="shared" si="636"/>
        <v>#DIV/0!</v>
      </c>
      <c r="N483" s="392"/>
      <c r="O483" s="206"/>
      <c r="P483" s="206"/>
      <c r="Q483" s="209">
        <f t="shared" si="637"/>
        <v>0</v>
      </c>
      <c r="R483" s="221" t="e">
        <f t="shared" si="638"/>
        <v>#DIV/0!</v>
      </c>
      <c r="S483" s="384"/>
      <c r="T483" s="360"/>
      <c r="U483" s="206"/>
      <c r="V483" s="206"/>
      <c r="W483" s="151">
        <f t="shared" si="639"/>
        <v>0</v>
      </c>
      <c r="X483" s="387"/>
    </row>
    <row r="484" spans="1:24" hidden="1">
      <c r="A484" s="389"/>
      <c r="B484" s="390"/>
      <c r="C484" s="391"/>
      <c r="D484" s="391"/>
      <c r="E484" s="149" t="s">
        <v>236</v>
      </c>
      <c r="F484" s="68"/>
      <c r="G484" s="68"/>
      <c r="H484" s="150">
        <f t="shared" si="633"/>
        <v>0</v>
      </c>
      <c r="I484" s="221" t="e">
        <f t="shared" si="634"/>
        <v>#DIV/0!</v>
      </c>
      <c r="J484" s="206"/>
      <c r="K484" s="206"/>
      <c r="L484" s="209">
        <f t="shared" si="635"/>
        <v>0</v>
      </c>
      <c r="M484" s="221" t="e">
        <f t="shared" si="636"/>
        <v>#DIV/0!</v>
      </c>
      <c r="N484" s="392"/>
      <c r="O484" s="206"/>
      <c r="P484" s="206"/>
      <c r="Q484" s="209">
        <f t="shared" si="637"/>
        <v>0</v>
      </c>
      <c r="R484" s="221" t="e">
        <f t="shared" si="638"/>
        <v>#DIV/0!</v>
      </c>
      <c r="S484" s="384"/>
      <c r="T484" s="360"/>
      <c r="U484" s="206"/>
      <c r="V484" s="206"/>
      <c r="W484" s="151">
        <f>IFERROR(((V484/U484)*1),0)</f>
        <v>0</v>
      </c>
      <c r="X484" s="387"/>
    </row>
    <row r="485" spans="1:24" ht="15.75" hidden="1" thickBot="1">
      <c r="A485" s="389"/>
      <c r="B485" s="390"/>
      <c r="C485" s="391"/>
      <c r="D485" s="391"/>
      <c r="E485" s="149" t="s">
        <v>237</v>
      </c>
      <c r="F485" s="68"/>
      <c r="G485" s="68"/>
      <c r="H485" s="150">
        <f t="shared" si="633"/>
        <v>0</v>
      </c>
      <c r="I485" s="221" t="e">
        <f t="shared" si="634"/>
        <v>#DIV/0!</v>
      </c>
      <c r="J485" s="206"/>
      <c r="K485" s="206"/>
      <c r="L485" s="209">
        <f t="shared" si="635"/>
        <v>0</v>
      </c>
      <c r="M485" s="221" t="e">
        <f t="shared" si="636"/>
        <v>#DIV/0!</v>
      </c>
      <c r="N485" s="392"/>
      <c r="O485" s="206"/>
      <c r="P485" s="206"/>
      <c r="Q485" s="209">
        <f t="shared" si="637"/>
        <v>0</v>
      </c>
      <c r="R485" s="221" t="e">
        <f t="shared" si="638"/>
        <v>#DIV/0!</v>
      </c>
      <c r="S485" s="384"/>
      <c r="T485" s="360"/>
      <c r="U485" s="206"/>
      <c r="V485" s="206"/>
      <c r="W485" s="151">
        <f>IFERROR(((V485/U485)*1),0)</f>
        <v>0</v>
      </c>
      <c r="X485" s="388"/>
    </row>
    <row r="486" spans="1:24" ht="15.75" hidden="1" thickBot="1">
      <c r="A486" s="371" t="s">
        <v>238</v>
      </c>
      <c r="B486" s="372"/>
      <c r="C486" s="373"/>
      <c r="D486" s="152"/>
      <c r="E486" s="157"/>
      <c r="F486" s="153">
        <f>SUM(F481:F485)</f>
        <v>0</v>
      </c>
      <c r="G486" s="154">
        <f t="shared" ref="G486:H486" si="640">SUM(G481:G485)</f>
        <v>0</v>
      </c>
      <c r="H486" s="154">
        <f t="shared" si="640"/>
        <v>0</v>
      </c>
      <c r="I486" s="222">
        <v>1</v>
      </c>
      <c r="J486" s="210">
        <f t="shared" ref="J486:L486" si="641">SUM(J481:J485)</f>
        <v>0</v>
      </c>
      <c r="K486" s="210">
        <f t="shared" si="641"/>
        <v>0</v>
      </c>
      <c r="L486" s="210">
        <f t="shared" si="641"/>
        <v>0</v>
      </c>
      <c r="M486" s="222">
        <v>1</v>
      </c>
      <c r="N486" s="210">
        <f>N481</f>
        <v>0</v>
      </c>
      <c r="O486" s="210">
        <f t="shared" ref="O486:Q486" si="642">SUM(O481:O485)</f>
        <v>0</v>
      </c>
      <c r="P486" s="210">
        <f t="shared" si="642"/>
        <v>0</v>
      </c>
      <c r="Q486" s="210">
        <f t="shared" si="642"/>
        <v>0</v>
      </c>
      <c r="R486" s="222">
        <v>1</v>
      </c>
      <c r="S486" s="210">
        <f>S481</f>
        <v>0</v>
      </c>
      <c r="T486" s="218">
        <f>T481</f>
        <v>0</v>
      </c>
      <c r="U486" s="212">
        <f>SUM(U481:U485)</f>
        <v>0</v>
      </c>
      <c r="V486" s="213">
        <f>SUM(V481:V485)</f>
        <v>0</v>
      </c>
      <c r="W486" s="155">
        <f>IFERROR(((V486/U486)*1),0)</f>
        <v>0</v>
      </c>
      <c r="X486" s="216">
        <f>IFERROR(((1-(1-T486)*W486)*1),0)</f>
        <v>1</v>
      </c>
    </row>
    <row r="487" spans="1:24" hidden="1">
      <c r="A487" s="389">
        <f>A481+1</f>
        <v>81</v>
      </c>
      <c r="B487" s="390"/>
      <c r="C487" s="391"/>
      <c r="D487" s="391"/>
      <c r="E487" s="149" t="s">
        <v>233</v>
      </c>
      <c r="F487" s="68"/>
      <c r="G487" s="68"/>
      <c r="H487" s="150">
        <f>F487+G487</f>
        <v>0</v>
      </c>
      <c r="I487" s="221" t="e">
        <f>H487/$H$492</f>
        <v>#DIV/0!</v>
      </c>
      <c r="J487" s="206"/>
      <c r="K487" s="206"/>
      <c r="L487" s="209">
        <f>J487+K487</f>
        <v>0</v>
      </c>
      <c r="M487" s="221" t="e">
        <f>L487/$L$492</f>
        <v>#DIV/0!</v>
      </c>
      <c r="N487" s="392"/>
      <c r="O487" s="206"/>
      <c r="P487" s="206"/>
      <c r="Q487" s="209">
        <f>O487+P487</f>
        <v>0</v>
      </c>
      <c r="R487" s="221" t="e">
        <f>Q487/$Q$492</f>
        <v>#DIV/0!</v>
      </c>
      <c r="S487" s="384">
        <f>N492-Q492</f>
        <v>0</v>
      </c>
      <c r="T487" s="360">
        <f>IFERROR((S487/N492),0)</f>
        <v>0</v>
      </c>
      <c r="U487" s="206"/>
      <c r="V487" s="206"/>
      <c r="W487" s="151">
        <f>IFERROR(((V487/U487)*1),0)</f>
        <v>0</v>
      </c>
      <c r="X487" s="386"/>
    </row>
    <row r="488" spans="1:24" hidden="1">
      <c r="A488" s="389"/>
      <c r="B488" s="390"/>
      <c r="C488" s="391"/>
      <c r="D488" s="391"/>
      <c r="E488" s="149" t="s">
        <v>234</v>
      </c>
      <c r="F488" s="68"/>
      <c r="G488" s="68"/>
      <c r="H488" s="150">
        <f t="shared" ref="H488:H491" si="643">F488+G488</f>
        <v>0</v>
      </c>
      <c r="I488" s="221" t="e">
        <f t="shared" ref="I488:I491" si="644">H488/$H$492</f>
        <v>#DIV/0!</v>
      </c>
      <c r="J488" s="206"/>
      <c r="K488" s="206"/>
      <c r="L488" s="209">
        <f t="shared" ref="L488:L491" si="645">J488+K488</f>
        <v>0</v>
      </c>
      <c r="M488" s="221" t="e">
        <f t="shared" ref="M488:M491" si="646">L488/$L$492</f>
        <v>#DIV/0!</v>
      </c>
      <c r="N488" s="392"/>
      <c r="O488" s="206"/>
      <c r="P488" s="206"/>
      <c r="Q488" s="209">
        <f t="shared" ref="Q488:Q491" si="647">O488+P488</f>
        <v>0</v>
      </c>
      <c r="R488" s="221" t="e">
        <f t="shared" ref="R488:R491" si="648">Q488/$Q$492</f>
        <v>#DIV/0!</v>
      </c>
      <c r="S488" s="384"/>
      <c r="T488" s="360"/>
      <c r="U488" s="206"/>
      <c r="V488" s="206"/>
      <c r="W488" s="151">
        <f t="shared" ref="W488:W489" si="649">IFERROR(((V488/U488)*1),0)</f>
        <v>0</v>
      </c>
      <c r="X488" s="387"/>
    </row>
    <row r="489" spans="1:24" hidden="1">
      <c r="A489" s="389"/>
      <c r="B489" s="390"/>
      <c r="C489" s="391"/>
      <c r="D489" s="391"/>
      <c r="E489" s="149" t="s">
        <v>235</v>
      </c>
      <c r="F489" s="68"/>
      <c r="G489" s="68"/>
      <c r="H489" s="150">
        <f t="shared" si="643"/>
        <v>0</v>
      </c>
      <c r="I489" s="221" t="e">
        <f t="shared" si="644"/>
        <v>#DIV/0!</v>
      </c>
      <c r="J489" s="206"/>
      <c r="K489" s="206"/>
      <c r="L489" s="209">
        <f t="shared" si="645"/>
        <v>0</v>
      </c>
      <c r="M489" s="221" t="e">
        <f t="shared" si="646"/>
        <v>#DIV/0!</v>
      </c>
      <c r="N489" s="392"/>
      <c r="O489" s="206"/>
      <c r="P489" s="206"/>
      <c r="Q489" s="209">
        <f t="shared" si="647"/>
        <v>0</v>
      </c>
      <c r="R489" s="221" t="e">
        <f t="shared" si="648"/>
        <v>#DIV/0!</v>
      </c>
      <c r="S489" s="384"/>
      <c r="T489" s="360"/>
      <c r="U489" s="206"/>
      <c r="V489" s="206"/>
      <c r="W489" s="151">
        <f t="shared" si="649"/>
        <v>0</v>
      </c>
      <c r="X489" s="387"/>
    </row>
    <row r="490" spans="1:24" hidden="1">
      <c r="A490" s="389"/>
      <c r="B490" s="390"/>
      <c r="C490" s="391"/>
      <c r="D490" s="391"/>
      <c r="E490" s="149" t="s">
        <v>236</v>
      </c>
      <c r="F490" s="68"/>
      <c r="G490" s="68"/>
      <c r="H490" s="150">
        <f t="shared" si="643"/>
        <v>0</v>
      </c>
      <c r="I490" s="221" t="e">
        <f t="shared" si="644"/>
        <v>#DIV/0!</v>
      </c>
      <c r="J490" s="206"/>
      <c r="K490" s="206"/>
      <c r="L490" s="209">
        <f t="shared" si="645"/>
        <v>0</v>
      </c>
      <c r="M490" s="221" t="e">
        <f t="shared" si="646"/>
        <v>#DIV/0!</v>
      </c>
      <c r="N490" s="392"/>
      <c r="O490" s="206"/>
      <c r="P490" s="206"/>
      <c r="Q490" s="209">
        <f t="shared" si="647"/>
        <v>0</v>
      </c>
      <c r="R490" s="221" t="e">
        <f t="shared" si="648"/>
        <v>#DIV/0!</v>
      </c>
      <c r="S490" s="384"/>
      <c r="T490" s="360"/>
      <c r="U490" s="206"/>
      <c r="V490" s="206"/>
      <c r="W490" s="151">
        <f>IFERROR(((V490/U490)*1),0)</f>
        <v>0</v>
      </c>
      <c r="X490" s="387"/>
    </row>
    <row r="491" spans="1:24" ht="15.75" hidden="1" thickBot="1">
      <c r="A491" s="389"/>
      <c r="B491" s="390"/>
      <c r="C491" s="391"/>
      <c r="D491" s="391"/>
      <c r="E491" s="149" t="s">
        <v>237</v>
      </c>
      <c r="F491" s="68"/>
      <c r="G491" s="68"/>
      <c r="H491" s="150">
        <f t="shared" si="643"/>
        <v>0</v>
      </c>
      <c r="I491" s="221" t="e">
        <f t="shared" si="644"/>
        <v>#DIV/0!</v>
      </c>
      <c r="J491" s="206"/>
      <c r="K491" s="206"/>
      <c r="L491" s="209">
        <f t="shared" si="645"/>
        <v>0</v>
      </c>
      <c r="M491" s="221" t="e">
        <f t="shared" si="646"/>
        <v>#DIV/0!</v>
      </c>
      <c r="N491" s="392"/>
      <c r="O491" s="206"/>
      <c r="P491" s="206"/>
      <c r="Q491" s="209">
        <f t="shared" si="647"/>
        <v>0</v>
      </c>
      <c r="R491" s="221" t="e">
        <f t="shared" si="648"/>
        <v>#DIV/0!</v>
      </c>
      <c r="S491" s="384"/>
      <c r="T491" s="360"/>
      <c r="U491" s="206"/>
      <c r="V491" s="206"/>
      <c r="W491" s="151">
        <f>IFERROR(((V491/U491)*1),0)</f>
        <v>0</v>
      </c>
      <c r="X491" s="388"/>
    </row>
    <row r="492" spans="1:24" ht="15.75" hidden="1" thickBot="1">
      <c r="A492" s="371" t="s">
        <v>238</v>
      </c>
      <c r="B492" s="372"/>
      <c r="C492" s="373"/>
      <c r="D492" s="152"/>
      <c r="E492" s="157"/>
      <c r="F492" s="153">
        <f>SUM(F487:F491)</f>
        <v>0</v>
      </c>
      <c r="G492" s="154">
        <f t="shared" ref="G492:H492" si="650">SUM(G487:G491)</f>
        <v>0</v>
      </c>
      <c r="H492" s="154">
        <f t="shared" si="650"/>
        <v>0</v>
      </c>
      <c r="I492" s="222">
        <v>1</v>
      </c>
      <c r="J492" s="210">
        <f t="shared" ref="J492:L492" si="651">SUM(J487:J491)</f>
        <v>0</v>
      </c>
      <c r="K492" s="210">
        <f t="shared" si="651"/>
        <v>0</v>
      </c>
      <c r="L492" s="210">
        <f t="shared" si="651"/>
        <v>0</v>
      </c>
      <c r="M492" s="222">
        <v>1</v>
      </c>
      <c r="N492" s="210">
        <f>N487</f>
        <v>0</v>
      </c>
      <c r="O492" s="210">
        <f t="shared" ref="O492:Q492" si="652">SUM(O487:O491)</f>
        <v>0</v>
      </c>
      <c r="P492" s="210">
        <f t="shared" si="652"/>
        <v>0</v>
      </c>
      <c r="Q492" s="210">
        <f t="shared" si="652"/>
        <v>0</v>
      </c>
      <c r="R492" s="222">
        <v>1</v>
      </c>
      <c r="S492" s="210">
        <f>S487</f>
        <v>0</v>
      </c>
      <c r="T492" s="218">
        <f>T487</f>
        <v>0</v>
      </c>
      <c r="U492" s="212">
        <f>SUM(U487:U491)</f>
        <v>0</v>
      </c>
      <c r="V492" s="213">
        <f>SUM(V487:V491)</f>
        <v>0</v>
      </c>
      <c r="W492" s="155">
        <f>IFERROR(((V492/U492)*1),0)</f>
        <v>0</v>
      </c>
      <c r="X492" s="216">
        <f>IFERROR(((1-(1-T492)*W492)*1),0)</f>
        <v>1</v>
      </c>
    </row>
    <row r="493" spans="1:24" hidden="1">
      <c r="A493" s="389">
        <f>A487+1</f>
        <v>82</v>
      </c>
      <c r="B493" s="390"/>
      <c r="C493" s="391"/>
      <c r="D493" s="391"/>
      <c r="E493" s="149" t="s">
        <v>233</v>
      </c>
      <c r="F493" s="68"/>
      <c r="G493" s="68"/>
      <c r="H493" s="150">
        <f>F493+G493</f>
        <v>0</v>
      </c>
      <c r="I493" s="221" t="e">
        <f>H493/$H$498</f>
        <v>#DIV/0!</v>
      </c>
      <c r="J493" s="206"/>
      <c r="K493" s="206"/>
      <c r="L493" s="209">
        <f>J493+K493</f>
        <v>0</v>
      </c>
      <c r="M493" s="221" t="e">
        <f>L493/$L$498</f>
        <v>#DIV/0!</v>
      </c>
      <c r="N493" s="392"/>
      <c r="O493" s="206"/>
      <c r="P493" s="206"/>
      <c r="Q493" s="209">
        <f>O493+P493</f>
        <v>0</v>
      </c>
      <c r="R493" s="221" t="e">
        <f>Q493/$Q$498</f>
        <v>#DIV/0!</v>
      </c>
      <c r="S493" s="384">
        <f>N498-Q498</f>
        <v>0</v>
      </c>
      <c r="T493" s="360">
        <f>IFERROR((S493/N498),0)</f>
        <v>0</v>
      </c>
      <c r="U493" s="206"/>
      <c r="V493" s="206"/>
      <c r="W493" s="151">
        <f>IFERROR(((V493/U493)*1),0)</f>
        <v>0</v>
      </c>
      <c r="X493" s="386"/>
    </row>
    <row r="494" spans="1:24" hidden="1">
      <c r="A494" s="389"/>
      <c r="B494" s="390"/>
      <c r="C494" s="391"/>
      <c r="D494" s="391"/>
      <c r="E494" s="149" t="s">
        <v>234</v>
      </c>
      <c r="F494" s="68"/>
      <c r="G494" s="68"/>
      <c r="H494" s="150">
        <f t="shared" ref="H494:H497" si="653">F494+G494</f>
        <v>0</v>
      </c>
      <c r="I494" s="221" t="e">
        <f t="shared" ref="I494:I497" si="654">H494/$H$498</f>
        <v>#DIV/0!</v>
      </c>
      <c r="J494" s="206"/>
      <c r="K494" s="206"/>
      <c r="L494" s="209">
        <f t="shared" ref="L494:L497" si="655">J494+K494</f>
        <v>0</v>
      </c>
      <c r="M494" s="221" t="e">
        <f t="shared" ref="M494:M497" si="656">L494/$L$498</f>
        <v>#DIV/0!</v>
      </c>
      <c r="N494" s="392"/>
      <c r="O494" s="206"/>
      <c r="P494" s="206"/>
      <c r="Q494" s="209">
        <f t="shared" ref="Q494:Q497" si="657">O494+P494</f>
        <v>0</v>
      </c>
      <c r="R494" s="221" t="e">
        <f t="shared" ref="R494:R497" si="658">Q494/$Q$498</f>
        <v>#DIV/0!</v>
      </c>
      <c r="S494" s="384"/>
      <c r="T494" s="360"/>
      <c r="U494" s="206"/>
      <c r="V494" s="206"/>
      <c r="W494" s="151">
        <f t="shared" ref="W494:W495" si="659">IFERROR(((V494/U494)*1),0)</f>
        <v>0</v>
      </c>
      <c r="X494" s="387"/>
    </row>
    <row r="495" spans="1:24" hidden="1">
      <c r="A495" s="389"/>
      <c r="B495" s="390"/>
      <c r="C495" s="391"/>
      <c r="D495" s="391"/>
      <c r="E495" s="149" t="s">
        <v>235</v>
      </c>
      <c r="F495" s="68"/>
      <c r="G495" s="68"/>
      <c r="H495" s="150">
        <f t="shared" si="653"/>
        <v>0</v>
      </c>
      <c r="I495" s="221" t="e">
        <f t="shared" si="654"/>
        <v>#DIV/0!</v>
      </c>
      <c r="J495" s="206"/>
      <c r="K495" s="206"/>
      <c r="L495" s="209">
        <f t="shared" si="655"/>
        <v>0</v>
      </c>
      <c r="M495" s="221" t="e">
        <f t="shared" si="656"/>
        <v>#DIV/0!</v>
      </c>
      <c r="N495" s="392"/>
      <c r="O495" s="206"/>
      <c r="P495" s="206"/>
      <c r="Q495" s="209">
        <f t="shared" si="657"/>
        <v>0</v>
      </c>
      <c r="R495" s="221" t="e">
        <f t="shared" si="658"/>
        <v>#DIV/0!</v>
      </c>
      <c r="S495" s="384"/>
      <c r="T495" s="360"/>
      <c r="U495" s="206"/>
      <c r="V495" s="206"/>
      <c r="W495" s="151">
        <f t="shared" si="659"/>
        <v>0</v>
      </c>
      <c r="X495" s="387"/>
    </row>
    <row r="496" spans="1:24" hidden="1">
      <c r="A496" s="389"/>
      <c r="B496" s="390"/>
      <c r="C496" s="391"/>
      <c r="D496" s="391"/>
      <c r="E496" s="149" t="s">
        <v>236</v>
      </c>
      <c r="F496" s="68"/>
      <c r="G496" s="68"/>
      <c r="H496" s="150">
        <f t="shared" si="653"/>
        <v>0</v>
      </c>
      <c r="I496" s="221" t="e">
        <f t="shared" si="654"/>
        <v>#DIV/0!</v>
      </c>
      <c r="J496" s="206"/>
      <c r="K496" s="206"/>
      <c r="L496" s="209">
        <f t="shared" si="655"/>
        <v>0</v>
      </c>
      <c r="M496" s="221" t="e">
        <f t="shared" si="656"/>
        <v>#DIV/0!</v>
      </c>
      <c r="N496" s="392"/>
      <c r="O496" s="206"/>
      <c r="P496" s="206"/>
      <c r="Q496" s="209">
        <f t="shared" si="657"/>
        <v>0</v>
      </c>
      <c r="R496" s="221" t="e">
        <f t="shared" si="658"/>
        <v>#DIV/0!</v>
      </c>
      <c r="S496" s="384"/>
      <c r="T496" s="360"/>
      <c r="U496" s="206"/>
      <c r="V496" s="206"/>
      <c r="W496" s="151">
        <f>IFERROR(((V496/U496)*1),0)</f>
        <v>0</v>
      </c>
      <c r="X496" s="387"/>
    </row>
    <row r="497" spans="1:24" ht="15.75" hidden="1" thickBot="1">
      <c r="A497" s="389"/>
      <c r="B497" s="390"/>
      <c r="C497" s="391"/>
      <c r="D497" s="391"/>
      <c r="E497" s="149" t="s">
        <v>237</v>
      </c>
      <c r="F497" s="68"/>
      <c r="G497" s="68"/>
      <c r="H497" s="150">
        <f t="shared" si="653"/>
        <v>0</v>
      </c>
      <c r="I497" s="221" t="e">
        <f t="shared" si="654"/>
        <v>#DIV/0!</v>
      </c>
      <c r="J497" s="206"/>
      <c r="K497" s="206"/>
      <c r="L497" s="209">
        <f t="shared" si="655"/>
        <v>0</v>
      </c>
      <c r="M497" s="221" t="e">
        <f t="shared" si="656"/>
        <v>#DIV/0!</v>
      </c>
      <c r="N497" s="392"/>
      <c r="O497" s="206"/>
      <c r="P497" s="206"/>
      <c r="Q497" s="209">
        <f t="shared" si="657"/>
        <v>0</v>
      </c>
      <c r="R497" s="221" t="e">
        <f t="shared" si="658"/>
        <v>#DIV/0!</v>
      </c>
      <c r="S497" s="384"/>
      <c r="T497" s="360"/>
      <c r="U497" s="206"/>
      <c r="V497" s="206"/>
      <c r="W497" s="151">
        <f>IFERROR(((V497/U497)*1),0)</f>
        <v>0</v>
      </c>
      <c r="X497" s="388"/>
    </row>
    <row r="498" spans="1:24" ht="15.75" hidden="1" thickBot="1">
      <c r="A498" s="371" t="s">
        <v>238</v>
      </c>
      <c r="B498" s="372"/>
      <c r="C498" s="373"/>
      <c r="D498" s="152"/>
      <c r="E498" s="157"/>
      <c r="F498" s="153">
        <f>SUM(F493:F497)</f>
        <v>0</v>
      </c>
      <c r="G498" s="154">
        <f t="shared" ref="G498:H498" si="660">SUM(G493:G497)</f>
        <v>0</v>
      </c>
      <c r="H498" s="154">
        <f t="shared" si="660"/>
        <v>0</v>
      </c>
      <c r="I498" s="222">
        <v>1</v>
      </c>
      <c r="J498" s="210">
        <f t="shared" ref="J498:L498" si="661">SUM(J493:J497)</f>
        <v>0</v>
      </c>
      <c r="K498" s="210">
        <f t="shared" si="661"/>
        <v>0</v>
      </c>
      <c r="L498" s="210">
        <f t="shared" si="661"/>
        <v>0</v>
      </c>
      <c r="M498" s="222">
        <v>1</v>
      </c>
      <c r="N498" s="210">
        <f>N493</f>
        <v>0</v>
      </c>
      <c r="O498" s="210">
        <f t="shared" ref="O498:Q498" si="662">SUM(O493:O497)</f>
        <v>0</v>
      </c>
      <c r="P498" s="210">
        <f t="shared" si="662"/>
        <v>0</v>
      </c>
      <c r="Q498" s="210">
        <f t="shared" si="662"/>
        <v>0</v>
      </c>
      <c r="R498" s="222">
        <v>1</v>
      </c>
      <c r="S498" s="210">
        <f>S493</f>
        <v>0</v>
      </c>
      <c r="T498" s="218">
        <f>T493</f>
        <v>0</v>
      </c>
      <c r="U498" s="212">
        <f>SUM(U493:U497)</f>
        <v>0</v>
      </c>
      <c r="V498" s="213">
        <f>SUM(V493:V497)</f>
        <v>0</v>
      </c>
      <c r="W498" s="155">
        <f>IFERROR(((V498/U498)*1),0)</f>
        <v>0</v>
      </c>
      <c r="X498" s="216">
        <f>IFERROR(((1-(1-T498)*W498)*1),0)</f>
        <v>1</v>
      </c>
    </row>
    <row r="499" spans="1:24" hidden="1">
      <c r="A499" s="389">
        <f>A493+1</f>
        <v>83</v>
      </c>
      <c r="B499" s="390"/>
      <c r="C499" s="391"/>
      <c r="D499" s="391"/>
      <c r="E499" s="149" t="s">
        <v>233</v>
      </c>
      <c r="F499" s="68"/>
      <c r="G499" s="68"/>
      <c r="H499" s="150">
        <f>F499+G499</f>
        <v>0</v>
      </c>
      <c r="I499" s="221" t="e">
        <f>H499/$H$504</f>
        <v>#DIV/0!</v>
      </c>
      <c r="J499" s="206"/>
      <c r="K499" s="206"/>
      <c r="L499" s="209">
        <f>J499+K499</f>
        <v>0</v>
      </c>
      <c r="M499" s="221" t="e">
        <f>L499/$L$504</f>
        <v>#DIV/0!</v>
      </c>
      <c r="N499" s="392"/>
      <c r="O499" s="206"/>
      <c r="P499" s="206"/>
      <c r="Q499" s="209">
        <f>O499+P499</f>
        <v>0</v>
      </c>
      <c r="R499" s="221" t="e">
        <f>Q499/$Q$504</f>
        <v>#DIV/0!</v>
      </c>
      <c r="S499" s="384">
        <f>N504-Q504</f>
        <v>0</v>
      </c>
      <c r="T499" s="360">
        <f>IFERROR((S499/N504),0)</f>
        <v>0</v>
      </c>
      <c r="U499" s="206"/>
      <c r="V499" s="206"/>
      <c r="W499" s="151">
        <f>IFERROR(((V499/U499)*1),0)</f>
        <v>0</v>
      </c>
      <c r="X499" s="386"/>
    </row>
    <row r="500" spans="1:24" hidden="1">
      <c r="A500" s="389"/>
      <c r="B500" s="390"/>
      <c r="C500" s="391"/>
      <c r="D500" s="391"/>
      <c r="E500" s="149" t="s">
        <v>234</v>
      </c>
      <c r="F500" s="68"/>
      <c r="G500" s="68"/>
      <c r="H500" s="150">
        <f t="shared" ref="H500:H503" si="663">F500+G500</f>
        <v>0</v>
      </c>
      <c r="I500" s="221" t="e">
        <f t="shared" ref="I500:I503" si="664">H500/$H$504</f>
        <v>#DIV/0!</v>
      </c>
      <c r="J500" s="206"/>
      <c r="K500" s="206"/>
      <c r="L500" s="209">
        <f t="shared" ref="L500:L503" si="665">J500+K500</f>
        <v>0</v>
      </c>
      <c r="M500" s="221" t="e">
        <f t="shared" ref="M500:M503" si="666">L500/$L$504</f>
        <v>#DIV/0!</v>
      </c>
      <c r="N500" s="392"/>
      <c r="O500" s="206"/>
      <c r="P500" s="206"/>
      <c r="Q500" s="209">
        <f t="shared" ref="Q500:Q503" si="667">O500+P500</f>
        <v>0</v>
      </c>
      <c r="R500" s="221" t="e">
        <f t="shared" ref="R500:R503" si="668">Q500/$Q$504</f>
        <v>#DIV/0!</v>
      </c>
      <c r="S500" s="384"/>
      <c r="T500" s="360"/>
      <c r="U500" s="206"/>
      <c r="V500" s="206"/>
      <c r="W500" s="151">
        <f t="shared" ref="W500:W501" si="669">IFERROR(((V500/U500)*1),0)</f>
        <v>0</v>
      </c>
      <c r="X500" s="387"/>
    </row>
    <row r="501" spans="1:24" hidden="1">
      <c r="A501" s="389"/>
      <c r="B501" s="390"/>
      <c r="C501" s="391"/>
      <c r="D501" s="391"/>
      <c r="E501" s="149" t="s">
        <v>235</v>
      </c>
      <c r="F501" s="68"/>
      <c r="G501" s="68"/>
      <c r="H501" s="150">
        <f t="shared" si="663"/>
        <v>0</v>
      </c>
      <c r="I501" s="221" t="e">
        <f t="shared" si="664"/>
        <v>#DIV/0!</v>
      </c>
      <c r="J501" s="206"/>
      <c r="K501" s="206"/>
      <c r="L501" s="209">
        <f t="shared" si="665"/>
        <v>0</v>
      </c>
      <c r="M501" s="221" t="e">
        <f t="shared" si="666"/>
        <v>#DIV/0!</v>
      </c>
      <c r="N501" s="392"/>
      <c r="O501" s="206"/>
      <c r="P501" s="206"/>
      <c r="Q501" s="209">
        <f t="shared" si="667"/>
        <v>0</v>
      </c>
      <c r="R501" s="221" t="e">
        <f t="shared" si="668"/>
        <v>#DIV/0!</v>
      </c>
      <c r="S501" s="384"/>
      <c r="T501" s="360"/>
      <c r="U501" s="206"/>
      <c r="V501" s="206"/>
      <c r="W501" s="151">
        <f t="shared" si="669"/>
        <v>0</v>
      </c>
      <c r="X501" s="387"/>
    </row>
    <row r="502" spans="1:24" hidden="1">
      <c r="A502" s="389"/>
      <c r="B502" s="390"/>
      <c r="C502" s="391"/>
      <c r="D502" s="391"/>
      <c r="E502" s="149" t="s">
        <v>236</v>
      </c>
      <c r="F502" s="68"/>
      <c r="G502" s="68"/>
      <c r="H502" s="150">
        <f t="shared" si="663"/>
        <v>0</v>
      </c>
      <c r="I502" s="221" t="e">
        <f t="shared" si="664"/>
        <v>#DIV/0!</v>
      </c>
      <c r="J502" s="206"/>
      <c r="K502" s="206"/>
      <c r="L502" s="209">
        <f t="shared" si="665"/>
        <v>0</v>
      </c>
      <c r="M502" s="221" t="e">
        <f t="shared" si="666"/>
        <v>#DIV/0!</v>
      </c>
      <c r="N502" s="392"/>
      <c r="O502" s="206"/>
      <c r="P502" s="206"/>
      <c r="Q502" s="209">
        <f t="shared" si="667"/>
        <v>0</v>
      </c>
      <c r="R502" s="221" t="e">
        <f t="shared" si="668"/>
        <v>#DIV/0!</v>
      </c>
      <c r="S502" s="384"/>
      <c r="T502" s="360"/>
      <c r="U502" s="206"/>
      <c r="V502" s="206"/>
      <c r="W502" s="151">
        <f>IFERROR(((V502/U502)*1),0)</f>
        <v>0</v>
      </c>
      <c r="X502" s="387"/>
    </row>
    <row r="503" spans="1:24" ht="15.75" hidden="1" thickBot="1">
      <c r="A503" s="389"/>
      <c r="B503" s="390"/>
      <c r="C503" s="391"/>
      <c r="D503" s="391"/>
      <c r="E503" s="149" t="s">
        <v>237</v>
      </c>
      <c r="F503" s="68"/>
      <c r="G503" s="68"/>
      <c r="H503" s="150">
        <f t="shared" si="663"/>
        <v>0</v>
      </c>
      <c r="I503" s="221" t="e">
        <f t="shared" si="664"/>
        <v>#DIV/0!</v>
      </c>
      <c r="J503" s="206"/>
      <c r="K503" s="206"/>
      <c r="L503" s="209">
        <f t="shared" si="665"/>
        <v>0</v>
      </c>
      <c r="M503" s="221" t="e">
        <f t="shared" si="666"/>
        <v>#DIV/0!</v>
      </c>
      <c r="N503" s="392"/>
      <c r="O503" s="206"/>
      <c r="P503" s="206"/>
      <c r="Q503" s="209">
        <f t="shared" si="667"/>
        <v>0</v>
      </c>
      <c r="R503" s="221" t="e">
        <f t="shared" si="668"/>
        <v>#DIV/0!</v>
      </c>
      <c r="S503" s="384"/>
      <c r="T503" s="360"/>
      <c r="U503" s="206"/>
      <c r="V503" s="206"/>
      <c r="W503" s="151">
        <f>IFERROR(((V503/U503)*1),0)</f>
        <v>0</v>
      </c>
      <c r="X503" s="388"/>
    </row>
    <row r="504" spans="1:24" ht="15.75" hidden="1" thickBot="1">
      <c r="A504" s="371" t="s">
        <v>238</v>
      </c>
      <c r="B504" s="372"/>
      <c r="C504" s="373"/>
      <c r="D504" s="152"/>
      <c r="E504" s="157"/>
      <c r="F504" s="153">
        <f>SUM(F499:F503)</f>
        <v>0</v>
      </c>
      <c r="G504" s="154">
        <f t="shared" ref="G504:H504" si="670">SUM(G499:G503)</f>
        <v>0</v>
      </c>
      <c r="H504" s="154">
        <f t="shared" si="670"/>
        <v>0</v>
      </c>
      <c r="I504" s="222">
        <v>1</v>
      </c>
      <c r="J504" s="210">
        <f t="shared" ref="J504:L504" si="671">SUM(J499:J503)</f>
        <v>0</v>
      </c>
      <c r="K504" s="210">
        <f t="shared" si="671"/>
        <v>0</v>
      </c>
      <c r="L504" s="210">
        <f t="shared" si="671"/>
        <v>0</v>
      </c>
      <c r="M504" s="222">
        <v>1</v>
      </c>
      <c r="N504" s="210">
        <f>N499</f>
        <v>0</v>
      </c>
      <c r="O504" s="210">
        <f t="shared" ref="O504:Q504" si="672">SUM(O499:O503)</f>
        <v>0</v>
      </c>
      <c r="P504" s="210">
        <f t="shared" si="672"/>
        <v>0</v>
      </c>
      <c r="Q504" s="210">
        <f t="shared" si="672"/>
        <v>0</v>
      </c>
      <c r="R504" s="222">
        <v>1</v>
      </c>
      <c r="S504" s="210">
        <f>S499</f>
        <v>0</v>
      </c>
      <c r="T504" s="218">
        <f>T499</f>
        <v>0</v>
      </c>
      <c r="U504" s="212">
        <f>SUM(U499:U503)</f>
        <v>0</v>
      </c>
      <c r="V504" s="213">
        <f>SUM(V499:V503)</f>
        <v>0</v>
      </c>
      <c r="W504" s="155">
        <f>IFERROR(((V504/U504)*1),0)</f>
        <v>0</v>
      </c>
      <c r="X504" s="216">
        <f>IFERROR(((1-(1-T504)*W504)*1),0)</f>
        <v>1</v>
      </c>
    </row>
    <row r="505" spans="1:24" hidden="1">
      <c r="A505" s="389">
        <f>A499+1</f>
        <v>84</v>
      </c>
      <c r="B505" s="390"/>
      <c r="C505" s="391"/>
      <c r="D505" s="391"/>
      <c r="E505" s="149" t="s">
        <v>233</v>
      </c>
      <c r="F505" s="68"/>
      <c r="G505" s="68"/>
      <c r="H505" s="150">
        <f>F505+G505</f>
        <v>0</v>
      </c>
      <c r="I505" s="221" t="e">
        <f>H505/$H$510</f>
        <v>#DIV/0!</v>
      </c>
      <c r="J505" s="206"/>
      <c r="K505" s="206"/>
      <c r="L505" s="209">
        <f>J505+K505</f>
        <v>0</v>
      </c>
      <c r="M505" s="221" t="e">
        <f>L505/$L$510</f>
        <v>#DIV/0!</v>
      </c>
      <c r="N505" s="392"/>
      <c r="O505" s="206"/>
      <c r="P505" s="206"/>
      <c r="Q505" s="209">
        <f>O505+P505</f>
        <v>0</v>
      </c>
      <c r="R505" s="221" t="e">
        <f>Q505/$Q$510</f>
        <v>#DIV/0!</v>
      </c>
      <c r="S505" s="384">
        <f>N510-Q510</f>
        <v>0</v>
      </c>
      <c r="T505" s="360">
        <f>IFERROR((S505/N510),0)</f>
        <v>0</v>
      </c>
      <c r="U505" s="206"/>
      <c r="V505" s="206"/>
      <c r="W505" s="151">
        <f>IFERROR(((V505/U505)*1),0)</f>
        <v>0</v>
      </c>
      <c r="X505" s="386"/>
    </row>
    <row r="506" spans="1:24" hidden="1">
      <c r="A506" s="389"/>
      <c r="B506" s="390"/>
      <c r="C506" s="391"/>
      <c r="D506" s="391"/>
      <c r="E506" s="149" t="s">
        <v>234</v>
      </c>
      <c r="F506" s="68"/>
      <c r="G506" s="68"/>
      <c r="H506" s="150">
        <f t="shared" ref="H506:H509" si="673">F506+G506</f>
        <v>0</v>
      </c>
      <c r="I506" s="221" t="e">
        <f t="shared" ref="I506:I509" si="674">H506/$H$510</f>
        <v>#DIV/0!</v>
      </c>
      <c r="J506" s="206"/>
      <c r="K506" s="206"/>
      <c r="L506" s="209">
        <f t="shared" ref="L506:L509" si="675">J506+K506</f>
        <v>0</v>
      </c>
      <c r="M506" s="221" t="e">
        <f t="shared" ref="M506:M509" si="676">L506/$L$510</f>
        <v>#DIV/0!</v>
      </c>
      <c r="N506" s="392"/>
      <c r="O506" s="206"/>
      <c r="P506" s="206"/>
      <c r="Q506" s="209">
        <f t="shared" ref="Q506:Q509" si="677">O506+P506</f>
        <v>0</v>
      </c>
      <c r="R506" s="221" t="e">
        <f t="shared" ref="R506:R509" si="678">Q506/$Q$510</f>
        <v>#DIV/0!</v>
      </c>
      <c r="S506" s="384"/>
      <c r="T506" s="360"/>
      <c r="U506" s="206"/>
      <c r="V506" s="206"/>
      <c r="W506" s="151">
        <f t="shared" ref="W506:W507" si="679">IFERROR(((V506/U506)*1),0)</f>
        <v>0</v>
      </c>
      <c r="X506" s="387"/>
    </row>
    <row r="507" spans="1:24" hidden="1">
      <c r="A507" s="389"/>
      <c r="B507" s="390"/>
      <c r="C507" s="391"/>
      <c r="D507" s="391"/>
      <c r="E507" s="149" t="s">
        <v>235</v>
      </c>
      <c r="F507" s="68"/>
      <c r="G507" s="68"/>
      <c r="H507" s="150">
        <f t="shared" si="673"/>
        <v>0</v>
      </c>
      <c r="I507" s="221" t="e">
        <f t="shared" si="674"/>
        <v>#DIV/0!</v>
      </c>
      <c r="J507" s="206"/>
      <c r="K507" s="206"/>
      <c r="L507" s="209">
        <f t="shared" si="675"/>
        <v>0</v>
      </c>
      <c r="M507" s="221" t="e">
        <f t="shared" si="676"/>
        <v>#DIV/0!</v>
      </c>
      <c r="N507" s="392"/>
      <c r="O507" s="206"/>
      <c r="P507" s="206"/>
      <c r="Q507" s="209">
        <f t="shared" si="677"/>
        <v>0</v>
      </c>
      <c r="R507" s="221" t="e">
        <f t="shared" si="678"/>
        <v>#DIV/0!</v>
      </c>
      <c r="S507" s="384"/>
      <c r="T507" s="360"/>
      <c r="U507" s="206"/>
      <c r="V507" s="206"/>
      <c r="W507" s="151">
        <f t="shared" si="679"/>
        <v>0</v>
      </c>
      <c r="X507" s="387"/>
    </row>
    <row r="508" spans="1:24" hidden="1">
      <c r="A508" s="389"/>
      <c r="B508" s="390"/>
      <c r="C508" s="391"/>
      <c r="D508" s="391"/>
      <c r="E508" s="149" t="s">
        <v>236</v>
      </c>
      <c r="F508" s="68"/>
      <c r="G508" s="68"/>
      <c r="H508" s="150">
        <f t="shared" si="673"/>
        <v>0</v>
      </c>
      <c r="I508" s="221" t="e">
        <f t="shared" si="674"/>
        <v>#DIV/0!</v>
      </c>
      <c r="J508" s="206"/>
      <c r="K508" s="206"/>
      <c r="L508" s="209">
        <f t="shared" si="675"/>
        <v>0</v>
      </c>
      <c r="M508" s="221" t="e">
        <f t="shared" si="676"/>
        <v>#DIV/0!</v>
      </c>
      <c r="N508" s="392"/>
      <c r="O508" s="206"/>
      <c r="P508" s="206"/>
      <c r="Q508" s="209">
        <f t="shared" si="677"/>
        <v>0</v>
      </c>
      <c r="R508" s="221" t="e">
        <f t="shared" si="678"/>
        <v>#DIV/0!</v>
      </c>
      <c r="S508" s="384"/>
      <c r="T508" s="360"/>
      <c r="U508" s="206"/>
      <c r="V508" s="206"/>
      <c r="W508" s="151">
        <f>IFERROR(((V508/U508)*1),0)</f>
        <v>0</v>
      </c>
      <c r="X508" s="387"/>
    </row>
    <row r="509" spans="1:24" ht="15.75" hidden="1" thickBot="1">
      <c r="A509" s="389"/>
      <c r="B509" s="390"/>
      <c r="C509" s="391"/>
      <c r="D509" s="391"/>
      <c r="E509" s="149" t="s">
        <v>237</v>
      </c>
      <c r="F509" s="68"/>
      <c r="G509" s="68"/>
      <c r="H509" s="150">
        <f t="shared" si="673"/>
        <v>0</v>
      </c>
      <c r="I509" s="221" t="e">
        <f t="shared" si="674"/>
        <v>#DIV/0!</v>
      </c>
      <c r="J509" s="206"/>
      <c r="K509" s="206"/>
      <c r="L509" s="209">
        <f t="shared" si="675"/>
        <v>0</v>
      </c>
      <c r="M509" s="221" t="e">
        <f t="shared" si="676"/>
        <v>#DIV/0!</v>
      </c>
      <c r="N509" s="392"/>
      <c r="O509" s="206"/>
      <c r="P509" s="206"/>
      <c r="Q509" s="209">
        <f t="shared" si="677"/>
        <v>0</v>
      </c>
      <c r="R509" s="221" t="e">
        <f t="shared" si="678"/>
        <v>#DIV/0!</v>
      </c>
      <c r="S509" s="384"/>
      <c r="T509" s="360"/>
      <c r="U509" s="206"/>
      <c r="V509" s="206"/>
      <c r="W509" s="151">
        <f>IFERROR(((V509/U509)*1),0)</f>
        <v>0</v>
      </c>
      <c r="X509" s="388"/>
    </row>
    <row r="510" spans="1:24" ht="15.75" hidden="1" thickBot="1">
      <c r="A510" s="371" t="s">
        <v>238</v>
      </c>
      <c r="B510" s="372"/>
      <c r="C510" s="373"/>
      <c r="D510" s="152"/>
      <c r="E510" s="157"/>
      <c r="F510" s="153">
        <f>SUM(F505:F509)</f>
        <v>0</v>
      </c>
      <c r="G510" s="154">
        <f t="shared" ref="G510:H510" si="680">SUM(G505:G509)</f>
        <v>0</v>
      </c>
      <c r="H510" s="154">
        <f t="shared" si="680"/>
        <v>0</v>
      </c>
      <c r="I510" s="222">
        <v>1</v>
      </c>
      <c r="J510" s="210">
        <f t="shared" ref="J510:L510" si="681">SUM(J505:J509)</f>
        <v>0</v>
      </c>
      <c r="K510" s="210">
        <f t="shared" si="681"/>
        <v>0</v>
      </c>
      <c r="L510" s="210">
        <f t="shared" si="681"/>
        <v>0</v>
      </c>
      <c r="M510" s="222">
        <v>1</v>
      </c>
      <c r="N510" s="210">
        <f>N505</f>
        <v>0</v>
      </c>
      <c r="O510" s="210">
        <f t="shared" ref="O510:Q510" si="682">SUM(O505:O509)</f>
        <v>0</v>
      </c>
      <c r="P510" s="210">
        <f t="shared" si="682"/>
        <v>0</v>
      </c>
      <c r="Q510" s="210">
        <f t="shared" si="682"/>
        <v>0</v>
      </c>
      <c r="R510" s="222">
        <v>1</v>
      </c>
      <c r="S510" s="210">
        <f>S505</f>
        <v>0</v>
      </c>
      <c r="T510" s="218">
        <f>T505</f>
        <v>0</v>
      </c>
      <c r="U510" s="212">
        <f>SUM(U505:U509)</f>
        <v>0</v>
      </c>
      <c r="V510" s="213">
        <f>SUM(V505:V509)</f>
        <v>0</v>
      </c>
      <c r="W510" s="155">
        <f>IFERROR(((V510/U510)*1),0)</f>
        <v>0</v>
      </c>
      <c r="X510" s="216">
        <f>IFERROR(((1-(1-T510)*W510)*1),0)</f>
        <v>1</v>
      </c>
    </row>
    <row r="511" spans="1:24" hidden="1">
      <c r="A511" s="389">
        <f>A505+1</f>
        <v>85</v>
      </c>
      <c r="B511" s="390"/>
      <c r="C511" s="391"/>
      <c r="D511" s="391"/>
      <c r="E511" s="149" t="s">
        <v>233</v>
      </c>
      <c r="F511" s="68"/>
      <c r="G511" s="68"/>
      <c r="H511" s="150">
        <f>F511+G511</f>
        <v>0</v>
      </c>
      <c r="I511" s="221" t="e">
        <f>H511/$H$516</f>
        <v>#DIV/0!</v>
      </c>
      <c r="J511" s="206"/>
      <c r="K511" s="206"/>
      <c r="L511" s="209">
        <f>J511+K511</f>
        <v>0</v>
      </c>
      <c r="M511" s="221" t="e">
        <f>L511/$L$516</f>
        <v>#DIV/0!</v>
      </c>
      <c r="N511" s="392"/>
      <c r="O511" s="206"/>
      <c r="P511" s="206"/>
      <c r="Q511" s="209">
        <f>O511+P511</f>
        <v>0</v>
      </c>
      <c r="R511" s="221" t="e">
        <f>Q511/$Q$516</f>
        <v>#DIV/0!</v>
      </c>
      <c r="S511" s="384">
        <f>N516-Q516</f>
        <v>0</v>
      </c>
      <c r="T511" s="360">
        <f>IFERROR((S511/N516),0)</f>
        <v>0</v>
      </c>
      <c r="U511" s="206"/>
      <c r="V511" s="206"/>
      <c r="W511" s="151">
        <f>IFERROR(((V511/U511)*1),0)</f>
        <v>0</v>
      </c>
      <c r="X511" s="386"/>
    </row>
    <row r="512" spans="1:24" hidden="1">
      <c r="A512" s="389"/>
      <c r="B512" s="390"/>
      <c r="C512" s="391"/>
      <c r="D512" s="391"/>
      <c r="E512" s="149" t="s">
        <v>234</v>
      </c>
      <c r="F512" s="68"/>
      <c r="G512" s="68"/>
      <c r="H512" s="150">
        <f t="shared" ref="H512:H515" si="683">F512+G512</f>
        <v>0</v>
      </c>
      <c r="I512" s="221" t="e">
        <f t="shared" ref="I512:I515" si="684">H512/$H$516</f>
        <v>#DIV/0!</v>
      </c>
      <c r="J512" s="206"/>
      <c r="K512" s="206"/>
      <c r="L512" s="209">
        <f t="shared" ref="L512:L515" si="685">J512+K512</f>
        <v>0</v>
      </c>
      <c r="M512" s="221" t="e">
        <f t="shared" ref="M512:M515" si="686">L512/$L$516</f>
        <v>#DIV/0!</v>
      </c>
      <c r="N512" s="392"/>
      <c r="O512" s="206"/>
      <c r="P512" s="206"/>
      <c r="Q512" s="209">
        <f t="shared" ref="Q512:Q515" si="687">O512+P512</f>
        <v>0</v>
      </c>
      <c r="R512" s="221" t="e">
        <f t="shared" ref="R512:R515" si="688">Q512/$Q$516</f>
        <v>#DIV/0!</v>
      </c>
      <c r="S512" s="384"/>
      <c r="T512" s="360"/>
      <c r="U512" s="206"/>
      <c r="V512" s="206"/>
      <c r="W512" s="151">
        <f t="shared" ref="W512:W513" si="689">IFERROR(((V512/U512)*1),0)</f>
        <v>0</v>
      </c>
      <c r="X512" s="387"/>
    </row>
    <row r="513" spans="1:24" hidden="1">
      <c r="A513" s="389"/>
      <c r="B513" s="390"/>
      <c r="C513" s="391"/>
      <c r="D513" s="391"/>
      <c r="E513" s="149" t="s">
        <v>235</v>
      </c>
      <c r="F513" s="68"/>
      <c r="G513" s="68"/>
      <c r="H513" s="150">
        <f t="shared" si="683"/>
        <v>0</v>
      </c>
      <c r="I513" s="221" t="e">
        <f t="shared" si="684"/>
        <v>#DIV/0!</v>
      </c>
      <c r="J513" s="206"/>
      <c r="K513" s="206"/>
      <c r="L513" s="209">
        <f t="shared" si="685"/>
        <v>0</v>
      </c>
      <c r="M513" s="221" t="e">
        <f t="shared" si="686"/>
        <v>#DIV/0!</v>
      </c>
      <c r="N513" s="392"/>
      <c r="O513" s="206"/>
      <c r="P513" s="206"/>
      <c r="Q513" s="209">
        <f t="shared" si="687"/>
        <v>0</v>
      </c>
      <c r="R513" s="221" t="e">
        <f t="shared" si="688"/>
        <v>#DIV/0!</v>
      </c>
      <c r="S513" s="384"/>
      <c r="T513" s="360"/>
      <c r="U513" s="206"/>
      <c r="V513" s="206"/>
      <c r="W513" s="151">
        <f t="shared" si="689"/>
        <v>0</v>
      </c>
      <c r="X513" s="387"/>
    </row>
    <row r="514" spans="1:24" hidden="1">
      <c r="A514" s="389"/>
      <c r="B514" s="390"/>
      <c r="C514" s="391"/>
      <c r="D514" s="391"/>
      <c r="E514" s="149" t="s">
        <v>236</v>
      </c>
      <c r="F514" s="68"/>
      <c r="G514" s="68"/>
      <c r="H514" s="150">
        <f t="shared" si="683"/>
        <v>0</v>
      </c>
      <c r="I514" s="221" t="e">
        <f t="shared" si="684"/>
        <v>#DIV/0!</v>
      </c>
      <c r="J514" s="206"/>
      <c r="K514" s="206"/>
      <c r="L514" s="209">
        <f t="shared" si="685"/>
        <v>0</v>
      </c>
      <c r="M514" s="221" t="e">
        <f t="shared" si="686"/>
        <v>#DIV/0!</v>
      </c>
      <c r="N514" s="392"/>
      <c r="O514" s="206"/>
      <c r="P514" s="206"/>
      <c r="Q514" s="209">
        <f t="shared" si="687"/>
        <v>0</v>
      </c>
      <c r="R514" s="221" t="e">
        <f t="shared" si="688"/>
        <v>#DIV/0!</v>
      </c>
      <c r="S514" s="384"/>
      <c r="T514" s="360"/>
      <c r="U514" s="206"/>
      <c r="V514" s="206"/>
      <c r="W514" s="151">
        <f>IFERROR(((V514/U514)*1),0)</f>
        <v>0</v>
      </c>
      <c r="X514" s="387"/>
    </row>
    <row r="515" spans="1:24" ht="15.75" hidden="1" thickBot="1">
      <c r="A515" s="389"/>
      <c r="B515" s="390"/>
      <c r="C515" s="391"/>
      <c r="D515" s="391"/>
      <c r="E515" s="149" t="s">
        <v>237</v>
      </c>
      <c r="F515" s="68"/>
      <c r="G515" s="68"/>
      <c r="H515" s="150">
        <f t="shared" si="683"/>
        <v>0</v>
      </c>
      <c r="I515" s="221" t="e">
        <f t="shared" si="684"/>
        <v>#DIV/0!</v>
      </c>
      <c r="J515" s="206"/>
      <c r="K515" s="206"/>
      <c r="L515" s="209">
        <f t="shared" si="685"/>
        <v>0</v>
      </c>
      <c r="M515" s="221" t="e">
        <f t="shared" si="686"/>
        <v>#DIV/0!</v>
      </c>
      <c r="N515" s="392"/>
      <c r="O515" s="206"/>
      <c r="P515" s="206"/>
      <c r="Q515" s="209">
        <f t="shared" si="687"/>
        <v>0</v>
      </c>
      <c r="R515" s="221" t="e">
        <f t="shared" si="688"/>
        <v>#DIV/0!</v>
      </c>
      <c r="S515" s="384"/>
      <c r="T515" s="360"/>
      <c r="U515" s="206"/>
      <c r="V515" s="206"/>
      <c r="W515" s="151">
        <f>IFERROR(((V515/U515)*1),0)</f>
        <v>0</v>
      </c>
      <c r="X515" s="388"/>
    </row>
    <row r="516" spans="1:24" ht="15.75" hidden="1" thickBot="1">
      <c r="A516" s="371" t="s">
        <v>238</v>
      </c>
      <c r="B516" s="372"/>
      <c r="C516" s="373"/>
      <c r="D516" s="152"/>
      <c r="E516" s="157"/>
      <c r="F516" s="153">
        <f>SUM(F511:F515)</f>
        <v>0</v>
      </c>
      <c r="G516" s="154">
        <f t="shared" ref="G516:H516" si="690">SUM(G511:G515)</f>
        <v>0</v>
      </c>
      <c r="H516" s="154">
        <f t="shared" si="690"/>
        <v>0</v>
      </c>
      <c r="I516" s="222">
        <v>1</v>
      </c>
      <c r="J516" s="210">
        <f t="shared" ref="J516:L516" si="691">SUM(J511:J515)</f>
        <v>0</v>
      </c>
      <c r="K516" s="210">
        <f t="shared" si="691"/>
        <v>0</v>
      </c>
      <c r="L516" s="210">
        <f t="shared" si="691"/>
        <v>0</v>
      </c>
      <c r="M516" s="222">
        <v>1</v>
      </c>
      <c r="N516" s="210">
        <f>N511</f>
        <v>0</v>
      </c>
      <c r="O516" s="210">
        <f t="shared" ref="O516:Q516" si="692">SUM(O511:O515)</f>
        <v>0</v>
      </c>
      <c r="P516" s="210">
        <f t="shared" si="692"/>
        <v>0</v>
      </c>
      <c r="Q516" s="210">
        <f t="shared" si="692"/>
        <v>0</v>
      </c>
      <c r="R516" s="222">
        <v>1</v>
      </c>
      <c r="S516" s="210">
        <f>S511</f>
        <v>0</v>
      </c>
      <c r="T516" s="218">
        <f>T511</f>
        <v>0</v>
      </c>
      <c r="U516" s="212">
        <f>SUM(U511:U515)</f>
        <v>0</v>
      </c>
      <c r="V516" s="213">
        <f>SUM(V511:V515)</f>
        <v>0</v>
      </c>
      <c r="W516" s="155">
        <f>IFERROR(((V516/U516)*1),0)</f>
        <v>0</v>
      </c>
      <c r="X516" s="216">
        <f>IFERROR(((1-(1-T516)*W516)*1),0)</f>
        <v>1</v>
      </c>
    </row>
    <row r="517" spans="1:24" hidden="1">
      <c r="A517" s="389">
        <f>A511+1</f>
        <v>86</v>
      </c>
      <c r="B517" s="390"/>
      <c r="C517" s="391"/>
      <c r="D517" s="391"/>
      <c r="E517" s="149" t="s">
        <v>233</v>
      </c>
      <c r="F517" s="68"/>
      <c r="G517" s="68"/>
      <c r="H517" s="150">
        <f>F517+G517</f>
        <v>0</v>
      </c>
      <c r="I517" s="221" t="e">
        <f>H517/$H$522</f>
        <v>#DIV/0!</v>
      </c>
      <c r="J517" s="206"/>
      <c r="K517" s="206"/>
      <c r="L517" s="209">
        <f>J517+K517</f>
        <v>0</v>
      </c>
      <c r="M517" s="221" t="e">
        <f>L517/$L$522</f>
        <v>#DIV/0!</v>
      </c>
      <c r="N517" s="392"/>
      <c r="O517" s="206"/>
      <c r="P517" s="206"/>
      <c r="Q517" s="209">
        <f>O517+P517</f>
        <v>0</v>
      </c>
      <c r="R517" s="221" t="e">
        <f>Q517/$Q$522</f>
        <v>#DIV/0!</v>
      </c>
      <c r="S517" s="384">
        <f>N522-Q522</f>
        <v>0</v>
      </c>
      <c r="T517" s="360">
        <f>IFERROR((S517/N522),0)</f>
        <v>0</v>
      </c>
      <c r="U517" s="206"/>
      <c r="V517" s="206"/>
      <c r="W517" s="151">
        <f>IFERROR(((V517/U517)*1),0)</f>
        <v>0</v>
      </c>
      <c r="X517" s="386"/>
    </row>
    <row r="518" spans="1:24" hidden="1">
      <c r="A518" s="389"/>
      <c r="B518" s="390"/>
      <c r="C518" s="391"/>
      <c r="D518" s="391"/>
      <c r="E518" s="149" t="s">
        <v>234</v>
      </c>
      <c r="F518" s="68"/>
      <c r="G518" s="68"/>
      <c r="H518" s="150">
        <f t="shared" ref="H518:H521" si="693">F518+G518</f>
        <v>0</v>
      </c>
      <c r="I518" s="221" t="e">
        <f t="shared" ref="I518:I521" si="694">H518/$H$522</f>
        <v>#DIV/0!</v>
      </c>
      <c r="J518" s="206"/>
      <c r="K518" s="206"/>
      <c r="L518" s="209">
        <f t="shared" ref="L518:L521" si="695">J518+K518</f>
        <v>0</v>
      </c>
      <c r="M518" s="221" t="e">
        <f t="shared" ref="M518:M521" si="696">L518/$L$522</f>
        <v>#DIV/0!</v>
      </c>
      <c r="N518" s="392"/>
      <c r="O518" s="206"/>
      <c r="P518" s="206"/>
      <c r="Q518" s="209">
        <f t="shared" ref="Q518:Q521" si="697">O518+P518</f>
        <v>0</v>
      </c>
      <c r="R518" s="221" t="e">
        <f t="shared" ref="R518:R521" si="698">Q518/$Q$522</f>
        <v>#DIV/0!</v>
      </c>
      <c r="S518" s="384"/>
      <c r="T518" s="360"/>
      <c r="U518" s="206"/>
      <c r="V518" s="206"/>
      <c r="W518" s="151">
        <f t="shared" ref="W518:W519" si="699">IFERROR(((V518/U518)*1),0)</f>
        <v>0</v>
      </c>
      <c r="X518" s="387"/>
    </row>
    <row r="519" spans="1:24" hidden="1">
      <c r="A519" s="389"/>
      <c r="B519" s="390"/>
      <c r="C519" s="391"/>
      <c r="D519" s="391"/>
      <c r="E519" s="149" t="s">
        <v>235</v>
      </c>
      <c r="F519" s="68"/>
      <c r="G519" s="68"/>
      <c r="H519" s="150">
        <f t="shared" si="693"/>
        <v>0</v>
      </c>
      <c r="I519" s="221" t="e">
        <f t="shared" si="694"/>
        <v>#DIV/0!</v>
      </c>
      <c r="J519" s="206"/>
      <c r="K519" s="206"/>
      <c r="L519" s="209">
        <f t="shared" si="695"/>
        <v>0</v>
      </c>
      <c r="M519" s="221" t="e">
        <f t="shared" si="696"/>
        <v>#DIV/0!</v>
      </c>
      <c r="N519" s="392"/>
      <c r="O519" s="206"/>
      <c r="P519" s="206"/>
      <c r="Q519" s="209">
        <f t="shared" si="697"/>
        <v>0</v>
      </c>
      <c r="R519" s="221" t="e">
        <f t="shared" si="698"/>
        <v>#DIV/0!</v>
      </c>
      <c r="S519" s="384"/>
      <c r="T519" s="360"/>
      <c r="U519" s="206"/>
      <c r="V519" s="206"/>
      <c r="W519" s="151">
        <f t="shared" si="699"/>
        <v>0</v>
      </c>
      <c r="X519" s="387"/>
    </row>
    <row r="520" spans="1:24" hidden="1">
      <c r="A520" s="389"/>
      <c r="B520" s="390"/>
      <c r="C520" s="391"/>
      <c r="D520" s="391"/>
      <c r="E520" s="149" t="s">
        <v>236</v>
      </c>
      <c r="F520" s="68"/>
      <c r="G520" s="68"/>
      <c r="H520" s="150">
        <f t="shared" si="693"/>
        <v>0</v>
      </c>
      <c r="I520" s="221" t="e">
        <f t="shared" si="694"/>
        <v>#DIV/0!</v>
      </c>
      <c r="J520" s="206"/>
      <c r="K520" s="206"/>
      <c r="L520" s="209">
        <f t="shared" si="695"/>
        <v>0</v>
      </c>
      <c r="M520" s="221" t="e">
        <f t="shared" si="696"/>
        <v>#DIV/0!</v>
      </c>
      <c r="N520" s="392"/>
      <c r="O520" s="206"/>
      <c r="P520" s="206"/>
      <c r="Q520" s="209">
        <f t="shared" si="697"/>
        <v>0</v>
      </c>
      <c r="R520" s="221" t="e">
        <f t="shared" si="698"/>
        <v>#DIV/0!</v>
      </c>
      <c r="S520" s="384"/>
      <c r="T520" s="360"/>
      <c r="U520" s="206"/>
      <c r="V520" s="206"/>
      <c r="W520" s="151">
        <f>IFERROR(((V520/U520)*1),0)</f>
        <v>0</v>
      </c>
      <c r="X520" s="387"/>
    </row>
    <row r="521" spans="1:24" ht="15.75" hidden="1" thickBot="1">
      <c r="A521" s="389"/>
      <c r="B521" s="390"/>
      <c r="C521" s="391"/>
      <c r="D521" s="391"/>
      <c r="E521" s="149" t="s">
        <v>237</v>
      </c>
      <c r="F521" s="68"/>
      <c r="G521" s="68"/>
      <c r="H521" s="150">
        <f t="shared" si="693"/>
        <v>0</v>
      </c>
      <c r="I521" s="221" t="e">
        <f t="shared" si="694"/>
        <v>#DIV/0!</v>
      </c>
      <c r="J521" s="206"/>
      <c r="K521" s="206"/>
      <c r="L521" s="209">
        <f t="shared" si="695"/>
        <v>0</v>
      </c>
      <c r="M521" s="221" t="e">
        <f t="shared" si="696"/>
        <v>#DIV/0!</v>
      </c>
      <c r="N521" s="392"/>
      <c r="O521" s="206"/>
      <c r="P521" s="206"/>
      <c r="Q521" s="209">
        <f t="shared" si="697"/>
        <v>0</v>
      </c>
      <c r="R521" s="221" t="e">
        <f t="shared" si="698"/>
        <v>#DIV/0!</v>
      </c>
      <c r="S521" s="384"/>
      <c r="T521" s="360"/>
      <c r="U521" s="206"/>
      <c r="V521" s="206"/>
      <c r="W521" s="151">
        <f>IFERROR(((V521/U521)*1),0)</f>
        <v>0</v>
      </c>
      <c r="X521" s="388"/>
    </row>
    <row r="522" spans="1:24" ht="15.75" hidden="1" thickBot="1">
      <c r="A522" s="371" t="s">
        <v>238</v>
      </c>
      <c r="B522" s="372"/>
      <c r="C522" s="373"/>
      <c r="D522" s="152"/>
      <c r="E522" s="157"/>
      <c r="F522" s="153">
        <f>SUM(F517:F521)</f>
        <v>0</v>
      </c>
      <c r="G522" s="154">
        <f t="shared" ref="G522:H522" si="700">SUM(G517:G521)</f>
        <v>0</v>
      </c>
      <c r="H522" s="154">
        <f t="shared" si="700"/>
        <v>0</v>
      </c>
      <c r="I522" s="222">
        <v>1</v>
      </c>
      <c r="J522" s="210">
        <f t="shared" ref="J522:L522" si="701">SUM(J517:J521)</f>
        <v>0</v>
      </c>
      <c r="K522" s="210">
        <f t="shared" si="701"/>
        <v>0</v>
      </c>
      <c r="L522" s="210">
        <f t="shared" si="701"/>
        <v>0</v>
      </c>
      <c r="M522" s="222">
        <v>1</v>
      </c>
      <c r="N522" s="210">
        <f>N517</f>
        <v>0</v>
      </c>
      <c r="O522" s="210">
        <f t="shared" ref="O522:Q522" si="702">SUM(O517:O521)</f>
        <v>0</v>
      </c>
      <c r="P522" s="210">
        <f t="shared" si="702"/>
        <v>0</v>
      </c>
      <c r="Q522" s="210">
        <f t="shared" si="702"/>
        <v>0</v>
      </c>
      <c r="R522" s="222">
        <v>1</v>
      </c>
      <c r="S522" s="210">
        <f>S517</f>
        <v>0</v>
      </c>
      <c r="T522" s="218">
        <f>T517</f>
        <v>0</v>
      </c>
      <c r="U522" s="212">
        <f>SUM(U517:U521)</f>
        <v>0</v>
      </c>
      <c r="V522" s="213">
        <f>SUM(V517:V521)</f>
        <v>0</v>
      </c>
      <c r="W522" s="155">
        <f>IFERROR(((V522/U522)*1),0)</f>
        <v>0</v>
      </c>
      <c r="X522" s="216">
        <f>IFERROR(((1-(1-T522)*W522)*1),0)</f>
        <v>1</v>
      </c>
    </row>
    <row r="523" spans="1:24" hidden="1">
      <c r="A523" s="389">
        <f>A517+1</f>
        <v>87</v>
      </c>
      <c r="B523" s="390"/>
      <c r="C523" s="391"/>
      <c r="D523" s="391"/>
      <c r="E523" s="149" t="s">
        <v>233</v>
      </c>
      <c r="F523" s="68"/>
      <c r="G523" s="68"/>
      <c r="H523" s="150">
        <f>F523+G523</f>
        <v>0</v>
      </c>
      <c r="I523" s="221" t="e">
        <f>H523/$H$528</f>
        <v>#DIV/0!</v>
      </c>
      <c r="J523" s="206"/>
      <c r="K523" s="206"/>
      <c r="L523" s="209">
        <f>J523+K523</f>
        <v>0</v>
      </c>
      <c r="M523" s="221" t="e">
        <f>L523/$L$528</f>
        <v>#DIV/0!</v>
      </c>
      <c r="N523" s="392"/>
      <c r="O523" s="206"/>
      <c r="P523" s="206"/>
      <c r="Q523" s="209">
        <f>O523+P523</f>
        <v>0</v>
      </c>
      <c r="R523" s="221" t="e">
        <f>Q523/$Q$528</f>
        <v>#DIV/0!</v>
      </c>
      <c r="S523" s="384">
        <f>N528-Q528</f>
        <v>0</v>
      </c>
      <c r="T523" s="360">
        <f>IFERROR((S523/N528),0)</f>
        <v>0</v>
      </c>
      <c r="U523" s="206"/>
      <c r="V523" s="206"/>
      <c r="W523" s="151">
        <f>IFERROR(((V523/U523)*1),0)</f>
        <v>0</v>
      </c>
      <c r="X523" s="386"/>
    </row>
    <row r="524" spans="1:24" hidden="1">
      <c r="A524" s="389"/>
      <c r="B524" s="390"/>
      <c r="C524" s="391"/>
      <c r="D524" s="391"/>
      <c r="E524" s="149" t="s">
        <v>234</v>
      </c>
      <c r="F524" s="68"/>
      <c r="G524" s="68"/>
      <c r="H524" s="150">
        <f t="shared" ref="H524:H527" si="703">F524+G524</f>
        <v>0</v>
      </c>
      <c r="I524" s="221" t="e">
        <f t="shared" ref="I524:I527" si="704">H524/$H$528</f>
        <v>#DIV/0!</v>
      </c>
      <c r="J524" s="206"/>
      <c r="K524" s="206"/>
      <c r="L524" s="209">
        <f t="shared" ref="L524:L527" si="705">J524+K524</f>
        <v>0</v>
      </c>
      <c r="M524" s="221" t="e">
        <f t="shared" ref="M524:M527" si="706">L524/$L$528</f>
        <v>#DIV/0!</v>
      </c>
      <c r="N524" s="392"/>
      <c r="O524" s="206"/>
      <c r="P524" s="206"/>
      <c r="Q524" s="209">
        <f t="shared" ref="Q524:Q527" si="707">O524+P524</f>
        <v>0</v>
      </c>
      <c r="R524" s="221" t="e">
        <f t="shared" ref="R524:R527" si="708">Q524/$Q$528</f>
        <v>#DIV/0!</v>
      </c>
      <c r="S524" s="384"/>
      <c r="T524" s="360"/>
      <c r="U524" s="206"/>
      <c r="V524" s="206"/>
      <c r="W524" s="151">
        <f t="shared" ref="W524:W525" si="709">IFERROR(((V524/U524)*1),0)</f>
        <v>0</v>
      </c>
      <c r="X524" s="387"/>
    </row>
    <row r="525" spans="1:24" hidden="1">
      <c r="A525" s="389"/>
      <c r="B525" s="390"/>
      <c r="C525" s="391"/>
      <c r="D525" s="391"/>
      <c r="E525" s="149" t="s">
        <v>235</v>
      </c>
      <c r="F525" s="68"/>
      <c r="G525" s="68"/>
      <c r="H525" s="150">
        <f t="shared" si="703"/>
        <v>0</v>
      </c>
      <c r="I525" s="221" t="e">
        <f t="shared" si="704"/>
        <v>#DIV/0!</v>
      </c>
      <c r="J525" s="206"/>
      <c r="K525" s="206"/>
      <c r="L525" s="209">
        <f t="shared" si="705"/>
        <v>0</v>
      </c>
      <c r="M525" s="221" t="e">
        <f t="shared" si="706"/>
        <v>#DIV/0!</v>
      </c>
      <c r="N525" s="392"/>
      <c r="O525" s="206"/>
      <c r="P525" s="206"/>
      <c r="Q525" s="209">
        <f t="shared" si="707"/>
        <v>0</v>
      </c>
      <c r="R525" s="221" t="e">
        <f t="shared" si="708"/>
        <v>#DIV/0!</v>
      </c>
      <c r="S525" s="384"/>
      <c r="T525" s="360"/>
      <c r="U525" s="206"/>
      <c r="V525" s="206"/>
      <c r="W525" s="151">
        <f t="shared" si="709"/>
        <v>0</v>
      </c>
      <c r="X525" s="387"/>
    </row>
    <row r="526" spans="1:24" hidden="1">
      <c r="A526" s="389"/>
      <c r="B526" s="390"/>
      <c r="C526" s="391"/>
      <c r="D526" s="391"/>
      <c r="E526" s="149" t="s">
        <v>236</v>
      </c>
      <c r="F526" s="68"/>
      <c r="G526" s="68"/>
      <c r="H526" s="150">
        <f t="shared" si="703"/>
        <v>0</v>
      </c>
      <c r="I526" s="221" t="e">
        <f t="shared" si="704"/>
        <v>#DIV/0!</v>
      </c>
      <c r="J526" s="206"/>
      <c r="K526" s="206"/>
      <c r="L526" s="209">
        <f t="shared" si="705"/>
        <v>0</v>
      </c>
      <c r="M526" s="221" t="e">
        <f t="shared" si="706"/>
        <v>#DIV/0!</v>
      </c>
      <c r="N526" s="392"/>
      <c r="O526" s="206"/>
      <c r="P526" s="206"/>
      <c r="Q526" s="209">
        <f t="shared" si="707"/>
        <v>0</v>
      </c>
      <c r="R526" s="221" t="e">
        <f t="shared" si="708"/>
        <v>#DIV/0!</v>
      </c>
      <c r="S526" s="384"/>
      <c r="T526" s="360"/>
      <c r="U526" s="206"/>
      <c r="V526" s="206"/>
      <c r="W526" s="151">
        <f>IFERROR(((V526/U526)*1),0)</f>
        <v>0</v>
      </c>
      <c r="X526" s="387"/>
    </row>
    <row r="527" spans="1:24" ht="15.75" hidden="1" thickBot="1">
      <c r="A527" s="389"/>
      <c r="B527" s="390"/>
      <c r="C527" s="391"/>
      <c r="D527" s="391"/>
      <c r="E527" s="149" t="s">
        <v>237</v>
      </c>
      <c r="F527" s="68"/>
      <c r="G527" s="68"/>
      <c r="H527" s="150">
        <f t="shared" si="703"/>
        <v>0</v>
      </c>
      <c r="I527" s="221" t="e">
        <f t="shared" si="704"/>
        <v>#DIV/0!</v>
      </c>
      <c r="J527" s="206"/>
      <c r="K527" s="206"/>
      <c r="L527" s="209">
        <f t="shared" si="705"/>
        <v>0</v>
      </c>
      <c r="M527" s="221" t="e">
        <f t="shared" si="706"/>
        <v>#DIV/0!</v>
      </c>
      <c r="N527" s="392"/>
      <c r="O527" s="206"/>
      <c r="P527" s="206"/>
      <c r="Q527" s="209">
        <f t="shared" si="707"/>
        <v>0</v>
      </c>
      <c r="R527" s="221" t="e">
        <f t="shared" si="708"/>
        <v>#DIV/0!</v>
      </c>
      <c r="S527" s="384"/>
      <c r="T527" s="360"/>
      <c r="U527" s="206"/>
      <c r="V527" s="206"/>
      <c r="W527" s="151">
        <f>IFERROR(((V527/U527)*1),0)</f>
        <v>0</v>
      </c>
      <c r="X527" s="388"/>
    </row>
    <row r="528" spans="1:24" ht="15.75" hidden="1" thickBot="1">
      <c r="A528" s="371" t="s">
        <v>238</v>
      </c>
      <c r="B528" s="372"/>
      <c r="C528" s="373"/>
      <c r="D528" s="152"/>
      <c r="E528" s="157"/>
      <c r="F528" s="153">
        <f>SUM(F523:F527)</f>
        <v>0</v>
      </c>
      <c r="G528" s="154">
        <f t="shared" ref="G528:H528" si="710">SUM(G523:G527)</f>
        <v>0</v>
      </c>
      <c r="H528" s="154">
        <f t="shared" si="710"/>
        <v>0</v>
      </c>
      <c r="I528" s="222">
        <v>1</v>
      </c>
      <c r="J528" s="210">
        <f t="shared" ref="J528:L528" si="711">SUM(J523:J527)</f>
        <v>0</v>
      </c>
      <c r="K528" s="210">
        <f t="shared" si="711"/>
        <v>0</v>
      </c>
      <c r="L528" s="210">
        <f t="shared" si="711"/>
        <v>0</v>
      </c>
      <c r="M528" s="222">
        <v>1</v>
      </c>
      <c r="N528" s="210">
        <f>N523</f>
        <v>0</v>
      </c>
      <c r="O528" s="210">
        <f t="shared" ref="O528:Q528" si="712">SUM(O523:O527)</f>
        <v>0</v>
      </c>
      <c r="P528" s="210">
        <f t="shared" si="712"/>
        <v>0</v>
      </c>
      <c r="Q528" s="210">
        <f t="shared" si="712"/>
        <v>0</v>
      </c>
      <c r="R528" s="222">
        <v>1</v>
      </c>
      <c r="S528" s="210">
        <f>S523</f>
        <v>0</v>
      </c>
      <c r="T528" s="218">
        <f>T523</f>
        <v>0</v>
      </c>
      <c r="U528" s="212">
        <f>SUM(U523:U527)</f>
        <v>0</v>
      </c>
      <c r="V528" s="213">
        <f>SUM(V523:V527)</f>
        <v>0</v>
      </c>
      <c r="W528" s="155">
        <f>IFERROR(((V528/U528)*1),0)</f>
        <v>0</v>
      </c>
      <c r="X528" s="216">
        <f>IFERROR(((1-(1-T528)*W528)*1),0)</f>
        <v>1</v>
      </c>
    </row>
    <row r="529" spans="1:24" hidden="1">
      <c r="A529" s="389">
        <f>A523+1</f>
        <v>88</v>
      </c>
      <c r="B529" s="390"/>
      <c r="C529" s="391"/>
      <c r="D529" s="391"/>
      <c r="E529" s="149" t="s">
        <v>233</v>
      </c>
      <c r="F529" s="68"/>
      <c r="G529" s="68"/>
      <c r="H529" s="150">
        <f>F529+G529</f>
        <v>0</v>
      </c>
      <c r="I529" s="221" t="e">
        <f>H529/$H$534</f>
        <v>#DIV/0!</v>
      </c>
      <c r="J529" s="206"/>
      <c r="K529" s="206"/>
      <c r="L529" s="209">
        <f>J529+K529</f>
        <v>0</v>
      </c>
      <c r="M529" s="221" t="e">
        <f>L529/$L$534</f>
        <v>#DIV/0!</v>
      </c>
      <c r="N529" s="392"/>
      <c r="O529" s="206"/>
      <c r="P529" s="206"/>
      <c r="Q529" s="209">
        <f>O529+P529</f>
        <v>0</v>
      </c>
      <c r="R529" s="221" t="e">
        <f>Q529/$Q$534</f>
        <v>#DIV/0!</v>
      </c>
      <c r="S529" s="384">
        <f>N534-Q534</f>
        <v>0</v>
      </c>
      <c r="T529" s="360">
        <f>IFERROR((S529/N534),0)</f>
        <v>0</v>
      </c>
      <c r="U529" s="206"/>
      <c r="V529" s="206"/>
      <c r="W529" s="151">
        <f>IFERROR(((V529/U529)*1),0)</f>
        <v>0</v>
      </c>
      <c r="X529" s="386"/>
    </row>
    <row r="530" spans="1:24" hidden="1">
      <c r="A530" s="389"/>
      <c r="B530" s="390"/>
      <c r="C530" s="391"/>
      <c r="D530" s="391"/>
      <c r="E530" s="149" t="s">
        <v>234</v>
      </c>
      <c r="F530" s="68"/>
      <c r="G530" s="68"/>
      <c r="H530" s="150">
        <f t="shared" ref="H530:H533" si="713">F530+G530</f>
        <v>0</v>
      </c>
      <c r="I530" s="221" t="e">
        <f t="shared" ref="I530:I533" si="714">H530/$H$534</f>
        <v>#DIV/0!</v>
      </c>
      <c r="J530" s="206"/>
      <c r="K530" s="206"/>
      <c r="L530" s="209">
        <f t="shared" ref="L530:L533" si="715">J530+K530</f>
        <v>0</v>
      </c>
      <c r="M530" s="221" t="e">
        <f t="shared" ref="M530:M533" si="716">L530/$L$534</f>
        <v>#DIV/0!</v>
      </c>
      <c r="N530" s="392"/>
      <c r="O530" s="206"/>
      <c r="P530" s="206"/>
      <c r="Q530" s="209">
        <f t="shared" ref="Q530:Q533" si="717">O530+P530</f>
        <v>0</v>
      </c>
      <c r="R530" s="221" t="e">
        <f t="shared" ref="R530:R533" si="718">Q530/$Q$534</f>
        <v>#DIV/0!</v>
      </c>
      <c r="S530" s="384"/>
      <c r="T530" s="360"/>
      <c r="U530" s="206"/>
      <c r="V530" s="206"/>
      <c r="W530" s="151">
        <f t="shared" ref="W530:W531" si="719">IFERROR(((V530/U530)*1),0)</f>
        <v>0</v>
      </c>
      <c r="X530" s="387"/>
    </row>
    <row r="531" spans="1:24" hidden="1">
      <c r="A531" s="389"/>
      <c r="B531" s="390"/>
      <c r="C531" s="391"/>
      <c r="D531" s="391"/>
      <c r="E531" s="149" t="s">
        <v>235</v>
      </c>
      <c r="F531" s="68"/>
      <c r="G531" s="68"/>
      <c r="H531" s="150">
        <f t="shared" si="713"/>
        <v>0</v>
      </c>
      <c r="I531" s="221" t="e">
        <f t="shared" si="714"/>
        <v>#DIV/0!</v>
      </c>
      <c r="J531" s="206"/>
      <c r="K531" s="206"/>
      <c r="L531" s="209">
        <f t="shared" si="715"/>
        <v>0</v>
      </c>
      <c r="M531" s="221" t="e">
        <f t="shared" si="716"/>
        <v>#DIV/0!</v>
      </c>
      <c r="N531" s="392"/>
      <c r="O531" s="206"/>
      <c r="P531" s="206"/>
      <c r="Q531" s="209">
        <f t="shared" si="717"/>
        <v>0</v>
      </c>
      <c r="R531" s="221" t="e">
        <f t="shared" si="718"/>
        <v>#DIV/0!</v>
      </c>
      <c r="S531" s="384"/>
      <c r="T531" s="360"/>
      <c r="U531" s="206"/>
      <c r="V531" s="206"/>
      <c r="W531" s="151">
        <f t="shared" si="719"/>
        <v>0</v>
      </c>
      <c r="X531" s="387"/>
    </row>
    <row r="532" spans="1:24" hidden="1">
      <c r="A532" s="389"/>
      <c r="B532" s="390"/>
      <c r="C532" s="391"/>
      <c r="D532" s="391"/>
      <c r="E532" s="149" t="s">
        <v>236</v>
      </c>
      <c r="F532" s="68"/>
      <c r="G532" s="68"/>
      <c r="H532" s="150">
        <f t="shared" si="713"/>
        <v>0</v>
      </c>
      <c r="I532" s="221" t="e">
        <f t="shared" si="714"/>
        <v>#DIV/0!</v>
      </c>
      <c r="J532" s="206"/>
      <c r="K532" s="206"/>
      <c r="L532" s="209">
        <f t="shared" si="715"/>
        <v>0</v>
      </c>
      <c r="M532" s="221" t="e">
        <f t="shared" si="716"/>
        <v>#DIV/0!</v>
      </c>
      <c r="N532" s="392"/>
      <c r="O532" s="206"/>
      <c r="P532" s="206"/>
      <c r="Q532" s="209">
        <f t="shared" si="717"/>
        <v>0</v>
      </c>
      <c r="R532" s="221" t="e">
        <f t="shared" si="718"/>
        <v>#DIV/0!</v>
      </c>
      <c r="S532" s="384"/>
      <c r="T532" s="360"/>
      <c r="U532" s="206"/>
      <c r="V532" s="206"/>
      <c r="W532" s="151">
        <f>IFERROR(((V532/U532)*1),0)</f>
        <v>0</v>
      </c>
      <c r="X532" s="387"/>
    </row>
    <row r="533" spans="1:24" ht="15.75" hidden="1" thickBot="1">
      <c r="A533" s="389"/>
      <c r="B533" s="390"/>
      <c r="C533" s="391"/>
      <c r="D533" s="391"/>
      <c r="E533" s="149" t="s">
        <v>237</v>
      </c>
      <c r="F533" s="68"/>
      <c r="G533" s="68"/>
      <c r="H533" s="150">
        <f t="shared" si="713"/>
        <v>0</v>
      </c>
      <c r="I533" s="221" t="e">
        <f t="shared" si="714"/>
        <v>#DIV/0!</v>
      </c>
      <c r="J533" s="206"/>
      <c r="K533" s="206"/>
      <c r="L533" s="209">
        <f t="shared" si="715"/>
        <v>0</v>
      </c>
      <c r="M533" s="221" t="e">
        <f t="shared" si="716"/>
        <v>#DIV/0!</v>
      </c>
      <c r="N533" s="392"/>
      <c r="O533" s="206"/>
      <c r="P533" s="206"/>
      <c r="Q533" s="209">
        <f t="shared" si="717"/>
        <v>0</v>
      </c>
      <c r="R533" s="221" t="e">
        <f t="shared" si="718"/>
        <v>#DIV/0!</v>
      </c>
      <c r="S533" s="384"/>
      <c r="T533" s="360"/>
      <c r="U533" s="206"/>
      <c r="V533" s="206"/>
      <c r="W533" s="151">
        <f>IFERROR(((V533/U533)*1),0)</f>
        <v>0</v>
      </c>
      <c r="X533" s="388"/>
    </row>
    <row r="534" spans="1:24" ht="15.75" hidden="1" thickBot="1">
      <c r="A534" s="371" t="s">
        <v>238</v>
      </c>
      <c r="B534" s="372"/>
      <c r="C534" s="373"/>
      <c r="D534" s="152"/>
      <c r="E534" s="157"/>
      <c r="F534" s="153">
        <f>SUM(F529:F533)</f>
        <v>0</v>
      </c>
      <c r="G534" s="154">
        <f t="shared" ref="G534:H534" si="720">SUM(G529:G533)</f>
        <v>0</v>
      </c>
      <c r="H534" s="154">
        <f t="shared" si="720"/>
        <v>0</v>
      </c>
      <c r="I534" s="222">
        <v>1</v>
      </c>
      <c r="J534" s="210">
        <f t="shared" ref="J534:L534" si="721">SUM(J529:J533)</f>
        <v>0</v>
      </c>
      <c r="K534" s="210">
        <f t="shared" si="721"/>
        <v>0</v>
      </c>
      <c r="L534" s="210">
        <f t="shared" si="721"/>
        <v>0</v>
      </c>
      <c r="M534" s="222">
        <v>1</v>
      </c>
      <c r="N534" s="210">
        <f>N529</f>
        <v>0</v>
      </c>
      <c r="O534" s="210">
        <f t="shared" ref="O534:Q534" si="722">SUM(O529:O533)</f>
        <v>0</v>
      </c>
      <c r="P534" s="210">
        <f t="shared" si="722"/>
        <v>0</v>
      </c>
      <c r="Q534" s="210">
        <f t="shared" si="722"/>
        <v>0</v>
      </c>
      <c r="R534" s="222">
        <v>1</v>
      </c>
      <c r="S534" s="210">
        <f>S529</f>
        <v>0</v>
      </c>
      <c r="T534" s="218">
        <f>T529</f>
        <v>0</v>
      </c>
      <c r="U534" s="212">
        <f>SUM(U529:U533)</f>
        <v>0</v>
      </c>
      <c r="V534" s="213">
        <f>SUM(V529:V533)</f>
        <v>0</v>
      </c>
      <c r="W534" s="155">
        <f>IFERROR(((V534/U534)*1),0)</f>
        <v>0</v>
      </c>
      <c r="X534" s="216">
        <f>IFERROR(((1-(1-T534)*W534)*1),0)</f>
        <v>1</v>
      </c>
    </row>
    <row r="535" spans="1:24" hidden="1">
      <c r="A535" s="389">
        <f>A529+1</f>
        <v>89</v>
      </c>
      <c r="B535" s="390"/>
      <c r="C535" s="391"/>
      <c r="D535" s="391"/>
      <c r="E535" s="149" t="s">
        <v>233</v>
      </c>
      <c r="F535" s="68"/>
      <c r="G535" s="68"/>
      <c r="H535" s="150">
        <f>F535+G535</f>
        <v>0</v>
      </c>
      <c r="I535" s="221" t="e">
        <f>H535/$H$540</f>
        <v>#DIV/0!</v>
      </c>
      <c r="J535" s="206"/>
      <c r="K535" s="206"/>
      <c r="L535" s="209">
        <f>J535+K535</f>
        <v>0</v>
      </c>
      <c r="M535" s="221" t="e">
        <f>L535/$L$540</f>
        <v>#DIV/0!</v>
      </c>
      <c r="N535" s="392"/>
      <c r="O535" s="206"/>
      <c r="P535" s="206"/>
      <c r="Q535" s="209">
        <f>O535+P535</f>
        <v>0</v>
      </c>
      <c r="R535" s="221" t="e">
        <f>Q535/$Q$540</f>
        <v>#DIV/0!</v>
      </c>
      <c r="S535" s="384">
        <f>N540-Q540</f>
        <v>0</v>
      </c>
      <c r="T535" s="360">
        <f>IFERROR((S535/N540),0)</f>
        <v>0</v>
      </c>
      <c r="U535" s="206"/>
      <c r="V535" s="206"/>
      <c r="W535" s="151">
        <f>IFERROR(((V535/U535)*1),0)</f>
        <v>0</v>
      </c>
      <c r="X535" s="386"/>
    </row>
    <row r="536" spans="1:24" hidden="1">
      <c r="A536" s="389"/>
      <c r="B536" s="390"/>
      <c r="C536" s="391"/>
      <c r="D536" s="391"/>
      <c r="E536" s="149" t="s">
        <v>234</v>
      </c>
      <c r="F536" s="68"/>
      <c r="G536" s="68"/>
      <c r="H536" s="150">
        <f t="shared" ref="H536:H539" si="723">F536+G536</f>
        <v>0</v>
      </c>
      <c r="I536" s="221" t="e">
        <f t="shared" ref="I536:I539" si="724">H536/$H$540</f>
        <v>#DIV/0!</v>
      </c>
      <c r="J536" s="206"/>
      <c r="K536" s="206"/>
      <c r="L536" s="209">
        <f t="shared" ref="L536:L539" si="725">J536+K536</f>
        <v>0</v>
      </c>
      <c r="M536" s="221" t="e">
        <f t="shared" ref="M536:M539" si="726">L536/$L$540</f>
        <v>#DIV/0!</v>
      </c>
      <c r="N536" s="392"/>
      <c r="O536" s="206"/>
      <c r="P536" s="206"/>
      <c r="Q536" s="209">
        <f t="shared" ref="Q536:Q539" si="727">O536+P536</f>
        <v>0</v>
      </c>
      <c r="R536" s="221" t="e">
        <f t="shared" ref="R536:R539" si="728">Q536/$Q$540</f>
        <v>#DIV/0!</v>
      </c>
      <c r="S536" s="384"/>
      <c r="T536" s="360"/>
      <c r="U536" s="206"/>
      <c r="V536" s="206"/>
      <c r="W536" s="151">
        <f t="shared" ref="W536:W537" si="729">IFERROR(((V536/U536)*1),0)</f>
        <v>0</v>
      </c>
      <c r="X536" s="387"/>
    </row>
    <row r="537" spans="1:24" hidden="1">
      <c r="A537" s="389"/>
      <c r="B537" s="390"/>
      <c r="C537" s="391"/>
      <c r="D537" s="391"/>
      <c r="E537" s="149" t="s">
        <v>235</v>
      </c>
      <c r="F537" s="68"/>
      <c r="G537" s="68"/>
      <c r="H537" s="150">
        <f t="shared" si="723"/>
        <v>0</v>
      </c>
      <c r="I537" s="221" t="e">
        <f t="shared" si="724"/>
        <v>#DIV/0!</v>
      </c>
      <c r="J537" s="206"/>
      <c r="K537" s="206"/>
      <c r="L537" s="209">
        <f t="shared" si="725"/>
        <v>0</v>
      </c>
      <c r="M537" s="221" t="e">
        <f t="shared" si="726"/>
        <v>#DIV/0!</v>
      </c>
      <c r="N537" s="392"/>
      <c r="O537" s="206"/>
      <c r="P537" s="206"/>
      <c r="Q537" s="209">
        <f t="shared" si="727"/>
        <v>0</v>
      </c>
      <c r="R537" s="221" t="e">
        <f t="shared" si="728"/>
        <v>#DIV/0!</v>
      </c>
      <c r="S537" s="384"/>
      <c r="T537" s="360"/>
      <c r="U537" s="206"/>
      <c r="V537" s="206"/>
      <c r="W537" s="151">
        <f t="shared" si="729"/>
        <v>0</v>
      </c>
      <c r="X537" s="387"/>
    </row>
    <row r="538" spans="1:24" hidden="1">
      <c r="A538" s="389"/>
      <c r="B538" s="390"/>
      <c r="C538" s="391"/>
      <c r="D538" s="391"/>
      <c r="E538" s="149" t="s">
        <v>236</v>
      </c>
      <c r="F538" s="68"/>
      <c r="G538" s="68"/>
      <c r="H538" s="150">
        <f t="shared" si="723"/>
        <v>0</v>
      </c>
      <c r="I538" s="221" t="e">
        <f t="shared" si="724"/>
        <v>#DIV/0!</v>
      </c>
      <c r="J538" s="206"/>
      <c r="K538" s="206"/>
      <c r="L538" s="209">
        <f t="shared" si="725"/>
        <v>0</v>
      </c>
      <c r="M538" s="221" t="e">
        <f t="shared" si="726"/>
        <v>#DIV/0!</v>
      </c>
      <c r="N538" s="392"/>
      <c r="O538" s="206"/>
      <c r="P538" s="206"/>
      <c r="Q538" s="209">
        <f t="shared" si="727"/>
        <v>0</v>
      </c>
      <c r="R538" s="221" t="e">
        <f t="shared" si="728"/>
        <v>#DIV/0!</v>
      </c>
      <c r="S538" s="384"/>
      <c r="T538" s="360"/>
      <c r="U538" s="206"/>
      <c r="V538" s="206"/>
      <c r="W538" s="151">
        <f>IFERROR(((V538/U538)*1),0)</f>
        <v>0</v>
      </c>
      <c r="X538" s="387"/>
    </row>
    <row r="539" spans="1:24" ht="15.75" hidden="1" thickBot="1">
      <c r="A539" s="389"/>
      <c r="B539" s="390"/>
      <c r="C539" s="391"/>
      <c r="D539" s="391"/>
      <c r="E539" s="149" t="s">
        <v>237</v>
      </c>
      <c r="F539" s="68"/>
      <c r="G539" s="68"/>
      <c r="H539" s="150">
        <f t="shared" si="723"/>
        <v>0</v>
      </c>
      <c r="I539" s="221" t="e">
        <f t="shared" si="724"/>
        <v>#DIV/0!</v>
      </c>
      <c r="J539" s="206"/>
      <c r="K539" s="206"/>
      <c r="L539" s="209">
        <f t="shared" si="725"/>
        <v>0</v>
      </c>
      <c r="M539" s="221" t="e">
        <f t="shared" si="726"/>
        <v>#DIV/0!</v>
      </c>
      <c r="N539" s="392"/>
      <c r="O539" s="206"/>
      <c r="P539" s="206"/>
      <c r="Q539" s="209">
        <f t="shared" si="727"/>
        <v>0</v>
      </c>
      <c r="R539" s="221" t="e">
        <f t="shared" si="728"/>
        <v>#DIV/0!</v>
      </c>
      <c r="S539" s="384"/>
      <c r="T539" s="360"/>
      <c r="U539" s="206"/>
      <c r="V539" s="206"/>
      <c r="W539" s="151">
        <f>IFERROR(((V539/U539)*1),0)</f>
        <v>0</v>
      </c>
      <c r="X539" s="388"/>
    </row>
    <row r="540" spans="1:24" ht="15.75" hidden="1" thickBot="1">
      <c r="A540" s="371" t="s">
        <v>238</v>
      </c>
      <c r="B540" s="372"/>
      <c r="C540" s="373"/>
      <c r="D540" s="152"/>
      <c r="E540" s="157"/>
      <c r="F540" s="153">
        <f>SUM(F535:F539)</f>
        <v>0</v>
      </c>
      <c r="G540" s="154">
        <f t="shared" ref="G540:H540" si="730">SUM(G535:G539)</f>
        <v>0</v>
      </c>
      <c r="H540" s="154">
        <f t="shared" si="730"/>
        <v>0</v>
      </c>
      <c r="I540" s="222">
        <v>1</v>
      </c>
      <c r="J540" s="210">
        <f t="shared" ref="J540:L540" si="731">SUM(J535:J539)</f>
        <v>0</v>
      </c>
      <c r="K540" s="210">
        <f t="shared" si="731"/>
        <v>0</v>
      </c>
      <c r="L540" s="210">
        <f t="shared" si="731"/>
        <v>0</v>
      </c>
      <c r="M540" s="222">
        <v>1</v>
      </c>
      <c r="N540" s="210">
        <f>N535</f>
        <v>0</v>
      </c>
      <c r="O540" s="210">
        <f t="shared" ref="O540:Q540" si="732">SUM(O535:O539)</f>
        <v>0</v>
      </c>
      <c r="P540" s="210">
        <f t="shared" si="732"/>
        <v>0</v>
      </c>
      <c r="Q540" s="210">
        <f t="shared" si="732"/>
        <v>0</v>
      </c>
      <c r="R540" s="222">
        <v>1</v>
      </c>
      <c r="S540" s="210">
        <f>S535</f>
        <v>0</v>
      </c>
      <c r="T540" s="218">
        <f>T535</f>
        <v>0</v>
      </c>
      <c r="U540" s="212">
        <f>SUM(U535:U539)</f>
        <v>0</v>
      </c>
      <c r="V540" s="213">
        <f>SUM(V535:V539)</f>
        <v>0</v>
      </c>
      <c r="W540" s="155">
        <f>IFERROR(((V540/U540)*1),0)</f>
        <v>0</v>
      </c>
      <c r="X540" s="216">
        <f>IFERROR(((1-(1-T540)*W540)*1),0)</f>
        <v>1</v>
      </c>
    </row>
    <row r="541" spans="1:24" hidden="1">
      <c r="A541" s="389">
        <f>A535+1</f>
        <v>90</v>
      </c>
      <c r="B541" s="390"/>
      <c r="C541" s="391"/>
      <c r="D541" s="391"/>
      <c r="E541" s="149" t="s">
        <v>233</v>
      </c>
      <c r="F541" s="68"/>
      <c r="G541" s="68"/>
      <c r="H541" s="150">
        <f>F541+G541</f>
        <v>0</v>
      </c>
      <c r="I541" s="221" t="e">
        <f>H541/$H$546</f>
        <v>#DIV/0!</v>
      </c>
      <c r="J541" s="206"/>
      <c r="K541" s="206"/>
      <c r="L541" s="209">
        <f>J541+K541</f>
        <v>0</v>
      </c>
      <c r="M541" s="221" t="e">
        <f>L541/$L$546</f>
        <v>#DIV/0!</v>
      </c>
      <c r="N541" s="392"/>
      <c r="O541" s="206"/>
      <c r="P541" s="206"/>
      <c r="Q541" s="209">
        <f>O541+P541</f>
        <v>0</v>
      </c>
      <c r="R541" s="221" t="e">
        <f>Q541/$Q$546</f>
        <v>#DIV/0!</v>
      </c>
      <c r="S541" s="384">
        <f>N546-Q546</f>
        <v>0</v>
      </c>
      <c r="T541" s="360">
        <f>IFERROR((S541/N546),0)</f>
        <v>0</v>
      </c>
      <c r="U541" s="206"/>
      <c r="V541" s="206"/>
      <c r="W541" s="151">
        <f>IFERROR(((V541/U541)*1),0)</f>
        <v>0</v>
      </c>
      <c r="X541" s="386"/>
    </row>
    <row r="542" spans="1:24" hidden="1">
      <c r="A542" s="389"/>
      <c r="B542" s="390"/>
      <c r="C542" s="391"/>
      <c r="D542" s="391"/>
      <c r="E542" s="149" t="s">
        <v>234</v>
      </c>
      <c r="F542" s="68"/>
      <c r="G542" s="68"/>
      <c r="H542" s="150">
        <f t="shared" ref="H542:H545" si="733">F542+G542</f>
        <v>0</v>
      </c>
      <c r="I542" s="221" t="e">
        <f t="shared" ref="I542:I545" si="734">H542/$H$546</f>
        <v>#DIV/0!</v>
      </c>
      <c r="J542" s="206"/>
      <c r="K542" s="206"/>
      <c r="L542" s="209">
        <f t="shared" ref="L542:L545" si="735">J542+K542</f>
        <v>0</v>
      </c>
      <c r="M542" s="221" t="e">
        <f t="shared" ref="M542:M545" si="736">L542/$L$546</f>
        <v>#DIV/0!</v>
      </c>
      <c r="N542" s="392"/>
      <c r="O542" s="206"/>
      <c r="P542" s="206"/>
      <c r="Q542" s="209">
        <f t="shared" ref="Q542:Q545" si="737">O542+P542</f>
        <v>0</v>
      </c>
      <c r="R542" s="221" t="e">
        <f t="shared" ref="R542:R545" si="738">Q542/$Q$546</f>
        <v>#DIV/0!</v>
      </c>
      <c r="S542" s="384"/>
      <c r="T542" s="360"/>
      <c r="U542" s="206"/>
      <c r="V542" s="206"/>
      <c r="W542" s="151">
        <f t="shared" ref="W542:W543" si="739">IFERROR(((V542/U542)*1),0)</f>
        <v>0</v>
      </c>
      <c r="X542" s="387"/>
    </row>
    <row r="543" spans="1:24" hidden="1">
      <c r="A543" s="389"/>
      <c r="B543" s="390"/>
      <c r="C543" s="391"/>
      <c r="D543" s="391"/>
      <c r="E543" s="149" t="s">
        <v>235</v>
      </c>
      <c r="F543" s="68"/>
      <c r="G543" s="68"/>
      <c r="H543" s="150">
        <f t="shared" si="733"/>
        <v>0</v>
      </c>
      <c r="I543" s="221" t="e">
        <f t="shared" si="734"/>
        <v>#DIV/0!</v>
      </c>
      <c r="J543" s="206"/>
      <c r="K543" s="206"/>
      <c r="L543" s="209">
        <f t="shared" si="735"/>
        <v>0</v>
      </c>
      <c r="M543" s="221" t="e">
        <f t="shared" si="736"/>
        <v>#DIV/0!</v>
      </c>
      <c r="N543" s="392"/>
      <c r="O543" s="206"/>
      <c r="P543" s="206"/>
      <c r="Q543" s="209">
        <f t="shared" si="737"/>
        <v>0</v>
      </c>
      <c r="R543" s="221" t="e">
        <f t="shared" si="738"/>
        <v>#DIV/0!</v>
      </c>
      <c r="S543" s="384"/>
      <c r="T543" s="360"/>
      <c r="U543" s="206"/>
      <c r="V543" s="206"/>
      <c r="W543" s="151">
        <f t="shared" si="739"/>
        <v>0</v>
      </c>
      <c r="X543" s="387"/>
    </row>
    <row r="544" spans="1:24" hidden="1">
      <c r="A544" s="389"/>
      <c r="B544" s="390"/>
      <c r="C544" s="391"/>
      <c r="D544" s="391"/>
      <c r="E544" s="149" t="s">
        <v>236</v>
      </c>
      <c r="F544" s="68"/>
      <c r="G544" s="68"/>
      <c r="H544" s="150">
        <f t="shared" si="733"/>
        <v>0</v>
      </c>
      <c r="I544" s="221" t="e">
        <f t="shared" si="734"/>
        <v>#DIV/0!</v>
      </c>
      <c r="J544" s="206"/>
      <c r="K544" s="206"/>
      <c r="L544" s="209">
        <f t="shared" si="735"/>
        <v>0</v>
      </c>
      <c r="M544" s="221" t="e">
        <f t="shared" si="736"/>
        <v>#DIV/0!</v>
      </c>
      <c r="N544" s="392"/>
      <c r="O544" s="206"/>
      <c r="P544" s="206"/>
      <c r="Q544" s="209">
        <f t="shared" si="737"/>
        <v>0</v>
      </c>
      <c r="R544" s="221" t="e">
        <f t="shared" si="738"/>
        <v>#DIV/0!</v>
      </c>
      <c r="S544" s="384"/>
      <c r="T544" s="360"/>
      <c r="U544" s="206"/>
      <c r="V544" s="206"/>
      <c r="W544" s="151">
        <f>IFERROR(((V544/U544)*1),0)</f>
        <v>0</v>
      </c>
      <c r="X544" s="387"/>
    </row>
    <row r="545" spans="1:24" ht="15.75" hidden="1" thickBot="1">
      <c r="A545" s="389"/>
      <c r="B545" s="390"/>
      <c r="C545" s="391"/>
      <c r="D545" s="391"/>
      <c r="E545" s="149" t="s">
        <v>237</v>
      </c>
      <c r="F545" s="68"/>
      <c r="G545" s="68"/>
      <c r="H545" s="150">
        <f t="shared" si="733"/>
        <v>0</v>
      </c>
      <c r="I545" s="221" t="e">
        <f t="shared" si="734"/>
        <v>#DIV/0!</v>
      </c>
      <c r="J545" s="206"/>
      <c r="K545" s="206"/>
      <c r="L545" s="209">
        <f t="shared" si="735"/>
        <v>0</v>
      </c>
      <c r="M545" s="221" t="e">
        <f t="shared" si="736"/>
        <v>#DIV/0!</v>
      </c>
      <c r="N545" s="392"/>
      <c r="O545" s="206"/>
      <c r="P545" s="206"/>
      <c r="Q545" s="209">
        <f t="shared" si="737"/>
        <v>0</v>
      </c>
      <c r="R545" s="221" t="e">
        <f t="shared" si="738"/>
        <v>#DIV/0!</v>
      </c>
      <c r="S545" s="384"/>
      <c r="T545" s="360"/>
      <c r="U545" s="206"/>
      <c r="V545" s="206"/>
      <c r="W545" s="151">
        <f>IFERROR(((V545/U545)*1),0)</f>
        <v>0</v>
      </c>
      <c r="X545" s="388"/>
    </row>
    <row r="546" spans="1:24" ht="15.75" hidden="1" thickBot="1">
      <c r="A546" s="371" t="s">
        <v>238</v>
      </c>
      <c r="B546" s="372"/>
      <c r="C546" s="373"/>
      <c r="D546" s="152"/>
      <c r="E546" s="157"/>
      <c r="F546" s="153">
        <f>SUM(F541:F545)</f>
        <v>0</v>
      </c>
      <c r="G546" s="154">
        <f t="shared" ref="G546:H546" si="740">SUM(G541:G545)</f>
        <v>0</v>
      </c>
      <c r="H546" s="154">
        <f t="shared" si="740"/>
        <v>0</v>
      </c>
      <c r="I546" s="222">
        <v>1</v>
      </c>
      <c r="J546" s="210">
        <f t="shared" ref="J546:L546" si="741">SUM(J541:J545)</f>
        <v>0</v>
      </c>
      <c r="K546" s="210">
        <f t="shared" si="741"/>
        <v>0</v>
      </c>
      <c r="L546" s="210">
        <f t="shared" si="741"/>
        <v>0</v>
      </c>
      <c r="M546" s="222">
        <v>1</v>
      </c>
      <c r="N546" s="210">
        <f>N541</f>
        <v>0</v>
      </c>
      <c r="O546" s="210">
        <f t="shared" ref="O546:Q546" si="742">SUM(O541:O545)</f>
        <v>0</v>
      </c>
      <c r="P546" s="210">
        <f t="shared" si="742"/>
        <v>0</v>
      </c>
      <c r="Q546" s="210">
        <f t="shared" si="742"/>
        <v>0</v>
      </c>
      <c r="R546" s="222">
        <v>1</v>
      </c>
      <c r="S546" s="210">
        <f>S541</f>
        <v>0</v>
      </c>
      <c r="T546" s="218">
        <f>T541</f>
        <v>0</v>
      </c>
      <c r="U546" s="212">
        <f>SUM(U541:U545)</f>
        <v>0</v>
      </c>
      <c r="V546" s="213">
        <f>SUM(V541:V545)</f>
        <v>0</v>
      </c>
      <c r="W546" s="155">
        <f>IFERROR(((V546/U546)*1),0)</f>
        <v>0</v>
      </c>
      <c r="X546" s="216">
        <f>IFERROR(((1-(1-T546)*W546)*1),0)</f>
        <v>1</v>
      </c>
    </row>
    <row r="547" spans="1:24" hidden="1">
      <c r="A547" s="389">
        <f>A541+1</f>
        <v>91</v>
      </c>
      <c r="B547" s="390"/>
      <c r="C547" s="391"/>
      <c r="D547" s="391"/>
      <c r="E547" s="149" t="s">
        <v>233</v>
      </c>
      <c r="F547" s="68"/>
      <c r="G547" s="68"/>
      <c r="H547" s="150">
        <f>F547+G547</f>
        <v>0</v>
      </c>
      <c r="I547" s="221" t="e">
        <f>H547/$H$552</f>
        <v>#DIV/0!</v>
      </c>
      <c r="J547" s="206"/>
      <c r="K547" s="206"/>
      <c r="L547" s="209">
        <f>J547+K547</f>
        <v>0</v>
      </c>
      <c r="M547" s="221" t="e">
        <f>L547/$L$552</f>
        <v>#DIV/0!</v>
      </c>
      <c r="N547" s="392"/>
      <c r="O547" s="206"/>
      <c r="P547" s="206"/>
      <c r="Q547" s="209">
        <f>O547+P547</f>
        <v>0</v>
      </c>
      <c r="R547" s="221" t="e">
        <f>Q547/$Q$552</f>
        <v>#DIV/0!</v>
      </c>
      <c r="S547" s="384">
        <f>N552-Q552</f>
        <v>0</v>
      </c>
      <c r="T547" s="360">
        <f>IFERROR((S547/N552),0)</f>
        <v>0</v>
      </c>
      <c r="U547" s="206"/>
      <c r="V547" s="206"/>
      <c r="W547" s="151">
        <f>IFERROR(((V547/U547)*1),0)</f>
        <v>0</v>
      </c>
      <c r="X547" s="386"/>
    </row>
    <row r="548" spans="1:24" hidden="1">
      <c r="A548" s="389"/>
      <c r="B548" s="390"/>
      <c r="C548" s="391"/>
      <c r="D548" s="391"/>
      <c r="E548" s="149" t="s">
        <v>234</v>
      </c>
      <c r="F548" s="68"/>
      <c r="G548" s="68"/>
      <c r="H548" s="150">
        <f t="shared" ref="H548:H551" si="743">F548+G548</f>
        <v>0</v>
      </c>
      <c r="I548" s="221" t="e">
        <f t="shared" ref="I548:I551" si="744">H548/$H$552</f>
        <v>#DIV/0!</v>
      </c>
      <c r="J548" s="206"/>
      <c r="K548" s="206"/>
      <c r="L548" s="209">
        <f t="shared" ref="L548:L551" si="745">J548+K548</f>
        <v>0</v>
      </c>
      <c r="M548" s="221" t="e">
        <f t="shared" ref="M548:M551" si="746">L548/$L$552</f>
        <v>#DIV/0!</v>
      </c>
      <c r="N548" s="392"/>
      <c r="O548" s="206"/>
      <c r="P548" s="206"/>
      <c r="Q548" s="209">
        <f t="shared" ref="Q548:Q551" si="747">O548+P548</f>
        <v>0</v>
      </c>
      <c r="R548" s="221" t="e">
        <f t="shared" ref="R548:R551" si="748">Q548/$Q$552</f>
        <v>#DIV/0!</v>
      </c>
      <c r="S548" s="384"/>
      <c r="T548" s="360"/>
      <c r="U548" s="206"/>
      <c r="V548" s="206"/>
      <c r="W548" s="151">
        <f t="shared" ref="W548:W549" si="749">IFERROR(((V548/U548)*1),0)</f>
        <v>0</v>
      </c>
      <c r="X548" s="387"/>
    </row>
    <row r="549" spans="1:24" hidden="1">
      <c r="A549" s="389"/>
      <c r="B549" s="390"/>
      <c r="C549" s="391"/>
      <c r="D549" s="391"/>
      <c r="E549" s="149" t="s">
        <v>235</v>
      </c>
      <c r="F549" s="68"/>
      <c r="G549" s="68"/>
      <c r="H549" s="150">
        <f t="shared" si="743"/>
        <v>0</v>
      </c>
      <c r="I549" s="221" t="e">
        <f t="shared" si="744"/>
        <v>#DIV/0!</v>
      </c>
      <c r="J549" s="206"/>
      <c r="K549" s="206"/>
      <c r="L549" s="209">
        <f t="shared" si="745"/>
        <v>0</v>
      </c>
      <c r="M549" s="221" t="e">
        <f t="shared" si="746"/>
        <v>#DIV/0!</v>
      </c>
      <c r="N549" s="392"/>
      <c r="O549" s="206"/>
      <c r="P549" s="206"/>
      <c r="Q549" s="209">
        <f t="shared" si="747"/>
        <v>0</v>
      </c>
      <c r="R549" s="221" t="e">
        <f t="shared" si="748"/>
        <v>#DIV/0!</v>
      </c>
      <c r="S549" s="384"/>
      <c r="T549" s="360"/>
      <c r="U549" s="206"/>
      <c r="V549" s="206"/>
      <c r="W549" s="151">
        <f t="shared" si="749"/>
        <v>0</v>
      </c>
      <c r="X549" s="387"/>
    </row>
    <row r="550" spans="1:24" hidden="1">
      <c r="A550" s="389"/>
      <c r="B550" s="390"/>
      <c r="C550" s="391"/>
      <c r="D550" s="391"/>
      <c r="E550" s="149" t="s">
        <v>236</v>
      </c>
      <c r="F550" s="68"/>
      <c r="G550" s="68"/>
      <c r="H550" s="150">
        <f t="shared" si="743"/>
        <v>0</v>
      </c>
      <c r="I550" s="221" t="e">
        <f t="shared" si="744"/>
        <v>#DIV/0!</v>
      </c>
      <c r="J550" s="206"/>
      <c r="K550" s="206"/>
      <c r="L550" s="209">
        <f t="shared" si="745"/>
        <v>0</v>
      </c>
      <c r="M550" s="221" t="e">
        <f t="shared" si="746"/>
        <v>#DIV/0!</v>
      </c>
      <c r="N550" s="392"/>
      <c r="O550" s="206"/>
      <c r="P550" s="206"/>
      <c r="Q550" s="209">
        <f t="shared" si="747"/>
        <v>0</v>
      </c>
      <c r="R550" s="221" t="e">
        <f t="shared" si="748"/>
        <v>#DIV/0!</v>
      </c>
      <c r="S550" s="384"/>
      <c r="T550" s="360"/>
      <c r="U550" s="206"/>
      <c r="V550" s="206"/>
      <c r="W550" s="151">
        <f>IFERROR(((V550/U550)*1),0)</f>
        <v>0</v>
      </c>
      <c r="X550" s="387"/>
    </row>
    <row r="551" spans="1:24" ht="15.75" hidden="1" thickBot="1">
      <c r="A551" s="389"/>
      <c r="B551" s="390"/>
      <c r="C551" s="391"/>
      <c r="D551" s="391"/>
      <c r="E551" s="149" t="s">
        <v>237</v>
      </c>
      <c r="F551" s="68"/>
      <c r="G551" s="68"/>
      <c r="H551" s="150">
        <f t="shared" si="743"/>
        <v>0</v>
      </c>
      <c r="I551" s="221" t="e">
        <f t="shared" si="744"/>
        <v>#DIV/0!</v>
      </c>
      <c r="J551" s="206"/>
      <c r="K551" s="206"/>
      <c r="L551" s="209">
        <f t="shared" si="745"/>
        <v>0</v>
      </c>
      <c r="M551" s="221" t="e">
        <f t="shared" si="746"/>
        <v>#DIV/0!</v>
      </c>
      <c r="N551" s="392"/>
      <c r="O551" s="206"/>
      <c r="P551" s="206"/>
      <c r="Q551" s="209">
        <f t="shared" si="747"/>
        <v>0</v>
      </c>
      <c r="R551" s="221" t="e">
        <f t="shared" si="748"/>
        <v>#DIV/0!</v>
      </c>
      <c r="S551" s="384"/>
      <c r="T551" s="360"/>
      <c r="U551" s="206"/>
      <c r="V551" s="206"/>
      <c r="W551" s="151">
        <f>IFERROR(((V551/U551)*1),0)</f>
        <v>0</v>
      </c>
      <c r="X551" s="388"/>
    </row>
    <row r="552" spans="1:24" ht="15.75" hidden="1" thickBot="1">
      <c r="A552" s="371" t="s">
        <v>238</v>
      </c>
      <c r="B552" s="372"/>
      <c r="C552" s="373"/>
      <c r="D552" s="152"/>
      <c r="E552" s="157"/>
      <c r="F552" s="153">
        <f>SUM(F547:F551)</f>
        <v>0</v>
      </c>
      <c r="G552" s="154">
        <f t="shared" ref="G552:H552" si="750">SUM(G547:G551)</f>
        <v>0</v>
      </c>
      <c r="H552" s="154">
        <f t="shared" si="750"/>
        <v>0</v>
      </c>
      <c r="I552" s="222">
        <v>1</v>
      </c>
      <c r="J552" s="210">
        <f t="shared" ref="J552:L552" si="751">SUM(J547:J551)</f>
        <v>0</v>
      </c>
      <c r="K552" s="210">
        <f t="shared" si="751"/>
        <v>0</v>
      </c>
      <c r="L552" s="210">
        <f t="shared" si="751"/>
        <v>0</v>
      </c>
      <c r="M552" s="222">
        <v>1</v>
      </c>
      <c r="N552" s="210">
        <f>N547</f>
        <v>0</v>
      </c>
      <c r="O552" s="210">
        <f t="shared" ref="O552:Q552" si="752">SUM(O547:O551)</f>
        <v>0</v>
      </c>
      <c r="P552" s="210">
        <f t="shared" si="752"/>
        <v>0</v>
      </c>
      <c r="Q552" s="210">
        <f t="shared" si="752"/>
        <v>0</v>
      </c>
      <c r="R552" s="222">
        <v>1</v>
      </c>
      <c r="S552" s="210">
        <f>S547</f>
        <v>0</v>
      </c>
      <c r="T552" s="218">
        <f>T547</f>
        <v>0</v>
      </c>
      <c r="U552" s="212">
        <f>SUM(U547:U551)</f>
        <v>0</v>
      </c>
      <c r="V552" s="213">
        <f>SUM(V547:V551)</f>
        <v>0</v>
      </c>
      <c r="W552" s="155">
        <f>IFERROR(((V552/U552)*1),0)</f>
        <v>0</v>
      </c>
      <c r="X552" s="216">
        <f>IFERROR(((1-(1-T552)*W552)*1),0)</f>
        <v>1</v>
      </c>
    </row>
    <row r="553" spans="1:24" hidden="1">
      <c r="A553" s="389">
        <f>A547+1</f>
        <v>92</v>
      </c>
      <c r="B553" s="390"/>
      <c r="C553" s="391"/>
      <c r="D553" s="391"/>
      <c r="E553" s="149" t="s">
        <v>233</v>
      </c>
      <c r="F553" s="68"/>
      <c r="G553" s="68"/>
      <c r="H553" s="150">
        <f>F553+G553</f>
        <v>0</v>
      </c>
      <c r="I553" s="221" t="e">
        <f>H553/$H$558</f>
        <v>#DIV/0!</v>
      </c>
      <c r="J553" s="206"/>
      <c r="K553" s="206"/>
      <c r="L553" s="209">
        <f>J553+K553</f>
        <v>0</v>
      </c>
      <c r="M553" s="221" t="e">
        <f>L553/$L$558</f>
        <v>#DIV/0!</v>
      </c>
      <c r="N553" s="392"/>
      <c r="O553" s="206"/>
      <c r="P553" s="206"/>
      <c r="Q553" s="209">
        <f>O553+P553</f>
        <v>0</v>
      </c>
      <c r="R553" s="221" t="e">
        <f>Q553/$Q$558</f>
        <v>#DIV/0!</v>
      </c>
      <c r="S553" s="384">
        <f>N558-Q558</f>
        <v>0</v>
      </c>
      <c r="T553" s="360">
        <f>IFERROR((S553/N558),0)</f>
        <v>0</v>
      </c>
      <c r="U553" s="206"/>
      <c r="V553" s="206"/>
      <c r="W553" s="151">
        <f>IFERROR(((V553/U553)*1),0)</f>
        <v>0</v>
      </c>
      <c r="X553" s="386"/>
    </row>
    <row r="554" spans="1:24" hidden="1">
      <c r="A554" s="389"/>
      <c r="B554" s="390"/>
      <c r="C554" s="391"/>
      <c r="D554" s="391"/>
      <c r="E554" s="149" t="s">
        <v>234</v>
      </c>
      <c r="F554" s="68"/>
      <c r="G554" s="68"/>
      <c r="H554" s="150">
        <f t="shared" ref="H554:H557" si="753">F554+G554</f>
        <v>0</v>
      </c>
      <c r="I554" s="221" t="e">
        <f t="shared" ref="I554:I557" si="754">H554/$H$558</f>
        <v>#DIV/0!</v>
      </c>
      <c r="J554" s="206"/>
      <c r="K554" s="206"/>
      <c r="L554" s="209">
        <f t="shared" ref="L554:L557" si="755">J554+K554</f>
        <v>0</v>
      </c>
      <c r="M554" s="221" t="e">
        <f t="shared" ref="M554:M557" si="756">L554/$L$558</f>
        <v>#DIV/0!</v>
      </c>
      <c r="N554" s="392"/>
      <c r="O554" s="206"/>
      <c r="P554" s="206"/>
      <c r="Q554" s="209">
        <f t="shared" ref="Q554:Q557" si="757">O554+P554</f>
        <v>0</v>
      </c>
      <c r="R554" s="221" t="e">
        <f t="shared" ref="R554:R557" si="758">Q554/$Q$558</f>
        <v>#DIV/0!</v>
      </c>
      <c r="S554" s="384"/>
      <c r="T554" s="360"/>
      <c r="U554" s="206"/>
      <c r="V554" s="206"/>
      <c r="W554" s="151">
        <f t="shared" ref="W554:W555" si="759">IFERROR(((V554/U554)*1),0)</f>
        <v>0</v>
      </c>
      <c r="X554" s="387"/>
    </row>
    <row r="555" spans="1:24" hidden="1">
      <c r="A555" s="389"/>
      <c r="B555" s="390"/>
      <c r="C555" s="391"/>
      <c r="D555" s="391"/>
      <c r="E555" s="149" t="s">
        <v>235</v>
      </c>
      <c r="F555" s="68"/>
      <c r="G555" s="68"/>
      <c r="H555" s="150">
        <f t="shared" si="753"/>
        <v>0</v>
      </c>
      <c r="I555" s="221" t="e">
        <f t="shared" si="754"/>
        <v>#DIV/0!</v>
      </c>
      <c r="J555" s="206"/>
      <c r="K555" s="206"/>
      <c r="L555" s="209">
        <f t="shared" si="755"/>
        <v>0</v>
      </c>
      <c r="M555" s="221" t="e">
        <f t="shared" si="756"/>
        <v>#DIV/0!</v>
      </c>
      <c r="N555" s="392"/>
      <c r="O555" s="206"/>
      <c r="P555" s="206"/>
      <c r="Q555" s="209">
        <f t="shared" si="757"/>
        <v>0</v>
      </c>
      <c r="R555" s="221" t="e">
        <f t="shared" si="758"/>
        <v>#DIV/0!</v>
      </c>
      <c r="S555" s="384"/>
      <c r="T555" s="360"/>
      <c r="U555" s="206"/>
      <c r="V555" s="206"/>
      <c r="W555" s="151">
        <f t="shared" si="759"/>
        <v>0</v>
      </c>
      <c r="X555" s="387"/>
    </row>
    <row r="556" spans="1:24" hidden="1">
      <c r="A556" s="389"/>
      <c r="B556" s="390"/>
      <c r="C556" s="391"/>
      <c r="D556" s="391"/>
      <c r="E556" s="149" t="s">
        <v>236</v>
      </c>
      <c r="F556" s="68"/>
      <c r="G556" s="68"/>
      <c r="H556" s="150">
        <f t="shared" si="753"/>
        <v>0</v>
      </c>
      <c r="I556" s="221" t="e">
        <f t="shared" si="754"/>
        <v>#DIV/0!</v>
      </c>
      <c r="J556" s="206"/>
      <c r="K556" s="206"/>
      <c r="L556" s="209">
        <f t="shared" si="755"/>
        <v>0</v>
      </c>
      <c r="M556" s="221" t="e">
        <f t="shared" si="756"/>
        <v>#DIV/0!</v>
      </c>
      <c r="N556" s="392"/>
      <c r="O556" s="206"/>
      <c r="P556" s="206"/>
      <c r="Q556" s="209">
        <f t="shared" si="757"/>
        <v>0</v>
      </c>
      <c r="R556" s="221" t="e">
        <f t="shared" si="758"/>
        <v>#DIV/0!</v>
      </c>
      <c r="S556" s="384"/>
      <c r="T556" s="360"/>
      <c r="U556" s="206"/>
      <c r="V556" s="206"/>
      <c r="W556" s="151">
        <f>IFERROR(((V556/U556)*1),0)</f>
        <v>0</v>
      </c>
      <c r="X556" s="387"/>
    </row>
    <row r="557" spans="1:24" ht="15.75" hidden="1" thickBot="1">
      <c r="A557" s="389"/>
      <c r="B557" s="390"/>
      <c r="C557" s="391"/>
      <c r="D557" s="391"/>
      <c r="E557" s="149" t="s">
        <v>237</v>
      </c>
      <c r="F557" s="68"/>
      <c r="G557" s="68"/>
      <c r="H557" s="150">
        <f t="shared" si="753"/>
        <v>0</v>
      </c>
      <c r="I557" s="221" t="e">
        <f t="shared" si="754"/>
        <v>#DIV/0!</v>
      </c>
      <c r="J557" s="206"/>
      <c r="K557" s="206"/>
      <c r="L557" s="209">
        <f t="shared" si="755"/>
        <v>0</v>
      </c>
      <c r="M557" s="221" t="e">
        <f t="shared" si="756"/>
        <v>#DIV/0!</v>
      </c>
      <c r="N557" s="392"/>
      <c r="O557" s="206"/>
      <c r="P557" s="206"/>
      <c r="Q557" s="209">
        <f t="shared" si="757"/>
        <v>0</v>
      </c>
      <c r="R557" s="221" t="e">
        <f t="shared" si="758"/>
        <v>#DIV/0!</v>
      </c>
      <c r="S557" s="384"/>
      <c r="T557" s="360"/>
      <c r="U557" s="206"/>
      <c r="V557" s="206"/>
      <c r="W557" s="151">
        <f>IFERROR(((V557/U557)*1),0)</f>
        <v>0</v>
      </c>
      <c r="X557" s="388"/>
    </row>
    <row r="558" spans="1:24" ht="15.75" hidden="1" thickBot="1">
      <c r="A558" s="371" t="s">
        <v>238</v>
      </c>
      <c r="B558" s="372"/>
      <c r="C558" s="373"/>
      <c r="D558" s="152"/>
      <c r="E558" s="157"/>
      <c r="F558" s="153">
        <f>SUM(F553:F557)</f>
        <v>0</v>
      </c>
      <c r="G558" s="154">
        <f t="shared" ref="G558:H558" si="760">SUM(G553:G557)</f>
        <v>0</v>
      </c>
      <c r="H558" s="154">
        <f t="shared" si="760"/>
        <v>0</v>
      </c>
      <c r="I558" s="222">
        <v>1</v>
      </c>
      <c r="J558" s="210">
        <f t="shared" ref="J558:L558" si="761">SUM(J553:J557)</f>
        <v>0</v>
      </c>
      <c r="K558" s="210">
        <f t="shared" si="761"/>
        <v>0</v>
      </c>
      <c r="L558" s="210">
        <f t="shared" si="761"/>
        <v>0</v>
      </c>
      <c r="M558" s="222">
        <v>1</v>
      </c>
      <c r="N558" s="210">
        <f>N553</f>
        <v>0</v>
      </c>
      <c r="O558" s="210">
        <f t="shared" ref="O558:Q558" si="762">SUM(O553:O557)</f>
        <v>0</v>
      </c>
      <c r="P558" s="210">
        <f t="shared" si="762"/>
        <v>0</v>
      </c>
      <c r="Q558" s="210">
        <f t="shared" si="762"/>
        <v>0</v>
      </c>
      <c r="R558" s="222">
        <v>1</v>
      </c>
      <c r="S558" s="210">
        <f>S553</f>
        <v>0</v>
      </c>
      <c r="T558" s="218">
        <f>T553</f>
        <v>0</v>
      </c>
      <c r="U558" s="212">
        <f>SUM(U553:U557)</f>
        <v>0</v>
      </c>
      <c r="V558" s="213">
        <f>SUM(V553:V557)</f>
        <v>0</v>
      </c>
      <c r="W558" s="155">
        <f>IFERROR(((V558/U558)*1),0)</f>
        <v>0</v>
      </c>
      <c r="X558" s="216">
        <f>IFERROR(((1-(1-T558)*W558)*1),0)</f>
        <v>1</v>
      </c>
    </row>
    <row r="559" spans="1:24" hidden="1">
      <c r="A559" s="389">
        <f>A553+1</f>
        <v>93</v>
      </c>
      <c r="B559" s="390"/>
      <c r="C559" s="391"/>
      <c r="D559" s="391"/>
      <c r="E559" s="149" t="s">
        <v>233</v>
      </c>
      <c r="F559" s="68"/>
      <c r="G559" s="68"/>
      <c r="H559" s="150">
        <f>F559+G559</f>
        <v>0</v>
      </c>
      <c r="I559" s="221" t="e">
        <f>H559/$H$564</f>
        <v>#DIV/0!</v>
      </c>
      <c r="J559" s="206"/>
      <c r="K559" s="206"/>
      <c r="L559" s="209">
        <f>J559+K559</f>
        <v>0</v>
      </c>
      <c r="M559" s="221" t="e">
        <f>L559/$L$564</f>
        <v>#DIV/0!</v>
      </c>
      <c r="N559" s="392"/>
      <c r="O559" s="206"/>
      <c r="P559" s="206"/>
      <c r="Q559" s="209">
        <f>O559+P559</f>
        <v>0</v>
      </c>
      <c r="R559" s="221" t="e">
        <f>Q559/$Q$564</f>
        <v>#DIV/0!</v>
      </c>
      <c r="S559" s="384">
        <f>N564-Q564</f>
        <v>0</v>
      </c>
      <c r="T559" s="360">
        <f>IFERROR((S559/N564),0)</f>
        <v>0</v>
      </c>
      <c r="U559" s="206"/>
      <c r="V559" s="206"/>
      <c r="W559" s="151">
        <f>IFERROR(((V559/U559)*1),0)</f>
        <v>0</v>
      </c>
      <c r="X559" s="386"/>
    </row>
    <row r="560" spans="1:24" hidden="1">
      <c r="A560" s="389"/>
      <c r="B560" s="390"/>
      <c r="C560" s="391"/>
      <c r="D560" s="391"/>
      <c r="E560" s="149" t="s">
        <v>234</v>
      </c>
      <c r="F560" s="68"/>
      <c r="G560" s="68"/>
      <c r="H560" s="150">
        <f t="shared" ref="H560:H563" si="763">F560+G560</f>
        <v>0</v>
      </c>
      <c r="I560" s="221" t="e">
        <f t="shared" ref="I560:I563" si="764">H560/$H$564</f>
        <v>#DIV/0!</v>
      </c>
      <c r="J560" s="206"/>
      <c r="K560" s="206"/>
      <c r="L560" s="209">
        <f t="shared" ref="L560:L563" si="765">J560+K560</f>
        <v>0</v>
      </c>
      <c r="M560" s="221" t="e">
        <f t="shared" ref="M560:M563" si="766">L560/$L$564</f>
        <v>#DIV/0!</v>
      </c>
      <c r="N560" s="392"/>
      <c r="O560" s="206"/>
      <c r="P560" s="206"/>
      <c r="Q560" s="209">
        <f t="shared" ref="Q560:Q563" si="767">O560+P560</f>
        <v>0</v>
      </c>
      <c r="R560" s="221" t="e">
        <f t="shared" ref="R560:R563" si="768">Q560/$Q$564</f>
        <v>#DIV/0!</v>
      </c>
      <c r="S560" s="384"/>
      <c r="T560" s="360"/>
      <c r="U560" s="206"/>
      <c r="V560" s="206"/>
      <c r="W560" s="151">
        <f t="shared" ref="W560:W561" si="769">IFERROR(((V560/U560)*1),0)</f>
        <v>0</v>
      </c>
      <c r="X560" s="387"/>
    </row>
    <row r="561" spans="1:24" hidden="1">
      <c r="A561" s="389"/>
      <c r="B561" s="390"/>
      <c r="C561" s="391"/>
      <c r="D561" s="391"/>
      <c r="E561" s="149" t="s">
        <v>235</v>
      </c>
      <c r="F561" s="68"/>
      <c r="G561" s="68"/>
      <c r="H561" s="150">
        <f t="shared" si="763"/>
        <v>0</v>
      </c>
      <c r="I561" s="221" t="e">
        <f t="shared" si="764"/>
        <v>#DIV/0!</v>
      </c>
      <c r="J561" s="206"/>
      <c r="K561" s="206"/>
      <c r="L561" s="209">
        <f t="shared" si="765"/>
        <v>0</v>
      </c>
      <c r="M561" s="221" t="e">
        <f t="shared" si="766"/>
        <v>#DIV/0!</v>
      </c>
      <c r="N561" s="392"/>
      <c r="O561" s="206"/>
      <c r="P561" s="206"/>
      <c r="Q561" s="209">
        <f t="shared" si="767"/>
        <v>0</v>
      </c>
      <c r="R561" s="221" t="e">
        <f t="shared" si="768"/>
        <v>#DIV/0!</v>
      </c>
      <c r="S561" s="384"/>
      <c r="T561" s="360"/>
      <c r="U561" s="206"/>
      <c r="V561" s="206"/>
      <c r="W561" s="151">
        <f t="shared" si="769"/>
        <v>0</v>
      </c>
      <c r="X561" s="387"/>
    </row>
    <row r="562" spans="1:24" hidden="1">
      <c r="A562" s="389"/>
      <c r="B562" s="390"/>
      <c r="C562" s="391"/>
      <c r="D562" s="391"/>
      <c r="E562" s="149" t="s">
        <v>236</v>
      </c>
      <c r="F562" s="68"/>
      <c r="G562" s="68"/>
      <c r="H562" s="150">
        <f t="shared" si="763"/>
        <v>0</v>
      </c>
      <c r="I562" s="221" t="e">
        <f t="shared" si="764"/>
        <v>#DIV/0!</v>
      </c>
      <c r="J562" s="206"/>
      <c r="K562" s="206"/>
      <c r="L562" s="209">
        <f t="shared" si="765"/>
        <v>0</v>
      </c>
      <c r="M562" s="221" t="e">
        <f t="shared" si="766"/>
        <v>#DIV/0!</v>
      </c>
      <c r="N562" s="392"/>
      <c r="O562" s="206"/>
      <c r="P562" s="206"/>
      <c r="Q562" s="209">
        <f t="shared" si="767"/>
        <v>0</v>
      </c>
      <c r="R562" s="221" t="e">
        <f t="shared" si="768"/>
        <v>#DIV/0!</v>
      </c>
      <c r="S562" s="384"/>
      <c r="T562" s="360"/>
      <c r="U562" s="206"/>
      <c r="V562" s="206"/>
      <c r="W562" s="151">
        <f>IFERROR(((V562/U562)*1),0)</f>
        <v>0</v>
      </c>
      <c r="X562" s="387"/>
    </row>
    <row r="563" spans="1:24" ht="15.75" hidden="1" thickBot="1">
      <c r="A563" s="389"/>
      <c r="B563" s="390"/>
      <c r="C563" s="391"/>
      <c r="D563" s="391"/>
      <c r="E563" s="149" t="s">
        <v>237</v>
      </c>
      <c r="F563" s="68"/>
      <c r="G563" s="68"/>
      <c r="H563" s="150">
        <f t="shared" si="763"/>
        <v>0</v>
      </c>
      <c r="I563" s="221" t="e">
        <f t="shared" si="764"/>
        <v>#DIV/0!</v>
      </c>
      <c r="J563" s="206"/>
      <c r="K563" s="206"/>
      <c r="L563" s="209">
        <f t="shared" si="765"/>
        <v>0</v>
      </c>
      <c r="M563" s="221" t="e">
        <f t="shared" si="766"/>
        <v>#DIV/0!</v>
      </c>
      <c r="N563" s="392"/>
      <c r="O563" s="206"/>
      <c r="P563" s="206"/>
      <c r="Q563" s="209">
        <f t="shared" si="767"/>
        <v>0</v>
      </c>
      <c r="R563" s="221" t="e">
        <f t="shared" si="768"/>
        <v>#DIV/0!</v>
      </c>
      <c r="S563" s="384"/>
      <c r="T563" s="360"/>
      <c r="U563" s="206"/>
      <c r="V563" s="206"/>
      <c r="W563" s="151">
        <f>IFERROR(((V563/U563)*1),0)</f>
        <v>0</v>
      </c>
      <c r="X563" s="388"/>
    </row>
    <row r="564" spans="1:24" ht="15.75" hidden="1" thickBot="1">
      <c r="A564" s="371" t="s">
        <v>238</v>
      </c>
      <c r="B564" s="372"/>
      <c r="C564" s="373"/>
      <c r="D564" s="152"/>
      <c r="E564" s="157"/>
      <c r="F564" s="153">
        <f>SUM(F559:F563)</f>
        <v>0</v>
      </c>
      <c r="G564" s="154">
        <f t="shared" ref="G564:H564" si="770">SUM(G559:G563)</f>
        <v>0</v>
      </c>
      <c r="H564" s="154">
        <f t="shared" si="770"/>
        <v>0</v>
      </c>
      <c r="I564" s="222">
        <v>1</v>
      </c>
      <c r="J564" s="210">
        <f t="shared" ref="J564:L564" si="771">SUM(J559:J563)</f>
        <v>0</v>
      </c>
      <c r="K564" s="210">
        <f t="shared" si="771"/>
        <v>0</v>
      </c>
      <c r="L564" s="210">
        <f t="shared" si="771"/>
        <v>0</v>
      </c>
      <c r="M564" s="222">
        <v>1</v>
      </c>
      <c r="N564" s="210">
        <f>N559</f>
        <v>0</v>
      </c>
      <c r="O564" s="210">
        <f t="shared" ref="O564:Q564" si="772">SUM(O559:O563)</f>
        <v>0</v>
      </c>
      <c r="P564" s="210">
        <f t="shared" si="772"/>
        <v>0</v>
      </c>
      <c r="Q564" s="210">
        <f t="shared" si="772"/>
        <v>0</v>
      </c>
      <c r="R564" s="222">
        <v>1</v>
      </c>
      <c r="S564" s="210">
        <f>S559</f>
        <v>0</v>
      </c>
      <c r="T564" s="218">
        <f>T559</f>
        <v>0</v>
      </c>
      <c r="U564" s="212">
        <f>SUM(U559:U563)</f>
        <v>0</v>
      </c>
      <c r="V564" s="213">
        <f>SUM(V559:V563)</f>
        <v>0</v>
      </c>
      <c r="W564" s="155">
        <f>IFERROR(((V564/U564)*1),0)</f>
        <v>0</v>
      </c>
      <c r="X564" s="216">
        <f>IFERROR(((1-(1-T564)*W564)*1),0)</f>
        <v>1</v>
      </c>
    </row>
    <row r="565" spans="1:24" hidden="1">
      <c r="A565" s="389">
        <f>A559+1</f>
        <v>94</v>
      </c>
      <c r="B565" s="390"/>
      <c r="C565" s="391"/>
      <c r="D565" s="391"/>
      <c r="E565" s="149" t="s">
        <v>233</v>
      </c>
      <c r="F565" s="68"/>
      <c r="G565" s="68"/>
      <c r="H565" s="150">
        <f>F565+G565</f>
        <v>0</v>
      </c>
      <c r="I565" s="221" t="e">
        <f>H565/$H$570</f>
        <v>#DIV/0!</v>
      </c>
      <c r="J565" s="206"/>
      <c r="K565" s="206"/>
      <c r="L565" s="209">
        <f>J565+K565</f>
        <v>0</v>
      </c>
      <c r="M565" s="221" t="e">
        <f>L565/$L$570</f>
        <v>#DIV/0!</v>
      </c>
      <c r="N565" s="392"/>
      <c r="O565" s="206"/>
      <c r="P565" s="206"/>
      <c r="Q565" s="209">
        <f>O565+P565</f>
        <v>0</v>
      </c>
      <c r="R565" s="221" t="e">
        <f>Q565/$Q$570</f>
        <v>#DIV/0!</v>
      </c>
      <c r="S565" s="384">
        <f>N570-Q570</f>
        <v>0</v>
      </c>
      <c r="T565" s="360">
        <f>IFERROR((S565/N570),0)</f>
        <v>0</v>
      </c>
      <c r="U565" s="206"/>
      <c r="V565" s="206"/>
      <c r="W565" s="151">
        <f>IFERROR(((V565/U565)*1),0)</f>
        <v>0</v>
      </c>
      <c r="X565" s="386"/>
    </row>
    <row r="566" spans="1:24" hidden="1">
      <c r="A566" s="389"/>
      <c r="B566" s="390"/>
      <c r="C566" s="391"/>
      <c r="D566" s="391"/>
      <c r="E566" s="149" t="s">
        <v>234</v>
      </c>
      <c r="F566" s="68"/>
      <c r="G566" s="68"/>
      <c r="H566" s="150">
        <f t="shared" ref="H566:H569" si="773">F566+G566</f>
        <v>0</v>
      </c>
      <c r="I566" s="221" t="e">
        <f t="shared" ref="I566:I569" si="774">H566/$H$570</f>
        <v>#DIV/0!</v>
      </c>
      <c r="J566" s="206"/>
      <c r="K566" s="206"/>
      <c r="L566" s="209">
        <f t="shared" ref="L566:L569" si="775">J566+K566</f>
        <v>0</v>
      </c>
      <c r="M566" s="221" t="e">
        <f t="shared" ref="M566:M569" si="776">L566/$L$570</f>
        <v>#DIV/0!</v>
      </c>
      <c r="N566" s="392"/>
      <c r="O566" s="206"/>
      <c r="P566" s="206"/>
      <c r="Q566" s="209">
        <f t="shared" ref="Q566:Q569" si="777">O566+P566</f>
        <v>0</v>
      </c>
      <c r="R566" s="221" t="e">
        <f t="shared" ref="R566:R569" si="778">Q566/$Q$570</f>
        <v>#DIV/0!</v>
      </c>
      <c r="S566" s="384"/>
      <c r="T566" s="360"/>
      <c r="U566" s="206"/>
      <c r="V566" s="206"/>
      <c r="W566" s="151">
        <f t="shared" ref="W566:W567" si="779">IFERROR(((V566/U566)*1),0)</f>
        <v>0</v>
      </c>
      <c r="X566" s="387"/>
    </row>
    <row r="567" spans="1:24" hidden="1">
      <c r="A567" s="389"/>
      <c r="B567" s="390"/>
      <c r="C567" s="391"/>
      <c r="D567" s="391"/>
      <c r="E567" s="149" t="s">
        <v>235</v>
      </c>
      <c r="F567" s="68"/>
      <c r="G567" s="68"/>
      <c r="H567" s="150">
        <f t="shared" si="773"/>
        <v>0</v>
      </c>
      <c r="I567" s="221" t="e">
        <f t="shared" si="774"/>
        <v>#DIV/0!</v>
      </c>
      <c r="J567" s="206"/>
      <c r="K567" s="206"/>
      <c r="L567" s="209">
        <f t="shared" si="775"/>
        <v>0</v>
      </c>
      <c r="M567" s="221" t="e">
        <f t="shared" si="776"/>
        <v>#DIV/0!</v>
      </c>
      <c r="N567" s="392"/>
      <c r="O567" s="206"/>
      <c r="P567" s="206"/>
      <c r="Q567" s="209">
        <f t="shared" si="777"/>
        <v>0</v>
      </c>
      <c r="R567" s="221" t="e">
        <f t="shared" si="778"/>
        <v>#DIV/0!</v>
      </c>
      <c r="S567" s="384"/>
      <c r="T567" s="360"/>
      <c r="U567" s="206"/>
      <c r="V567" s="206"/>
      <c r="W567" s="151">
        <f t="shared" si="779"/>
        <v>0</v>
      </c>
      <c r="X567" s="387"/>
    </row>
    <row r="568" spans="1:24" hidden="1">
      <c r="A568" s="389"/>
      <c r="B568" s="390"/>
      <c r="C568" s="391"/>
      <c r="D568" s="391"/>
      <c r="E568" s="149" t="s">
        <v>236</v>
      </c>
      <c r="F568" s="68"/>
      <c r="G568" s="68"/>
      <c r="H568" s="150">
        <f t="shared" si="773"/>
        <v>0</v>
      </c>
      <c r="I568" s="221" t="e">
        <f t="shared" si="774"/>
        <v>#DIV/0!</v>
      </c>
      <c r="J568" s="206"/>
      <c r="K568" s="206"/>
      <c r="L568" s="209">
        <f t="shared" si="775"/>
        <v>0</v>
      </c>
      <c r="M568" s="221" t="e">
        <f t="shared" si="776"/>
        <v>#DIV/0!</v>
      </c>
      <c r="N568" s="392"/>
      <c r="O568" s="206"/>
      <c r="P568" s="206"/>
      <c r="Q568" s="209">
        <f t="shared" si="777"/>
        <v>0</v>
      </c>
      <c r="R568" s="221" t="e">
        <f t="shared" si="778"/>
        <v>#DIV/0!</v>
      </c>
      <c r="S568" s="384"/>
      <c r="T568" s="360"/>
      <c r="U568" s="206"/>
      <c r="V568" s="206"/>
      <c r="W568" s="151">
        <f>IFERROR(((V568/U568)*1),0)</f>
        <v>0</v>
      </c>
      <c r="X568" s="387"/>
    </row>
    <row r="569" spans="1:24" ht="15.75" hidden="1" thickBot="1">
      <c r="A569" s="389"/>
      <c r="B569" s="390"/>
      <c r="C569" s="391"/>
      <c r="D569" s="391"/>
      <c r="E569" s="149" t="s">
        <v>237</v>
      </c>
      <c r="F569" s="68"/>
      <c r="G569" s="68"/>
      <c r="H569" s="150">
        <f t="shared" si="773"/>
        <v>0</v>
      </c>
      <c r="I569" s="221" t="e">
        <f t="shared" si="774"/>
        <v>#DIV/0!</v>
      </c>
      <c r="J569" s="206"/>
      <c r="K569" s="206"/>
      <c r="L569" s="209">
        <f t="shared" si="775"/>
        <v>0</v>
      </c>
      <c r="M569" s="221" t="e">
        <f t="shared" si="776"/>
        <v>#DIV/0!</v>
      </c>
      <c r="N569" s="392"/>
      <c r="O569" s="206"/>
      <c r="P569" s="206"/>
      <c r="Q569" s="209">
        <f t="shared" si="777"/>
        <v>0</v>
      </c>
      <c r="R569" s="221" t="e">
        <f t="shared" si="778"/>
        <v>#DIV/0!</v>
      </c>
      <c r="S569" s="384"/>
      <c r="T569" s="360"/>
      <c r="U569" s="206"/>
      <c r="V569" s="206"/>
      <c r="W569" s="151">
        <f>IFERROR(((V569/U569)*1),0)</f>
        <v>0</v>
      </c>
      <c r="X569" s="388"/>
    </row>
    <row r="570" spans="1:24" ht="15.75" hidden="1" thickBot="1">
      <c r="A570" s="371" t="s">
        <v>238</v>
      </c>
      <c r="B570" s="372"/>
      <c r="C570" s="373"/>
      <c r="D570" s="152"/>
      <c r="E570" s="157"/>
      <c r="F570" s="153">
        <f>SUM(F565:F569)</f>
        <v>0</v>
      </c>
      <c r="G570" s="154">
        <f t="shared" ref="G570:H570" si="780">SUM(G565:G569)</f>
        <v>0</v>
      </c>
      <c r="H570" s="154">
        <f t="shared" si="780"/>
        <v>0</v>
      </c>
      <c r="I570" s="222">
        <v>1</v>
      </c>
      <c r="J570" s="210">
        <f t="shared" ref="J570:L570" si="781">SUM(J565:J569)</f>
        <v>0</v>
      </c>
      <c r="K570" s="210">
        <f t="shared" si="781"/>
        <v>0</v>
      </c>
      <c r="L570" s="210">
        <f t="shared" si="781"/>
        <v>0</v>
      </c>
      <c r="M570" s="222">
        <v>1</v>
      </c>
      <c r="N570" s="210">
        <f>N565</f>
        <v>0</v>
      </c>
      <c r="O570" s="210">
        <f t="shared" ref="O570:Q570" si="782">SUM(O565:O569)</f>
        <v>0</v>
      </c>
      <c r="P570" s="210">
        <f t="shared" si="782"/>
        <v>0</v>
      </c>
      <c r="Q570" s="210">
        <f t="shared" si="782"/>
        <v>0</v>
      </c>
      <c r="R570" s="222">
        <v>1</v>
      </c>
      <c r="S570" s="210">
        <f>S565</f>
        <v>0</v>
      </c>
      <c r="T570" s="218">
        <f>T565</f>
        <v>0</v>
      </c>
      <c r="U570" s="212">
        <f>SUM(U565:U569)</f>
        <v>0</v>
      </c>
      <c r="V570" s="213">
        <f>SUM(V565:V569)</f>
        <v>0</v>
      </c>
      <c r="W570" s="155">
        <f>IFERROR(((V570/U570)*1),0)</f>
        <v>0</v>
      </c>
      <c r="X570" s="216">
        <f>IFERROR(((1-(1-T570)*W570)*1),0)</f>
        <v>1</v>
      </c>
    </row>
    <row r="571" spans="1:24" hidden="1">
      <c r="A571" s="389">
        <f>A565+1</f>
        <v>95</v>
      </c>
      <c r="B571" s="390"/>
      <c r="C571" s="391"/>
      <c r="D571" s="391"/>
      <c r="E571" s="149" t="s">
        <v>233</v>
      </c>
      <c r="F571" s="68"/>
      <c r="G571" s="68"/>
      <c r="H571" s="150">
        <f>F571+G571</f>
        <v>0</v>
      </c>
      <c r="I571" s="221" t="e">
        <f>H571/$H$576</f>
        <v>#DIV/0!</v>
      </c>
      <c r="J571" s="206"/>
      <c r="K571" s="206"/>
      <c r="L571" s="209">
        <f>J571+K571</f>
        <v>0</v>
      </c>
      <c r="M571" s="221" t="e">
        <f>L571/$L$576</f>
        <v>#DIV/0!</v>
      </c>
      <c r="N571" s="392"/>
      <c r="O571" s="206"/>
      <c r="P571" s="206"/>
      <c r="Q571" s="209">
        <f>O571+P571</f>
        <v>0</v>
      </c>
      <c r="R571" s="221" t="e">
        <f>Q571/$Q$576</f>
        <v>#DIV/0!</v>
      </c>
      <c r="S571" s="384">
        <f>N576-Q576</f>
        <v>0</v>
      </c>
      <c r="T571" s="360">
        <f>IFERROR((S571/N576),0)</f>
        <v>0</v>
      </c>
      <c r="U571" s="206"/>
      <c r="V571" s="206"/>
      <c r="W571" s="151">
        <f>IFERROR(((V571/U571)*1),0)</f>
        <v>0</v>
      </c>
      <c r="X571" s="386"/>
    </row>
    <row r="572" spans="1:24" hidden="1">
      <c r="A572" s="389"/>
      <c r="B572" s="390"/>
      <c r="C572" s="391"/>
      <c r="D572" s="391"/>
      <c r="E572" s="149" t="s">
        <v>234</v>
      </c>
      <c r="F572" s="68"/>
      <c r="G572" s="68"/>
      <c r="H572" s="150">
        <f t="shared" ref="H572:H575" si="783">F572+G572</f>
        <v>0</v>
      </c>
      <c r="I572" s="221" t="e">
        <f t="shared" ref="I572:I575" si="784">H572/$H$576</f>
        <v>#DIV/0!</v>
      </c>
      <c r="J572" s="206"/>
      <c r="K572" s="206"/>
      <c r="L572" s="209">
        <f t="shared" ref="L572:L575" si="785">J572+K572</f>
        <v>0</v>
      </c>
      <c r="M572" s="221" t="e">
        <f t="shared" ref="M572:M575" si="786">L572/$L$576</f>
        <v>#DIV/0!</v>
      </c>
      <c r="N572" s="392"/>
      <c r="O572" s="206"/>
      <c r="P572" s="206"/>
      <c r="Q572" s="209">
        <f t="shared" ref="Q572:Q575" si="787">O572+P572</f>
        <v>0</v>
      </c>
      <c r="R572" s="221" t="e">
        <f t="shared" ref="R572:R575" si="788">Q572/$Q$576</f>
        <v>#DIV/0!</v>
      </c>
      <c r="S572" s="384"/>
      <c r="T572" s="360"/>
      <c r="U572" s="206"/>
      <c r="V572" s="206"/>
      <c r="W572" s="151">
        <f t="shared" ref="W572:W573" si="789">IFERROR(((V572/U572)*1),0)</f>
        <v>0</v>
      </c>
      <c r="X572" s="387"/>
    </row>
    <row r="573" spans="1:24" hidden="1">
      <c r="A573" s="389"/>
      <c r="B573" s="390"/>
      <c r="C573" s="391"/>
      <c r="D573" s="391"/>
      <c r="E573" s="149" t="s">
        <v>235</v>
      </c>
      <c r="F573" s="68"/>
      <c r="G573" s="68"/>
      <c r="H573" s="150">
        <f t="shared" si="783"/>
        <v>0</v>
      </c>
      <c r="I573" s="221" t="e">
        <f t="shared" si="784"/>
        <v>#DIV/0!</v>
      </c>
      <c r="J573" s="206"/>
      <c r="K573" s="206"/>
      <c r="L573" s="209">
        <f t="shared" si="785"/>
        <v>0</v>
      </c>
      <c r="M573" s="221" t="e">
        <f t="shared" si="786"/>
        <v>#DIV/0!</v>
      </c>
      <c r="N573" s="392"/>
      <c r="O573" s="206"/>
      <c r="P573" s="206"/>
      <c r="Q573" s="209">
        <f t="shared" si="787"/>
        <v>0</v>
      </c>
      <c r="R573" s="221" t="e">
        <f t="shared" si="788"/>
        <v>#DIV/0!</v>
      </c>
      <c r="S573" s="384"/>
      <c r="T573" s="360"/>
      <c r="U573" s="206"/>
      <c r="V573" s="206"/>
      <c r="W573" s="151">
        <f t="shared" si="789"/>
        <v>0</v>
      </c>
      <c r="X573" s="387"/>
    </row>
    <row r="574" spans="1:24" hidden="1">
      <c r="A574" s="389"/>
      <c r="B574" s="390"/>
      <c r="C574" s="391"/>
      <c r="D574" s="391"/>
      <c r="E574" s="149" t="s">
        <v>236</v>
      </c>
      <c r="F574" s="68"/>
      <c r="G574" s="68"/>
      <c r="H574" s="150">
        <f t="shared" si="783"/>
        <v>0</v>
      </c>
      <c r="I574" s="221" t="e">
        <f t="shared" si="784"/>
        <v>#DIV/0!</v>
      </c>
      <c r="J574" s="206"/>
      <c r="K574" s="206"/>
      <c r="L574" s="209">
        <f t="shared" si="785"/>
        <v>0</v>
      </c>
      <c r="M574" s="221" t="e">
        <f t="shared" si="786"/>
        <v>#DIV/0!</v>
      </c>
      <c r="N574" s="392"/>
      <c r="O574" s="206"/>
      <c r="P574" s="206"/>
      <c r="Q574" s="209">
        <f t="shared" si="787"/>
        <v>0</v>
      </c>
      <c r="R574" s="221" t="e">
        <f t="shared" si="788"/>
        <v>#DIV/0!</v>
      </c>
      <c r="S574" s="384"/>
      <c r="T574" s="360"/>
      <c r="U574" s="206"/>
      <c r="V574" s="206"/>
      <c r="W574" s="151">
        <f>IFERROR(((V574/U574)*1),0)</f>
        <v>0</v>
      </c>
      <c r="X574" s="387"/>
    </row>
    <row r="575" spans="1:24" ht="15.75" hidden="1" thickBot="1">
      <c r="A575" s="389"/>
      <c r="B575" s="390"/>
      <c r="C575" s="391"/>
      <c r="D575" s="391"/>
      <c r="E575" s="149" t="s">
        <v>237</v>
      </c>
      <c r="F575" s="68"/>
      <c r="G575" s="68"/>
      <c r="H575" s="150">
        <f t="shared" si="783"/>
        <v>0</v>
      </c>
      <c r="I575" s="221" t="e">
        <f t="shared" si="784"/>
        <v>#DIV/0!</v>
      </c>
      <c r="J575" s="206"/>
      <c r="K575" s="206"/>
      <c r="L575" s="209">
        <f t="shared" si="785"/>
        <v>0</v>
      </c>
      <c r="M575" s="221" t="e">
        <f t="shared" si="786"/>
        <v>#DIV/0!</v>
      </c>
      <c r="N575" s="392"/>
      <c r="O575" s="206"/>
      <c r="P575" s="206"/>
      <c r="Q575" s="209">
        <f t="shared" si="787"/>
        <v>0</v>
      </c>
      <c r="R575" s="221" t="e">
        <f t="shared" si="788"/>
        <v>#DIV/0!</v>
      </c>
      <c r="S575" s="384"/>
      <c r="T575" s="360"/>
      <c r="U575" s="206"/>
      <c r="V575" s="206"/>
      <c r="W575" s="151">
        <f>IFERROR(((V575/U575)*1),0)</f>
        <v>0</v>
      </c>
      <c r="X575" s="388"/>
    </row>
    <row r="576" spans="1:24" ht="15.75" hidden="1" thickBot="1">
      <c r="A576" s="371" t="s">
        <v>238</v>
      </c>
      <c r="B576" s="372"/>
      <c r="C576" s="373"/>
      <c r="D576" s="152"/>
      <c r="E576" s="157"/>
      <c r="F576" s="153">
        <f>SUM(F571:F575)</f>
        <v>0</v>
      </c>
      <c r="G576" s="154">
        <f t="shared" ref="G576:H576" si="790">SUM(G571:G575)</f>
        <v>0</v>
      </c>
      <c r="H576" s="154">
        <f t="shared" si="790"/>
        <v>0</v>
      </c>
      <c r="I576" s="222">
        <v>1</v>
      </c>
      <c r="J576" s="210">
        <f t="shared" ref="J576:L576" si="791">SUM(J571:J575)</f>
        <v>0</v>
      </c>
      <c r="K576" s="210">
        <f t="shared" si="791"/>
        <v>0</v>
      </c>
      <c r="L576" s="210">
        <f t="shared" si="791"/>
        <v>0</v>
      </c>
      <c r="M576" s="222">
        <v>1</v>
      </c>
      <c r="N576" s="210">
        <f>N571</f>
        <v>0</v>
      </c>
      <c r="O576" s="210">
        <f t="shared" ref="O576:Q576" si="792">SUM(O571:O575)</f>
        <v>0</v>
      </c>
      <c r="P576" s="210">
        <f t="shared" si="792"/>
        <v>0</v>
      </c>
      <c r="Q576" s="210">
        <f t="shared" si="792"/>
        <v>0</v>
      </c>
      <c r="R576" s="222">
        <v>1</v>
      </c>
      <c r="S576" s="210">
        <f>S571</f>
        <v>0</v>
      </c>
      <c r="T576" s="218">
        <f>T571</f>
        <v>0</v>
      </c>
      <c r="U576" s="212">
        <f>SUM(U571:U575)</f>
        <v>0</v>
      </c>
      <c r="V576" s="213">
        <f>SUM(V571:V575)</f>
        <v>0</v>
      </c>
      <c r="W576" s="155">
        <f>IFERROR(((V576/U576)*1),0)</f>
        <v>0</v>
      </c>
      <c r="X576" s="216">
        <f>IFERROR(((1-(1-T576)*W576)*1),0)</f>
        <v>1</v>
      </c>
    </row>
    <row r="577" spans="1:24" hidden="1">
      <c r="A577" s="389">
        <f>A571+1</f>
        <v>96</v>
      </c>
      <c r="B577" s="390"/>
      <c r="C577" s="391"/>
      <c r="D577" s="391"/>
      <c r="E577" s="149" t="s">
        <v>233</v>
      </c>
      <c r="F577" s="68"/>
      <c r="G577" s="68"/>
      <c r="H577" s="150">
        <f>F577+G577</f>
        <v>0</v>
      </c>
      <c r="I577" s="221" t="e">
        <f>H577/$H$582</f>
        <v>#DIV/0!</v>
      </c>
      <c r="J577" s="206"/>
      <c r="K577" s="206"/>
      <c r="L577" s="209">
        <f>J577+K577</f>
        <v>0</v>
      </c>
      <c r="M577" s="221" t="e">
        <f>L577/$L$582</f>
        <v>#DIV/0!</v>
      </c>
      <c r="N577" s="392"/>
      <c r="O577" s="206"/>
      <c r="P577" s="206"/>
      <c r="Q577" s="209">
        <f>O577+P577</f>
        <v>0</v>
      </c>
      <c r="R577" s="221" t="e">
        <f>Q577/$Q$582</f>
        <v>#DIV/0!</v>
      </c>
      <c r="S577" s="384">
        <f>N582-Q582</f>
        <v>0</v>
      </c>
      <c r="T577" s="360">
        <f>IFERROR((S577/N582),0)</f>
        <v>0</v>
      </c>
      <c r="U577" s="206"/>
      <c r="V577" s="206"/>
      <c r="W577" s="151">
        <f>IFERROR(((V577/U577)*1),0)</f>
        <v>0</v>
      </c>
      <c r="X577" s="386"/>
    </row>
    <row r="578" spans="1:24" hidden="1">
      <c r="A578" s="389"/>
      <c r="B578" s="390"/>
      <c r="C578" s="391"/>
      <c r="D578" s="391"/>
      <c r="E578" s="149" t="s">
        <v>234</v>
      </c>
      <c r="F578" s="68"/>
      <c r="G578" s="68"/>
      <c r="H578" s="150">
        <f t="shared" ref="H578:H581" si="793">F578+G578</f>
        <v>0</v>
      </c>
      <c r="I578" s="221" t="e">
        <f t="shared" ref="I578:I581" si="794">H578/$H$582</f>
        <v>#DIV/0!</v>
      </c>
      <c r="J578" s="206"/>
      <c r="K578" s="206"/>
      <c r="L578" s="209">
        <f t="shared" ref="L578:L581" si="795">J578+K578</f>
        <v>0</v>
      </c>
      <c r="M578" s="221" t="e">
        <f t="shared" ref="M578:M581" si="796">L578/$L$582</f>
        <v>#DIV/0!</v>
      </c>
      <c r="N578" s="392"/>
      <c r="O578" s="206"/>
      <c r="P578" s="206"/>
      <c r="Q578" s="209">
        <f t="shared" ref="Q578:Q581" si="797">O578+P578</f>
        <v>0</v>
      </c>
      <c r="R578" s="221" t="e">
        <f t="shared" ref="R578:R581" si="798">Q578/$Q$582</f>
        <v>#DIV/0!</v>
      </c>
      <c r="S578" s="384"/>
      <c r="T578" s="360"/>
      <c r="U578" s="206"/>
      <c r="V578" s="206"/>
      <c r="W578" s="151">
        <f t="shared" ref="W578:W579" si="799">IFERROR(((V578/U578)*1),0)</f>
        <v>0</v>
      </c>
      <c r="X578" s="387"/>
    </row>
    <row r="579" spans="1:24" hidden="1">
      <c r="A579" s="389"/>
      <c r="B579" s="390"/>
      <c r="C579" s="391"/>
      <c r="D579" s="391"/>
      <c r="E579" s="149" t="s">
        <v>235</v>
      </c>
      <c r="F579" s="68"/>
      <c r="G579" s="68"/>
      <c r="H579" s="150">
        <f t="shared" si="793"/>
        <v>0</v>
      </c>
      <c r="I579" s="221" t="e">
        <f t="shared" si="794"/>
        <v>#DIV/0!</v>
      </c>
      <c r="J579" s="206"/>
      <c r="K579" s="206"/>
      <c r="L579" s="209">
        <f t="shared" si="795"/>
        <v>0</v>
      </c>
      <c r="M579" s="221" t="e">
        <f t="shared" si="796"/>
        <v>#DIV/0!</v>
      </c>
      <c r="N579" s="392"/>
      <c r="O579" s="206"/>
      <c r="P579" s="206"/>
      <c r="Q579" s="209">
        <f t="shared" si="797"/>
        <v>0</v>
      </c>
      <c r="R579" s="221" t="e">
        <f t="shared" si="798"/>
        <v>#DIV/0!</v>
      </c>
      <c r="S579" s="384"/>
      <c r="T579" s="360"/>
      <c r="U579" s="206"/>
      <c r="V579" s="206"/>
      <c r="W579" s="151">
        <f t="shared" si="799"/>
        <v>0</v>
      </c>
      <c r="X579" s="387"/>
    </row>
    <row r="580" spans="1:24" hidden="1">
      <c r="A580" s="389"/>
      <c r="B580" s="390"/>
      <c r="C580" s="391"/>
      <c r="D580" s="391"/>
      <c r="E580" s="149" t="s">
        <v>236</v>
      </c>
      <c r="F580" s="68"/>
      <c r="G580" s="68"/>
      <c r="H580" s="150">
        <f t="shared" si="793"/>
        <v>0</v>
      </c>
      <c r="I580" s="221" t="e">
        <f t="shared" si="794"/>
        <v>#DIV/0!</v>
      </c>
      <c r="J580" s="206"/>
      <c r="K580" s="206"/>
      <c r="L580" s="209">
        <f t="shared" si="795"/>
        <v>0</v>
      </c>
      <c r="M580" s="221" t="e">
        <f t="shared" si="796"/>
        <v>#DIV/0!</v>
      </c>
      <c r="N580" s="392"/>
      <c r="O580" s="206"/>
      <c r="P580" s="206"/>
      <c r="Q580" s="209">
        <f t="shared" si="797"/>
        <v>0</v>
      </c>
      <c r="R580" s="221" t="e">
        <f t="shared" si="798"/>
        <v>#DIV/0!</v>
      </c>
      <c r="S580" s="384"/>
      <c r="T580" s="360"/>
      <c r="U580" s="206"/>
      <c r="V580" s="206"/>
      <c r="W580" s="151">
        <f>IFERROR(((V580/U580)*1),0)</f>
        <v>0</v>
      </c>
      <c r="X580" s="387"/>
    </row>
    <row r="581" spans="1:24" ht="15.75" hidden="1" thickBot="1">
      <c r="A581" s="389"/>
      <c r="B581" s="390"/>
      <c r="C581" s="391"/>
      <c r="D581" s="391"/>
      <c r="E581" s="149" t="s">
        <v>237</v>
      </c>
      <c r="F581" s="68"/>
      <c r="G581" s="68"/>
      <c r="H581" s="150">
        <f t="shared" si="793"/>
        <v>0</v>
      </c>
      <c r="I581" s="221" t="e">
        <f t="shared" si="794"/>
        <v>#DIV/0!</v>
      </c>
      <c r="J581" s="206"/>
      <c r="K581" s="206"/>
      <c r="L581" s="209">
        <f t="shared" si="795"/>
        <v>0</v>
      </c>
      <c r="M581" s="221" t="e">
        <f t="shared" si="796"/>
        <v>#DIV/0!</v>
      </c>
      <c r="N581" s="392"/>
      <c r="O581" s="206"/>
      <c r="P581" s="206"/>
      <c r="Q581" s="209">
        <f t="shared" si="797"/>
        <v>0</v>
      </c>
      <c r="R581" s="221" t="e">
        <f t="shared" si="798"/>
        <v>#DIV/0!</v>
      </c>
      <c r="S581" s="384"/>
      <c r="T581" s="360"/>
      <c r="U581" s="206"/>
      <c r="V581" s="206"/>
      <c r="W581" s="151">
        <f>IFERROR(((V581/U581)*1),0)</f>
        <v>0</v>
      </c>
      <c r="X581" s="388"/>
    </row>
    <row r="582" spans="1:24" ht="15.75" hidden="1" thickBot="1">
      <c r="A582" s="371" t="s">
        <v>238</v>
      </c>
      <c r="B582" s="372"/>
      <c r="C582" s="373"/>
      <c r="D582" s="152"/>
      <c r="E582" s="157"/>
      <c r="F582" s="153">
        <f>SUM(F577:F581)</f>
        <v>0</v>
      </c>
      <c r="G582" s="154">
        <f t="shared" ref="G582:H582" si="800">SUM(G577:G581)</f>
        <v>0</v>
      </c>
      <c r="H582" s="154">
        <f t="shared" si="800"/>
        <v>0</v>
      </c>
      <c r="I582" s="222">
        <v>1</v>
      </c>
      <c r="J582" s="210">
        <f t="shared" ref="J582:L582" si="801">SUM(J577:J581)</f>
        <v>0</v>
      </c>
      <c r="K582" s="210">
        <f t="shared" si="801"/>
        <v>0</v>
      </c>
      <c r="L582" s="210">
        <f t="shared" si="801"/>
        <v>0</v>
      </c>
      <c r="M582" s="222">
        <v>1</v>
      </c>
      <c r="N582" s="210">
        <f>N577</f>
        <v>0</v>
      </c>
      <c r="O582" s="210">
        <f t="shared" ref="O582:Q582" si="802">SUM(O577:O581)</f>
        <v>0</v>
      </c>
      <c r="P582" s="210">
        <f t="shared" si="802"/>
        <v>0</v>
      </c>
      <c r="Q582" s="210">
        <f t="shared" si="802"/>
        <v>0</v>
      </c>
      <c r="R582" s="222">
        <v>1</v>
      </c>
      <c r="S582" s="210">
        <f>S577</f>
        <v>0</v>
      </c>
      <c r="T582" s="218">
        <f>T577</f>
        <v>0</v>
      </c>
      <c r="U582" s="212">
        <f>SUM(U577:U581)</f>
        <v>0</v>
      </c>
      <c r="V582" s="213">
        <f>SUM(V577:V581)</f>
        <v>0</v>
      </c>
      <c r="W582" s="155">
        <f>IFERROR(((V582/U582)*1),0)</f>
        <v>0</v>
      </c>
      <c r="X582" s="216">
        <f>IFERROR(((1-(1-T582)*W582)*1),0)</f>
        <v>1</v>
      </c>
    </row>
    <row r="583" spans="1:24" hidden="1">
      <c r="A583" s="389">
        <f>A577+1</f>
        <v>97</v>
      </c>
      <c r="B583" s="390"/>
      <c r="C583" s="391"/>
      <c r="D583" s="391"/>
      <c r="E583" s="149" t="s">
        <v>233</v>
      </c>
      <c r="F583" s="68"/>
      <c r="G583" s="68"/>
      <c r="H583" s="150">
        <f>F583+G583</f>
        <v>0</v>
      </c>
      <c r="I583" s="221" t="e">
        <f>H583/$H$588</f>
        <v>#DIV/0!</v>
      </c>
      <c r="J583" s="206"/>
      <c r="K583" s="206"/>
      <c r="L583" s="209">
        <f>J583+K583</f>
        <v>0</v>
      </c>
      <c r="M583" s="221" t="e">
        <f>L583/$L$588</f>
        <v>#DIV/0!</v>
      </c>
      <c r="N583" s="392"/>
      <c r="O583" s="206"/>
      <c r="P583" s="206"/>
      <c r="Q583" s="209">
        <f>O583+P583</f>
        <v>0</v>
      </c>
      <c r="R583" s="221" t="e">
        <f>Q583/$Q$588</f>
        <v>#DIV/0!</v>
      </c>
      <c r="S583" s="384">
        <f>N588-Q588</f>
        <v>0</v>
      </c>
      <c r="T583" s="360">
        <f>IFERROR((S583/N588),0)</f>
        <v>0</v>
      </c>
      <c r="U583" s="206"/>
      <c r="V583" s="206"/>
      <c r="W583" s="151">
        <f>IFERROR(((V583/U583)*1),0)</f>
        <v>0</v>
      </c>
      <c r="X583" s="386"/>
    </row>
    <row r="584" spans="1:24" hidden="1">
      <c r="A584" s="389"/>
      <c r="B584" s="390"/>
      <c r="C584" s="391"/>
      <c r="D584" s="391"/>
      <c r="E584" s="149" t="s">
        <v>234</v>
      </c>
      <c r="F584" s="68"/>
      <c r="G584" s="68"/>
      <c r="H584" s="150">
        <f t="shared" ref="H584:H587" si="803">F584+G584</f>
        <v>0</v>
      </c>
      <c r="I584" s="221" t="e">
        <f t="shared" ref="I584:I587" si="804">H584/$H$588</f>
        <v>#DIV/0!</v>
      </c>
      <c r="J584" s="206"/>
      <c r="K584" s="206"/>
      <c r="L584" s="209">
        <f t="shared" ref="L584:L587" si="805">J584+K584</f>
        <v>0</v>
      </c>
      <c r="M584" s="221" t="e">
        <f t="shared" ref="M584:M587" si="806">L584/$L$588</f>
        <v>#DIV/0!</v>
      </c>
      <c r="N584" s="392"/>
      <c r="O584" s="206"/>
      <c r="P584" s="206"/>
      <c r="Q584" s="209">
        <f t="shared" ref="Q584:Q587" si="807">O584+P584</f>
        <v>0</v>
      </c>
      <c r="R584" s="221" t="e">
        <f t="shared" ref="R584:R587" si="808">Q584/$Q$588</f>
        <v>#DIV/0!</v>
      </c>
      <c r="S584" s="384"/>
      <c r="T584" s="360"/>
      <c r="U584" s="206"/>
      <c r="V584" s="206"/>
      <c r="W584" s="151">
        <f t="shared" ref="W584:W585" si="809">IFERROR(((V584/U584)*1),0)</f>
        <v>0</v>
      </c>
      <c r="X584" s="387"/>
    </row>
    <row r="585" spans="1:24" hidden="1">
      <c r="A585" s="389"/>
      <c r="B585" s="390"/>
      <c r="C585" s="391"/>
      <c r="D585" s="391"/>
      <c r="E585" s="149" t="s">
        <v>235</v>
      </c>
      <c r="F585" s="68"/>
      <c r="G585" s="68"/>
      <c r="H585" s="150">
        <f t="shared" si="803"/>
        <v>0</v>
      </c>
      <c r="I585" s="221" t="e">
        <f t="shared" si="804"/>
        <v>#DIV/0!</v>
      </c>
      <c r="J585" s="206"/>
      <c r="K585" s="206"/>
      <c r="L585" s="209">
        <f t="shared" si="805"/>
        <v>0</v>
      </c>
      <c r="M585" s="221" t="e">
        <f t="shared" si="806"/>
        <v>#DIV/0!</v>
      </c>
      <c r="N585" s="392"/>
      <c r="O585" s="206"/>
      <c r="P585" s="206"/>
      <c r="Q585" s="209">
        <f t="shared" si="807"/>
        <v>0</v>
      </c>
      <c r="R585" s="221" t="e">
        <f t="shared" si="808"/>
        <v>#DIV/0!</v>
      </c>
      <c r="S585" s="384"/>
      <c r="T585" s="360"/>
      <c r="U585" s="206"/>
      <c r="V585" s="206"/>
      <c r="W585" s="151">
        <f t="shared" si="809"/>
        <v>0</v>
      </c>
      <c r="X585" s="387"/>
    </row>
    <row r="586" spans="1:24" hidden="1">
      <c r="A586" s="389"/>
      <c r="B586" s="390"/>
      <c r="C586" s="391"/>
      <c r="D586" s="391"/>
      <c r="E586" s="149" t="s">
        <v>236</v>
      </c>
      <c r="F586" s="68"/>
      <c r="G586" s="68"/>
      <c r="H586" s="150">
        <f t="shared" si="803"/>
        <v>0</v>
      </c>
      <c r="I586" s="221" t="e">
        <f t="shared" si="804"/>
        <v>#DIV/0!</v>
      </c>
      <c r="J586" s="206"/>
      <c r="K586" s="206"/>
      <c r="L586" s="209">
        <f t="shared" si="805"/>
        <v>0</v>
      </c>
      <c r="M586" s="221" t="e">
        <f t="shared" si="806"/>
        <v>#DIV/0!</v>
      </c>
      <c r="N586" s="392"/>
      <c r="O586" s="206"/>
      <c r="P586" s="206"/>
      <c r="Q586" s="209">
        <f t="shared" si="807"/>
        <v>0</v>
      </c>
      <c r="R586" s="221" t="e">
        <f t="shared" si="808"/>
        <v>#DIV/0!</v>
      </c>
      <c r="S586" s="384"/>
      <c r="T586" s="360"/>
      <c r="U586" s="206"/>
      <c r="V586" s="206"/>
      <c r="W586" s="151">
        <f>IFERROR(((V586/U586)*1),0)</f>
        <v>0</v>
      </c>
      <c r="X586" s="387"/>
    </row>
    <row r="587" spans="1:24" ht="15.75" hidden="1" thickBot="1">
      <c r="A587" s="389"/>
      <c r="B587" s="390"/>
      <c r="C587" s="391"/>
      <c r="D587" s="391"/>
      <c r="E587" s="149" t="s">
        <v>237</v>
      </c>
      <c r="F587" s="68"/>
      <c r="G587" s="68"/>
      <c r="H587" s="150">
        <f t="shared" si="803"/>
        <v>0</v>
      </c>
      <c r="I587" s="221" t="e">
        <f t="shared" si="804"/>
        <v>#DIV/0!</v>
      </c>
      <c r="J587" s="206"/>
      <c r="K587" s="206"/>
      <c r="L587" s="209">
        <f t="shared" si="805"/>
        <v>0</v>
      </c>
      <c r="M587" s="221" t="e">
        <f t="shared" si="806"/>
        <v>#DIV/0!</v>
      </c>
      <c r="N587" s="392"/>
      <c r="O587" s="206"/>
      <c r="P587" s="206"/>
      <c r="Q587" s="209">
        <f t="shared" si="807"/>
        <v>0</v>
      </c>
      <c r="R587" s="221" t="e">
        <f t="shared" si="808"/>
        <v>#DIV/0!</v>
      </c>
      <c r="S587" s="384"/>
      <c r="T587" s="360"/>
      <c r="U587" s="206"/>
      <c r="V587" s="206"/>
      <c r="W587" s="151">
        <f>IFERROR(((V587/U587)*1),0)</f>
        <v>0</v>
      </c>
      <c r="X587" s="388"/>
    </row>
    <row r="588" spans="1:24" ht="15.75" hidden="1" thickBot="1">
      <c r="A588" s="371" t="s">
        <v>238</v>
      </c>
      <c r="B588" s="372"/>
      <c r="C588" s="373"/>
      <c r="D588" s="152"/>
      <c r="E588" s="157"/>
      <c r="F588" s="153">
        <f>SUM(F583:F587)</f>
        <v>0</v>
      </c>
      <c r="G588" s="154">
        <f t="shared" ref="G588:H588" si="810">SUM(G583:G587)</f>
        <v>0</v>
      </c>
      <c r="H588" s="154">
        <f t="shared" si="810"/>
        <v>0</v>
      </c>
      <c r="I588" s="222">
        <v>1</v>
      </c>
      <c r="J588" s="210">
        <f t="shared" ref="J588:L588" si="811">SUM(J583:J587)</f>
        <v>0</v>
      </c>
      <c r="K588" s="210">
        <f t="shared" si="811"/>
        <v>0</v>
      </c>
      <c r="L588" s="210">
        <f t="shared" si="811"/>
        <v>0</v>
      </c>
      <c r="M588" s="222">
        <v>1</v>
      </c>
      <c r="N588" s="210">
        <f>N583</f>
        <v>0</v>
      </c>
      <c r="O588" s="210">
        <f t="shared" ref="O588:Q588" si="812">SUM(O583:O587)</f>
        <v>0</v>
      </c>
      <c r="P588" s="210">
        <f t="shared" si="812"/>
        <v>0</v>
      </c>
      <c r="Q588" s="210">
        <f t="shared" si="812"/>
        <v>0</v>
      </c>
      <c r="R588" s="222">
        <v>1</v>
      </c>
      <c r="S588" s="210">
        <f>S583</f>
        <v>0</v>
      </c>
      <c r="T588" s="218">
        <f>T583</f>
        <v>0</v>
      </c>
      <c r="U588" s="212">
        <f>SUM(U583:U587)</f>
        <v>0</v>
      </c>
      <c r="V588" s="213">
        <f>SUM(V583:V587)</f>
        <v>0</v>
      </c>
      <c r="W588" s="155">
        <f>IFERROR(((V588/U588)*1),0)</f>
        <v>0</v>
      </c>
      <c r="X588" s="216">
        <f>IFERROR(((1-(1-T588)*W588)*1),0)</f>
        <v>1</v>
      </c>
    </row>
    <row r="589" spans="1:24" hidden="1">
      <c r="A589" s="389">
        <f>A583+1</f>
        <v>98</v>
      </c>
      <c r="B589" s="390"/>
      <c r="C589" s="391"/>
      <c r="D589" s="391"/>
      <c r="E589" s="149" t="s">
        <v>233</v>
      </c>
      <c r="F589" s="68"/>
      <c r="G589" s="68"/>
      <c r="H589" s="150">
        <f>F589+G589</f>
        <v>0</v>
      </c>
      <c r="I589" s="221" t="e">
        <f>H589/$H$594</f>
        <v>#DIV/0!</v>
      </c>
      <c r="J589" s="206"/>
      <c r="K589" s="206"/>
      <c r="L589" s="209">
        <f>J589+K589</f>
        <v>0</v>
      </c>
      <c r="M589" s="221" t="e">
        <f>L589/$L$594</f>
        <v>#DIV/0!</v>
      </c>
      <c r="N589" s="392"/>
      <c r="O589" s="206"/>
      <c r="P589" s="206"/>
      <c r="Q589" s="209">
        <f>O589+P589</f>
        <v>0</v>
      </c>
      <c r="R589" s="221" t="e">
        <f>Q589/$Q$594</f>
        <v>#DIV/0!</v>
      </c>
      <c r="S589" s="384">
        <f>N594-Q594</f>
        <v>0</v>
      </c>
      <c r="T589" s="360">
        <f>IFERROR((S589/N594),0)</f>
        <v>0</v>
      </c>
      <c r="U589" s="206"/>
      <c r="V589" s="206"/>
      <c r="W589" s="151">
        <f>IFERROR(((V589/U589)*1),0)</f>
        <v>0</v>
      </c>
      <c r="X589" s="386"/>
    </row>
    <row r="590" spans="1:24" hidden="1">
      <c r="A590" s="389"/>
      <c r="B590" s="390"/>
      <c r="C590" s="391"/>
      <c r="D590" s="391"/>
      <c r="E590" s="149" t="s">
        <v>234</v>
      </c>
      <c r="F590" s="68"/>
      <c r="G590" s="68"/>
      <c r="H590" s="150">
        <f t="shared" ref="H590:H593" si="813">F590+G590</f>
        <v>0</v>
      </c>
      <c r="I590" s="221" t="e">
        <f t="shared" ref="I590:I593" si="814">H590/$H$594</f>
        <v>#DIV/0!</v>
      </c>
      <c r="J590" s="206"/>
      <c r="K590" s="206"/>
      <c r="L590" s="209">
        <f t="shared" ref="L590:L593" si="815">J590+K590</f>
        <v>0</v>
      </c>
      <c r="M590" s="221" t="e">
        <f t="shared" ref="M590:M593" si="816">L590/$L$594</f>
        <v>#DIV/0!</v>
      </c>
      <c r="N590" s="392"/>
      <c r="O590" s="206"/>
      <c r="P590" s="206"/>
      <c r="Q590" s="209">
        <f t="shared" ref="Q590:Q593" si="817">O590+P590</f>
        <v>0</v>
      </c>
      <c r="R590" s="221" t="e">
        <f t="shared" ref="R590:R593" si="818">Q590/$Q$594</f>
        <v>#DIV/0!</v>
      </c>
      <c r="S590" s="384"/>
      <c r="T590" s="360"/>
      <c r="U590" s="206"/>
      <c r="V590" s="206"/>
      <c r="W590" s="151">
        <f t="shared" ref="W590:W591" si="819">IFERROR(((V590/U590)*1),0)</f>
        <v>0</v>
      </c>
      <c r="X590" s="387"/>
    </row>
    <row r="591" spans="1:24" hidden="1">
      <c r="A591" s="389"/>
      <c r="B591" s="390"/>
      <c r="C591" s="391"/>
      <c r="D591" s="391"/>
      <c r="E591" s="149" t="s">
        <v>235</v>
      </c>
      <c r="F591" s="68"/>
      <c r="G591" s="68"/>
      <c r="H591" s="150">
        <f t="shared" si="813"/>
        <v>0</v>
      </c>
      <c r="I591" s="221" t="e">
        <f t="shared" si="814"/>
        <v>#DIV/0!</v>
      </c>
      <c r="J591" s="206"/>
      <c r="K591" s="206"/>
      <c r="L591" s="209">
        <f t="shared" si="815"/>
        <v>0</v>
      </c>
      <c r="M591" s="221" t="e">
        <f t="shared" si="816"/>
        <v>#DIV/0!</v>
      </c>
      <c r="N591" s="392"/>
      <c r="O591" s="206"/>
      <c r="P591" s="206"/>
      <c r="Q591" s="209">
        <f t="shared" si="817"/>
        <v>0</v>
      </c>
      <c r="R591" s="221" t="e">
        <f t="shared" si="818"/>
        <v>#DIV/0!</v>
      </c>
      <c r="S591" s="384"/>
      <c r="T591" s="360"/>
      <c r="U591" s="206"/>
      <c r="V591" s="206"/>
      <c r="W591" s="151">
        <f t="shared" si="819"/>
        <v>0</v>
      </c>
      <c r="X591" s="387"/>
    </row>
    <row r="592" spans="1:24" hidden="1">
      <c r="A592" s="389"/>
      <c r="B592" s="390"/>
      <c r="C592" s="391"/>
      <c r="D592" s="391"/>
      <c r="E592" s="149" t="s">
        <v>236</v>
      </c>
      <c r="F592" s="68"/>
      <c r="G592" s="68"/>
      <c r="H592" s="150">
        <f t="shared" si="813"/>
        <v>0</v>
      </c>
      <c r="I592" s="221" t="e">
        <f t="shared" si="814"/>
        <v>#DIV/0!</v>
      </c>
      <c r="J592" s="206"/>
      <c r="K592" s="206"/>
      <c r="L592" s="209">
        <f t="shared" si="815"/>
        <v>0</v>
      </c>
      <c r="M592" s="221" t="e">
        <f t="shared" si="816"/>
        <v>#DIV/0!</v>
      </c>
      <c r="N592" s="392"/>
      <c r="O592" s="206"/>
      <c r="P592" s="206"/>
      <c r="Q592" s="209">
        <f t="shared" si="817"/>
        <v>0</v>
      </c>
      <c r="R592" s="221" t="e">
        <f t="shared" si="818"/>
        <v>#DIV/0!</v>
      </c>
      <c r="S592" s="384"/>
      <c r="T592" s="360"/>
      <c r="U592" s="206"/>
      <c r="V592" s="206"/>
      <c r="W592" s="151">
        <f>IFERROR(((V592/U592)*1),0)</f>
        <v>0</v>
      </c>
      <c r="X592" s="387"/>
    </row>
    <row r="593" spans="1:24" ht="15.75" hidden="1" thickBot="1">
      <c r="A593" s="389"/>
      <c r="B593" s="390"/>
      <c r="C593" s="391"/>
      <c r="D593" s="391"/>
      <c r="E593" s="149" t="s">
        <v>237</v>
      </c>
      <c r="F593" s="68"/>
      <c r="G593" s="68"/>
      <c r="H593" s="150">
        <f t="shared" si="813"/>
        <v>0</v>
      </c>
      <c r="I593" s="221" t="e">
        <f t="shared" si="814"/>
        <v>#DIV/0!</v>
      </c>
      <c r="J593" s="206"/>
      <c r="K593" s="206"/>
      <c r="L593" s="209">
        <f t="shared" si="815"/>
        <v>0</v>
      </c>
      <c r="M593" s="221" t="e">
        <f t="shared" si="816"/>
        <v>#DIV/0!</v>
      </c>
      <c r="N593" s="392"/>
      <c r="O593" s="206"/>
      <c r="P593" s="206"/>
      <c r="Q593" s="209">
        <f t="shared" si="817"/>
        <v>0</v>
      </c>
      <c r="R593" s="221" t="e">
        <f t="shared" si="818"/>
        <v>#DIV/0!</v>
      </c>
      <c r="S593" s="384"/>
      <c r="T593" s="360"/>
      <c r="U593" s="206"/>
      <c r="V593" s="206"/>
      <c r="W593" s="151">
        <f>IFERROR(((V593/U593)*1),0)</f>
        <v>0</v>
      </c>
      <c r="X593" s="388"/>
    </row>
    <row r="594" spans="1:24" ht="15.75" hidden="1" thickBot="1">
      <c r="A594" s="371" t="s">
        <v>238</v>
      </c>
      <c r="B594" s="372"/>
      <c r="C594" s="373"/>
      <c r="D594" s="152"/>
      <c r="E594" s="157"/>
      <c r="F594" s="153">
        <f>SUM(F589:F593)</f>
        <v>0</v>
      </c>
      <c r="G594" s="154">
        <f t="shared" ref="G594:H594" si="820">SUM(G589:G593)</f>
        <v>0</v>
      </c>
      <c r="H594" s="154">
        <f t="shared" si="820"/>
        <v>0</v>
      </c>
      <c r="I594" s="222">
        <v>1</v>
      </c>
      <c r="J594" s="210">
        <f t="shared" ref="J594:L594" si="821">SUM(J589:J593)</f>
        <v>0</v>
      </c>
      <c r="K594" s="210">
        <f t="shared" si="821"/>
        <v>0</v>
      </c>
      <c r="L594" s="210">
        <f t="shared" si="821"/>
        <v>0</v>
      </c>
      <c r="M594" s="222">
        <v>1</v>
      </c>
      <c r="N594" s="210">
        <f>N589</f>
        <v>0</v>
      </c>
      <c r="O594" s="210">
        <f t="shared" ref="O594:Q594" si="822">SUM(O589:O593)</f>
        <v>0</v>
      </c>
      <c r="P594" s="210">
        <f t="shared" si="822"/>
        <v>0</v>
      </c>
      <c r="Q594" s="210">
        <f t="shared" si="822"/>
        <v>0</v>
      </c>
      <c r="R594" s="222">
        <v>1</v>
      </c>
      <c r="S594" s="210">
        <f>S589</f>
        <v>0</v>
      </c>
      <c r="T594" s="218">
        <f>T589</f>
        <v>0</v>
      </c>
      <c r="U594" s="212">
        <f>SUM(U589:U593)</f>
        <v>0</v>
      </c>
      <c r="V594" s="213">
        <f>SUM(V589:V593)</f>
        <v>0</v>
      </c>
      <c r="W594" s="155">
        <f>IFERROR(((V594/U594)*1),0)</f>
        <v>0</v>
      </c>
      <c r="X594" s="216">
        <f>IFERROR(((1-(1-T594)*W594)*1),0)</f>
        <v>1</v>
      </c>
    </row>
    <row r="595" spans="1:24" hidden="1">
      <c r="A595" s="389">
        <f>A589+1</f>
        <v>99</v>
      </c>
      <c r="B595" s="390"/>
      <c r="C595" s="391"/>
      <c r="D595" s="391"/>
      <c r="E595" s="149" t="s">
        <v>233</v>
      </c>
      <c r="F595" s="68"/>
      <c r="G595" s="68"/>
      <c r="H595" s="150">
        <f>F595+G595</f>
        <v>0</v>
      </c>
      <c r="I595" s="221" t="e">
        <f>H595/$H$600</f>
        <v>#DIV/0!</v>
      </c>
      <c r="J595" s="206"/>
      <c r="K595" s="206"/>
      <c r="L595" s="209">
        <f>J595+K595</f>
        <v>0</v>
      </c>
      <c r="M595" s="221" t="e">
        <f>L595/$L$600</f>
        <v>#DIV/0!</v>
      </c>
      <c r="N595" s="392"/>
      <c r="O595" s="206"/>
      <c r="P595" s="206"/>
      <c r="Q595" s="209">
        <f>O595+P595</f>
        <v>0</v>
      </c>
      <c r="R595" s="221" t="e">
        <f>Q595/$Q$600</f>
        <v>#DIV/0!</v>
      </c>
      <c r="S595" s="384">
        <f>N600-Q600</f>
        <v>0</v>
      </c>
      <c r="T595" s="360">
        <f>IFERROR((S595/N600),0)</f>
        <v>0</v>
      </c>
      <c r="U595" s="206"/>
      <c r="V595" s="206"/>
      <c r="W595" s="151">
        <f>IFERROR(((V595/U595)*1),0)</f>
        <v>0</v>
      </c>
      <c r="X595" s="386"/>
    </row>
    <row r="596" spans="1:24" hidden="1">
      <c r="A596" s="389"/>
      <c r="B596" s="390"/>
      <c r="C596" s="391"/>
      <c r="D596" s="391"/>
      <c r="E596" s="149" t="s">
        <v>234</v>
      </c>
      <c r="F596" s="68"/>
      <c r="G596" s="68"/>
      <c r="H596" s="150">
        <f t="shared" ref="H596:H599" si="823">F596+G596</f>
        <v>0</v>
      </c>
      <c r="I596" s="221" t="e">
        <f t="shared" ref="I596:I599" si="824">H596/$H$600</f>
        <v>#DIV/0!</v>
      </c>
      <c r="J596" s="206"/>
      <c r="K596" s="206"/>
      <c r="L596" s="209">
        <f t="shared" ref="L596:L599" si="825">J596+K596</f>
        <v>0</v>
      </c>
      <c r="M596" s="221" t="e">
        <f t="shared" ref="M596:M599" si="826">L596/$L$600</f>
        <v>#DIV/0!</v>
      </c>
      <c r="N596" s="392"/>
      <c r="O596" s="206"/>
      <c r="P596" s="206"/>
      <c r="Q596" s="209">
        <f t="shared" ref="Q596:Q599" si="827">O596+P596</f>
        <v>0</v>
      </c>
      <c r="R596" s="221" t="e">
        <f t="shared" ref="R596:R599" si="828">Q596/$Q$600</f>
        <v>#DIV/0!</v>
      </c>
      <c r="S596" s="384"/>
      <c r="T596" s="360"/>
      <c r="U596" s="206"/>
      <c r="V596" s="206"/>
      <c r="W596" s="151">
        <f t="shared" ref="W596:W597" si="829">IFERROR(((V596/U596)*1),0)</f>
        <v>0</v>
      </c>
      <c r="X596" s="387"/>
    </row>
    <row r="597" spans="1:24" hidden="1">
      <c r="A597" s="389"/>
      <c r="B597" s="390"/>
      <c r="C597" s="391"/>
      <c r="D597" s="391"/>
      <c r="E597" s="149" t="s">
        <v>235</v>
      </c>
      <c r="F597" s="68"/>
      <c r="G597" s="68"/>
      <c r="H597" s="150">
        <f t="shared" si="823"/>
        <v>0</v>
      </c>
      <c r="I597" s="221" t="e">
        <f t="shared" si="824"/>
        <v>#DIV/0!</v>
      </c>
      <c r="J597" s="206"/>
      <c r="K597" s="206"/>
      <c r="L597" s="209">
        <f t="shared" si="825"/>
        <v>0</v>
      </c>
      <c r="M597" s="221" t="e">
        <f t="shared" si="826"/>
        <v>#DIV/0!</v>
      </c>
      <c r="N597" s="392"/>
      <c r="O597" s="206"/>
      <c r="P597" s="206"/>
      <c r="Q597" s="209">
        <f t="shared" si="827"/>
        <v>0</v>
      </c>
      <c r="R597" s="221" t="e">
        <f t="shared" si="828"/>
        <v>#DIV/0!</v>
      </c>
      <c r="S597" s="384"/>
      <c r="T597" s="360"/>
      <c r="U597" s="206"/>
      <c r="V597" s="206"/>
      <c r="W597" s="151">
        <f t="shared" si="829"/>
        <v>0</v>
      </c>
      <c r="X597" s="387"/>
    </row>
    <row r="598" spans="1:24" hidden="1">
      <c r="A598" s="389"/>
      <c r="B598" s="390"/>
      <c r="C598" s="391"/>
      <c r="D598" s="391"/>
      <c r="E598" s="149" t="s">
        <v>236</v>
      </c>
      <c r="F598" s="68"/>
      <c r="G598" s="68"/>
      <c r="H598" s="150">
        <f t="shared" si="823"/>
        <v>0</v>
      </c>
      <c r="I598" s="221" t="e">
        <f t="shared" si="824"/>
        <v>#DIV/0!</v>
      </c>
      <c r="J598" s="206"/>
      <c r="K598" s="206"/>
      <c r="L598" s="209">
        <f t="shared" si="825"/>
        <v>0</v>
      </c>
      <c r="M598" s="221" t="e">
        <f t="shared" si="826"/>
        <v>#DIV/0!</v>
      </c>
      <c r="N598" s="392"/>
      <c r="O598" s="206"/>
      <c r="P598" s="206"/>
      <c r="Q598" s="209">
        <f t="shared" si="827"/>
        <v>0</v>
      </c>
      <c r="R598" s="221" t="e">
        <f t="shared" si="828"/>
        <v>#DIV/0!</v>
      </c>
      <c r="S598" s="384"/>
      <c r="T598" s="360"/>
      <c r="U598" s="206"/>
      <c r="V598" s="206"/>
      <c r="W598" s="151">
        <f>IFERROR(((V598/U598)*1),0)</f>
        <v>0</v>
      </c>
      <c r="X598" s="387"/>
    </row>
    <row r="599" spans="1:24" ht="15.75" hidden="1" thickBot="1">
      <c r="A599" s="389"/>
      <c r="B599" s="390"/>
      <c r="C599" s="391"/>
      <c r="D599" s="391"/>
      <c r="E599" s="149" t="s">
        <v>237</v>
      </c>
      <c r="F599" s="68"/>
      <c r="G599" s="68"/>
      <c r="H599" s="150">
        <f t="shared" si="823"/>
        <v>0</v>
      </c>
      <c r="I599" s="221" t="e">
        <f t="shared" si="824"/>
        <v>#DIV/0!</v>
      </c>
      <c r="J599" s="206"/>
      <c r="K599" s="206"/>
      <c r="L599" s="209">
        <f t="shared" si="825"/>
        <v>0</v>
      </c>
      <c r="M599" s="221" t="e">
        <f t="shared" si="826"/>
        <v>#DIV/0!</v>
      </c>
      <c r="N599" s="392"/>
      <c r="O599" s="206"/>
      <c r="P599" s="206"/>
      <c r="Q599" s="209">
        <f t="shared" si="827"/>
        <v>0</v>
      </c>
      <c r="R599" s="221" t="e">
        <f t="shared" si="828"/>
        <v>#DIV/0!</v>
      </c>
      <c r="S599" s="384"/>
      <c r="T599" s="360"/>
      <c r="U599" s="206"/>
      <c r="V599" s="206"/>
      <c r="W599" s="151">
        <f>IFERROR(((V599/U599)*1),0)</f>
        <v>0</v>
      </c>
      <c r="X599" s="388"/>
    </row>
    <row r="600" spans="1:24" ht="15.75" hidden="1" thickBot="1">
      <c r="A600" s="371" t="s">
        <v>238</v>
      </c>
      <c r="B600" s="372"/>
      <c r="C600" s="373"/>
      <c r="D600" s="152"/>
      <c r="E600" s="157"/>
      <c r="F600" s="153">
        <f>SUM(F595:F599)</f>
        <v>0</v>
      </c>
      <c r="G600" s="154">
        <f t="shared" ref="G600:H600" si="830">SUM(G595:G599)</f>
        <v>0</v>
      </c>
      <c r="H600" s="154">
        <f t="shared" si="830"/>
        <v>0</v>
      </c>
      <c r="I600" s="222">
        <v>1</v>
      </c>
      <c r="J600" s="210">
        <f t="shared" ref="J600:L600" si="831">SUM(J595:J599)</f>
        <v>0</v>
      </c>
      <c r="K600" s="210">
        <f t="shared" si="831"/>
        <v>0</v>
      </c>
      <c r="L600" s="210">
        <f t="shared" si="831"/>
        <v>0</v>
      </c>
      <c r="M600" s="222">
        <v>1</v>
      </c>
      <c r="N600" s="210">
        <f>N595</f>
        <v>0</v>
      </c>
      <c r="O600" s="210">
        <f t="shared" ref="O600:Q600" si="832">SUM(O595:O599)</f>
        <v>0</v>
      </c>
      <c r="P600" s="210">
        <f t="shared" si="832"/>
        <v>0</v>
      </c>
      <c r="Q600" s="210">
        <f t="shared" si="832"/>
        <v>0</v>
      </c>
      <c r="R600" s="222">
        <v>1</v>
      </c>
      <c r="S600" s="210">
        <f>S595</f>
        <v>0</v>
      </c>
      <c r="T600" s="218">
        <f>T595</f>
        <v>0</v>
      </c>
      <c r="U600" s="212">
        <f>SUM(U595:U599)</f>
        <v>0</v>
      </c>
      <c r="V600" s="213">
        <f>SUM(V595:V599)</f>
        <v>0</v>
      </c>
      <c r="W600" s="155">
        <f>IFERROR(((V600/U600)*1),0)</f>
        <v>0</v>
      </c>
      <c r="X600" s="216">
        <f>IFERROR(((1-(1-T600)*W600)*1),0)</f>
        <v>1</v>
      </c>
    </row>
    <row r="601" spans="1:24" hidden="1">
      <c r="A601" s="389">
        <f>A595+1</f>
        <v>100</v>
      </c>
      <c r="B601" s="390"/>
      <c r="C601" s="391"/>
      <c r="D601" s="391"/>
      <c r="E601" s="149" t="s">
        <v>233</v>
      </c>
      <c r="F601" s="68"/>
      <c r="G601" s="68"/>
      <c r="H601" s="150">
        <f>F601+G601</f>
        <v>0</v>
      </c>
      <c r="I601" s="221" t="e">
        <f>H601/$H$606</f>
        <v>#DIV/0!</v>
      </c>
      <c r="J601" s="206"/>
      <c r="K601" s="206"/>
      <c r="L601" s="209">
        <f>J601+K601</f>
        <v>0</v>
      </c>
      <c r="M601" s="221" t="e">
        <f>L601/$L$606</f>
        <v>#DIV/0!</v>
      </c>
      <c r="N601" s="392"/>
      <c r="O601" s="206"/>
      <c r="P601" s="206"/>
      <c r="Q601" s="209">
        <f>O601+P601</f>
        <v>0</v>
      </c>
      <c r="R601" s="221" t="e">
        <f>Q601/$Q$606</f>
        <v>#DIV/0!</v>
      </c>
      <c r="S601" s="384">
        <f>N606-Q606</f>
        <v>0</v>
      </c>
      <c r="T601" s="360">
        <f>IFERROR((S601/N606),0)</f>
        <v>0</v>
      </c>
      <c r="U601" s="206"/>
      <c r="V601" s="206"/>
      <c r="W601" s="151">
        <f>IFERROR(((V601/U601)*1),0)</f>
        <v>0</v>
      </c>
      <c r="X601" s="386"/>
    </row>
    <row r="602" spans="1:24" hidden="1">
      <c r="A602" s="389"/>
      <c r="B602" s="390"/>
      <c r="C602" s="391"/>
      <c r="D602" s="391"/>
      <c r="E602" s="149" t="s">
        <v>234</v>
      </c>
      <c r="F602" s="68"/>
      <c r="G602" s="68"/>
      <c r="H602" s="150">
        <f t="shared" ref="H602:H605" si="833">F602+G602</f>
        <v>0</v>
      </c>
      <c r="I602" s="221" t="e">
        <f t="shared" ref="I602:I605" si="834">H602/$H$606</f>
        <v>#DIV/0!</v>
      </c>
      <c r="J602" s="206"/>
      <c r="K602" s="206"/>
      <c r="L602" s="209">
        <f t="shared" ref="L602:L605" si="835">J602+K602</f>
        <v>0</v>
      </c>
      <c r="M602" s="221" t="e">
        <f t="shared" ref="M602:M605" si="836">L602/$L$606</f>
        <v>#DIV/0!</v>
      </c>
      <c r="N602" s="392"/>
      <c r="O602" s="206"/>
      <c r="P602" s="206"/>
      <c r="Q602" s="209">
        <f t="shared" ref="Q602:Q605" si="837">O602+P602</f>
        <v>0</v>
      </c>
      <c r="R602" s="221" t="e">
        <f t="shared" ref="R602:R605" si="838">Q602/$Q$606</f>
        <v>#DIV/0!</v>
      </c>
      <c r="S602" s="384"/>
      <c r="T602" s="360"/>
      <c r="U602" s="206"/>
      <c r="V602" s="206"/>
      <c r="W602" s="151">
        <f t="shared" ref="W602:W603" si="839">IFERROR(((V602/U602)*1),0)</f>
        <v>0</v>
      </c>
      <c r="X602" s="387"/>
    </row>
    <row r="603" spans="1:24" hidden="1">
      <c r="A603" s="389"/>
      <c r="B603" s="390"/>
      <c r="C603" s="391"/>
      <c r="D603" s="391"/>
      <c r="E603" s="149" t="s">
        <v>235</v>
      </c>
      <c r="F603" s="68"/>
      <c r="G603" s="68"/>
      <c r="H603" s="150">
        <f t="shared" si="833"/>
        <v>0</v>
      </c>
      <c r="I603" s="221" t="e">
        <f t="shared" si="834"/>
        <v>#DIV/0!</v>
      </c>
      <c r="J603" s="206"/>
      <c r="K603" s="206"/>
      <c r="L603" s="209">
        <f t="shared" si="835"/>
        <v>0</v>
      </c>
      <c r="M603" s="221" t="e">
        <f t="shared" si="836"/>
        <v>#DIV/0!</v>
      </c>
      <c r="N603" s="392"/>
      <c r="O603" s="206"/>
      <c r="P603" s="206"/>
      <c r="Q603" s="209">
        <f t="shared" si="837"/>
        <v>0</v>
      </c>
      <c r="R603" s="221" t="e">
        <f t="shared" si="838"/>
        <v>#DIV/0!</v>
      </c>
      <c r="S603" s="384"/>
      <c r="T603" s="360"/>
      <c r="U603" s="206"/>
      <c r="V603" s="206"/>
      <c r="W603" s="151">
        <f t="shared" si="839"/>
        <v>0</v>
      </c>
      <c r="X603" s="387"/>
    </row>
    <row r="604" spans="1:24" hidden="1">
      <c r="A604" s="389"/>
      <c r="B604" s="390"/>
      <c r="C604" s="391"/>
      <c r="D604" s="391"/>
      <c r="E604" s="149" t="s">
        <v>236</v>
      </c>
      <c r="F604" s="68"/>
      <c r="G604" s="68"/>
      <c r="H604" s="150">
        <f t="shared" si="833"/>
        <v>0</v>
      </c>
      <c r="I604" s="221" t="e">
        <f t="shared" si="834"/>
        <v>#DIV/0!</v>
      </c>
      <c r="J604" s="206"/>
      <c r="K604" s="206"/>
      <c r="L604" s="209">
        <f t="shared" si="835"/>
        <v>0</v>
      </c>
      <c r="M604" s="221" t="e">
        <f t="shared" si="836"/>
        <v>#DIV/0!</v>
      </c>
      <c r="N604" s="392"/>
      <c r="O604" s="206"/>
      <c r="P604" s="206"/>
      <c r="Q604" s="209">
        <f t="shared" si="837"/>
        <v>0</v>
      </c>
      <c r="R604" s="221" t="e">
        <f t="shared" si="838"/>
        <v>#DIV/0!</v>
      </c>
      <c r="S604" s="384"/>
      <c r="T604" s="360"/>
      <c r="U604" s="206"/>
      <c r="V604" s="206"/>
      <c r="W604" s="151">
        <f>IFERROR(((V604/U604)*1),0)</f>
        <v>0</v>
      </c>
      <c r="X604" s="387"/>
    </row>
    <row r="605" spans="1:24" ht="15.75" hidden="1" thickBot="1">
      <c r="A605" s="389"/>
      <c r="B605" s="390"/>
      <c r="C605" s="391"/>
      <c r="D605" s="391"/>
      <c r="E605" s="149" t="s">
        <v>237</v>
      </c>
      <c r="F605" s="68"/>
      <c r="G605" s="68"/>
      <c r="H605" s="150">
        <f t="shared" si="833"/>
        <v>0</v>
      </c>
      <c r="I605" s="221" t="e">
        <f t="shared" si="834"/>
        <v>#DIV/0!</v>
      </c>
      <c r="J605" s="206"/>
      <c r="K605" s="206"/>
      <c r="L605" s="209">
        <f t="shared" si="835"/>
        <v>0</v>
      </c>
      <c r="M605" s="221" t="e">
        <f t="shared" si="836"/>
        <v>#DIV/0!</v>
      </c>
      <c r="N605" s="392"/>
      <c r="O605" s="206"/>
      <c r="P605" s="206"/>
      <c r="Q605" s="209">
        <f t="shared" si="837"/>
        <v>0</v>
      </c>
      <c r="R605" s="221" t="e">
        <f t="shared" si="838"/>
        <v>#DIV/0!</v>
      </c>
      <c r="S605" s="384"/>
      <c r="T605" s="360"/>
      <c r="U605" s="206"/>
      <c r="V605" s="206"/>
      <c r="W605" s="151">
        <f>IFERROR(((V605/U605)*1),0)</f>
        <v>0</v>
      </c>
      <c r="X605" s="388"/>
    </row>
    <row r="606" spans="1:24" ht="15.75" hidden="1" thickBot="1">
      <c r="A606" s="371" t="s">
        <v>238</v>
      </c>
      <c r="B606" s="372"/>
      <c r="C606" s="373"/>
      <c r="D606" s="152"/>
      <c r="E606" s="157"/>
      <c r="F606" s="153">
        <f>SUM(F601:F605)</f>
        <v>0</v>
      </c>
      <c r="G606" s="154">
        <f t="shared" ref="G606:H606" si="840">SUM(G601:G605)</f>
        <v>0</v>
      </c>
      <c r="H606" s="154">
        <f t="shared" si="840"/>
        <v>0</v>
      </c>
      <c r="I606" s="222">
        <v>1</v>
      </c>
      <c r="J606" s="210">
        <f t="shared" ref="J606:L606" si="841">SUM(J601:J605)</f>
        <v>0</v>
      </c>
      <c r="K606" s="210">
        <f t="shared" si="841"/>
        <v>0</v>
      </c>
      <c r="L606" s="210">
        <f t="shared" si="841"/>
        <v>0</v>
      </c>
      <c r="M606" s="222">
        <v>1</v>
      </c>
      <c r="N606" s="210">
        <f>N601</f>
        <v>0</v>
      </c>
      <c r="O606" s="210">
        <f t="shared" ref="O606:Q606" si="842">SUM(O601:O605)</f>
        <v>0</v>
      </c>
      <c r="P606" s="210">
        <f t="shared" si="842"/>
        <v>0</v>
      </c>
      <c r="Q606" s="210">
        <f t="shared" si="842"/>
        <v>0</v>
      </c>
      <c r="R606" s="222">
        <v>1</v>
      </c>
      <c r="S606" s="210">
        <f>S601</f>
        <v>0</v>
      </c>
      <c r="T606" s="218">
        <f>T601</f>
        <v>0</v>
      </c>
      <c r="U606" s="212">
        <f>SUM(U601:U605)</f>
        <v>0</v>
      </c>
      <c r="V606" s="213">
        <f>SUM(V601:V605)</f>
        <v>0</v>
      </c>
      <c r="W606" s="155">
        <f>IFERROR(((V606/U606)*1),0)</f>
        <v>0</v>
      </c>
      <c r="X606" s="216">
        <f>IFERROR(((1-(1-T606)*W606)*1),0)</f>
        <v>1</v>
      </c>
    </row>
    <row r="607" spans="1:24" hidden="1">
      <c r="A607" s="389">
        <f>A601+1</f>
        <v>101</v>
      </c>
      <c r="B607" s="390"/>
      <c r="C607" s="391"/>
      <c r="D607" s="391"/>
      <c r="E607" s="149" t="s">
        <v>233</v>
      </c>
      <c r="F607" s="68"/>
      <c r="G607" s="68"/>
      <c r="H607" s="150">
        <f>F607+G607</f>
        <v>0</v>
      </c>
      <c r="I607" s="221" t="e">
        <f>H607/$H$612</f>
        <v>#DIV/0!</v>
      </c>
      <c r="J607" s="206"/>
      <c r="K607" s="206"/>
      <c r="L607" s="209">
        <f>J607+K607</f>
        <v>0</v>
      </c>
      <c r="M607" s="221" t="e">
        <f>L607/$L$612</f>
        <v>#DIV/0!</v>
      </c>
      <c r="N607" s="392"/>
      <c r="O607" s="206"/>
      <c r="P607" s="206"/>
      <c r="Q607" s="209">
        <f>O607+P607</f>
        <v>0</v>
      </c>
      <c r="R607" s="221" t="e">
        <f>Q607/$Q$612</f>
        <v>#DIV/0!</v>
      </c>
      <c r="S607" s="384">
        <f>N612-Q612</f>
        <v>0</v>
      </c>
      <c r="T607" s="360">
        <f>IFERROR((S607/N612),0)</f>
        <v>0</v>
      </c>
      <c r="U607" s="206"/>
      <c r="V607" s="206"/>
      <c r="W607" s="151">
        <f>IFERROR(((V607/U607)*1),0)</f>
        <v>0</v>
      </c>
      <c r="X607" s="386"/>
    </row>
    <row r="608" spans="1:24" hidden="1">
      <c r="A608" s="389"/>
      <c r="B608" s="390"/>
      <c r="C608" s="391"/>
      <c r="D608" s="391"/>
      <c r="E608" s="149" t="s">
        <v>234</v>
      </c>
      <c r="F608" s="68"/>
      <c r="G608" s="68"/>
      <c r="H608" s="150">
        <f t="shared" ref="H608:H611" si="843">F608+G608</f>
        <v>0</v>
      </c>
      <c r="I608" s="221" t="e">
        <f t="shared" ref="I608:I611" si="844">H608/$H$612</f>
        <v>#DIV/0!</v>
      </c>
      <c r="J608" s="206"/>
      <c r="K608" s="206"/>
      <c r="L608" s="209">
        <f t="shared" ref="L608:L611" si="845">J608+K608</f>
        <v>0</v>
      </c>
      <c r="M608" s="221" t="e">
        <f t="shared" ref="M608:M611" si="846">L608/$L$612</f>
        <v>#DIV/0!</v>
      </c>
      <c r="N608" s="392"/>
      <c r="O608" s="206"/>
      <c r="P608" s="206"/>
      <c r="Q608" s="209">
        <f t="shared" ref="Q608:Q611" si="847">O608+P608</f>
        <v>0</v>
      </c>
      <c r="R608" s="221" t="e">
        <f t="shared" ref="R608:R611" si="848">Q608/$Q$612</f>
        <v>#DIV/0!</v>
      </c>
      <c r="S608" s="384"/>
      <c r="T608" s="360"/>
      <c r="U608" s="206"/>
      <c r="V608" s="206"/>
      <c r="W608" s="151">
        <f t="shared" ref="W608:W609" si="849">IFERROR(((V608/U608)*1),0)</f>
        <v>0</v>
      </c>
      <c r="X608" s="387"/>
    </row>
    <row r="609" spans="1:24" hidden="1">
      <c r="A609" s="389"/>
      <c r="B609" s="390"/>
      <c r="C609" s="391"/>
      <c r="D609" s="391"/>
      <c r="E609" s="149" t="s">
        <v>235</v>
      </c>
      <c r="F609" s="68"/>
      <c r="G609" s="68"/>
      <c r="H609" s="150">
        <f t="shared" si="843"/>
        <v>0</v>
      </c>
      <c r="I609" s="221" t="e">
        <f t="shared" si="844"/>
        <v>#DIV/0!</v>
      </c>
      <c r="J609" s="206"/>
      <c r="K609" s="206"/>
      <c r="L609" s="209">
        <f t="shared" si="845"/>
        <v>0</v>
      </c>
      <c r="M609" s="221" t="e">
        <f t="shared" si="846"/>
        <v>#DIV/0!</v>
      </c>
      <c r="N609" s="392"/>
      <c r="O609" s="206"/>
      <c r="P609" s="206"/>
      <c r="Q609" s="209">
        <f t="shared" si="847"/>
        <v>0</v>
      </c>
      <c r="R609" s="221" t="e">
        <f t="shared" si="848"/>
        <v>#DIV/0!</v>
      </c>
      <c r="S609" s="384"/>
      <c r="T609" s="360"/>
      <c r="U609" s="206"/>
      <c r="V609" s="206"/>
      <c r="W609" s="151">
        <f t="shared" si="849"/>
        <v>0</v>
      </c>
      <c r="X609" s="387"/>
    </row>
    <row r="610" spans="1:24" hidden="1">
      <c r="A610" s="389"/>
      <c r="B610" s="390"/>
      <c r="C610" s="391"/>
      <c r="D610" s="391"/>
      <c r="E610" s="149" t="s">
        <v>236</v>
      </c>
      <c r="F610" s="68"/>
      <c r="G610" s="68"/>
      <c r="H610" s="150">
        <f t="shared" si="843"/>
        <v>0</v>
      </c>
      <c r="I610" s="221" t="e">
        <f t="shared" si="844"/>
        <v>#DIV/0!</v>
      </c>
      <c r="J610" s="206"/>
      <c r="K610" s="206"/>
      <c r="L610" s="209">
        <f t="shared" si="845"/>
        <v>0</v>
      </c>
      <c r="M610" s="221" t="e">
        <f t="shared" si="846"/>
        <v>#DIV/0!</v>
      </c>
      <c r="N610" s="392"/>
      <c r="O610" s="206"/>
      <c r="P610" s="206"/>
      <c r="Q610" s="209">
        <f t="shared" si="847"/>
        <v>0</v>
      </c>
      <c r="R610" s="221" t="e">
        <f t="shared" si="848"/>
        <v>#DIV/0!</v>
      </c>
      <c r="S610" s="384"/>
      <c r="T610" s="360"/>
      <c r="U610" s="206"/>
      <c r="V610" s="206"/>
      <c r="W610" s="151">
        <f>IFERROR(((V610/U610)*1),0)</f>
        <v>0</v>
      </c>
      <c r="X610" s="387"/>
    </row>
    <row r="611" spans="1:24" ht="15.75" hidden="1" thickBot="1">
      <c r="A611" s="389"/>
      <c r="B611" s="390"/>
      <c r="C611" s="391"/>
      <c r="D611" s="391"/>
      <c r="E611" s="149" t="s">
        <v>237</v>
      </c>
      <c r="F611" s="68"/>
      <c r="G611" s="68"/>
      <c r="H611" s="150">
        <f t="shared" si="843"/>
        <v>0</v>
      </c>
      <c r="I611" s="221" t="e">
        <f t="shared" si="844"/>
        <v>#DIV/0!</v>
      </c>
      <c r="J611" s="206"/>
      <c r="K611" s="206"/>
      <c r="L611" s="209">
        <f t="shared" si="845"/>
        <v>0</v>
      </c>
      <c r="M611" s="221" t="e">
        <f t="shared" si="846"/>
        <v>#DIV/0!</v>
      </c>
      <c r="N611" s="392"/>
      <c r="O611" s="206"/>
      <c r="P611" s="206"/>
      <c r="Q611" s="209">
        <f t="shared" si="847"/>
        <v>0</v>
      </c>
      <c r="R611" s="221" t="e">
        <f t="shared" si="848"/>
        <v>#DIV/0!</v>
      </c>
      <c r="S611" s="384"/>
      <c r="T611" s="360"/>
      <c r="U611" s="206"/>
      <c r="V611" s="206"/>
      <c r="W611" s="151">
        <f>IFERROR(((V611/U611)*1),0)</f>
        <v>0</v>
      </c>
      <c r="X611" s="388"/>
    </row>
    <row r="612" spans="1:24" ht="15.75" hidden="1" thickBot="1">
      <c r="A612" s="371" t="s">
        <v>238</v>
      </c>
      <c r="B612" s="372"/>
      <c r="C612" s="373"/>
      <c r="D612" s="152"/>
      <c r="E612" s="157"/>
      <c r="F612" s="153">
        <f>SUM(F607:F611)</f>
        <v>0</v>
      </c>
      <c r="G612" s="154">
        <f t="shared" ref="G612:H612" si="850">SUM(G607:G611)</f>
        <v>0</v>
      </c>
      <c r="H612" s="154">
        <f t="shared" si="850"/>
        <v>0</v>
      </c>
      <c r="I612" s="222">
        <v>1</v>
      </c>
      <c r="J612" s="210">
        <f t="shared" ref="J612:L612" si="851">SUM(J607:J611)</f>
        <v>0</v>
      </c>
      <c r="K612" s="210">
        <f t="shared" si="851"/>
        <v>0</v>
      </c>
      <c r="L612" s="210">
        <f t="shared" si="851"/>
        <v>0</v>
      </c>
      <c r="M612" s="222">
        <v>1</v>
      </c>
      <c r="N612" s="210">
        <f>N607</f>
        <v>0</v>
      </c>
      <c r="O612" s="210">
        <f t="shared" ref="O612:Q612" si="852">SUM(O607:O611)</f>
        <v>0</v>
      </c>
      <c r="P612" s="210">
        <f t="shared" si="852"/>
        <v>0</v>
      </c>
      <c r="Q612" s="210">
        <f t="shared" si="852"/>
        <v>0</v>
      </c>
      <c r="R612" s="222">
        <v>1</v>
      </c>
      <c r="S612" s="210">
        <f>S607</f>
        <v>0</v>
      </c>
      <c r="T612" s="218">
        <f>T607</f>
        <v>0</v>
      </c>
      <c r="U612" s="212">
        <f>SUM(U607:U611)</f>
        <v>0</v>
      </c>
      <c r="V612" s="213">
        <f>SUM(V607:V611)</f>
        <v>0</v>
      </c>
      <c r="W612" s="155">
        <f>IFERROR(((V612/U612)*1),0)</f>
        <v>0</v>
      </c>
      <c r="X612" s="216">
        <f>IFERROR(((1-(1-T612)*W612)*1),0)</f>
        <v>1</v>
      </c>
    </row>
    <row r="613" spans="1:24" hidden="1">
      <c r="A613" s="389">
        <f>A607+1</f>
        <v>102</v>
      </c>
      <c r="B613" s="390"/>
      <c r="C613" s="391"/>
      <c r="D613" s="391"/>
      <c r="E613" s="149" t="s">
        <v>233</v>
      </c>
      <c r="F613" s="68"/>
      <c r="G613" s="68"/>
      <c r="H613" s="150">
        <f>F613+G613</f>
        <v>0</v>
      </c>
      <c r="I613" s="221" t="e">
        <f>H613/$H$618</f>
        <v>#DIV/0!</v>
      </c>
      <c r="J613" s="206"/>
      <c r="K613" s="206"/>
      <c r="L613" s="209">
        <f>J613+K613</f>
        <v>0</v>
      </c>
      <c r="M613" s="221" t="e">
        <f>L613/$L$618</f>
        <v>#DIV/0!</v>
      </c>
      <c r="N613" s="392"/>
      <c r="O613" s="206"/>
      <c r="P613" s="206"/>
      <c r="Q613" s="209">
        <f>O613+P613</f>
        <v>0</v>
      </c>
      <c r="R613" s="221" t="e">
        <f>Q613/$Q$618</f>
        <v>#DIV/0!</v>
      </c>
      <c r="S613" s="384">
        <f>N618-Q618</f>
        <v>0</v>
      </c>
      <c r="T613" s="360">
        <f>IFERROR((S613/N618),0)</f>
        <v>0</v>
      </c>
      <c r="U613" s="206"/>
      <c r="V613" s="206"/>
      <c r="W613" s="151">
        <f>IFERROR(((V613/U613)*1),0)</f>
        <v>0</v>
      </c>
      <c r="X613" s="386"/>
    </row>
    <row r="614" spans="1:24" hidden="1">
      <c r="A614" s="389"/>
      <c r="B614" s="390"/>
      <c r="C614" s="391"/>
      <c r="D614" s="391"/>
      <c r="E614" s="149" t="s">
        <v>234</v>
      </c>
      <c r="F614" s="68"/>
      <c r="G614" s="68"/>
      <c r="H614" s="150">
        <f t="shared" ref="H614:H617" si="853">F614+G614</f>
        <v>0</v>
      </c>
      <c r="I614" s="221" t="e">
        <f t="shared" ref="I614:I617" si="854">H614/$H$618</f>
        <v>#DIV/0!</v>
      </c>
      <c r="J614" s="206"/>
      <c r="K614" s="206"/>
      <c r="L614" s="209">
        <f t="shared" ref="L614:L617" si="855">J614+K614</f>
        <v>0</v>
      </c>
      <c r="M614" s="221" t="e">
        <f t="shared" ref="M614:M617" si="856">L614/$L$618</f>
        <v>#DIV/0!</v>
      </c>
      <c r="N614" s="392"/>
      <c r="O614" s="206"/>
      <c r="P614" s="206"/>
      <c r="Q614" s="209">
        <f t="shared" ref="Q614:Q617" si="857">O614+P614</f>
        <v>0</v>
      </c>
      <c r="R614" s="221" t="e">
        <f t="shared" ref="R614:R617" si="858">Q614/$Q$618</f>
        <v>#DIV/0!</v>
      </c>
      <c r="S614" s="384"/>
      <c r="T614" s="360"/>
      <c r="U614" s="206"/>
      <c r="V614" s="206"/>
      <c r="W614" s="151">
        <f t="shared" ref="W614:W615" si="859">IFERROR(((V614/U614)*1),0)</f>
        <v>0</v>
      </c>
      <c r="X614" s="387"/>
    </row>
    <row r="615" spans="1:24" hidden="1">
      <c r="A615" s="389"/>
      <c r="B615" s="390"/>
      <c r="C615" s="391"/>
      <c r="D615" s="391"/>
      <c r="E615" s="149" t="s">
        <v>235</v>
      </c>
      <c r="F615" s="68"/>
      <c r="G615" s="68"/>
      <c r="H615" s="150">
        <f t="shared" si="853"/>
        <v>0</v>
      </c>
      <c r="I615" s="221" t="e">
        <f t="shared" si="854"/>
        <v>#DIV/0!</v>
      </c>
      <c r="J615" s="206"/>
      <c r="K615" s="206"/>
      <c r="L615" s="209">
        <f t="shared" si="855"/>
        <v>0</v>
      </c>
      <c r="M615" s="221" t="e">
        <f t="shared" si="856"/>
        <v>#DIV/0!</v>
      </c>
      <c r="N615" s="392"/>
      <c r="O615" s="206"/>
      <c r="P615" s="206"/>
      <c r="Q615" s="209">
        <f t="shared" si="857"/>
        <v>0</v>
      </c>
      <c r="R615" s="221" t="e">
        <f t="shared" si="858"/>
        <v>#DIV/0!</v>
      </c>
      <c r="S615" s="384"/>
      <c r="T615" s="360"/>
      <c r="U615" s="206"/>
      <c r="V615" s="206"/>
      <c r="W615" s="151">
        <f t="shared" si="859"/>
        <v>0</v>
      </c>
      <c r="X615" s="387"/>
    </row>
    <row r="616" spans="1:24" hidden="1">
      <c r="A616" s="389"/>
      <c r="B616" s="390"/>
      <c r="C616" s="391"/>
      <c r="D616" s="391"/>
      <c r="E616" s="149" t="s">
        <v>236</v>
      </c>
      <c r="F616" s="68"/>
      <c r="G616" s="68"/>
      <c r="H616" s="150">
        <f t="shared" si="853"/>
        <v>0</v>
      </c>
      <c r="I616" s="221" t="e">
        <f t="shared" si="854"/>
        <v>#DIV/0!</v>
      </c>
      <c r="J616" s="206"/>
      <c r="K616" s="206"/>
      <c r="L616" s="209">
        <f t="shared" si="855"/>
        <v>0</v>
      </c>
      <c r="M616" s="221" t="e">
        <f t="shared" si="856"/>
        <v>#DIV/0!</v>
      </c>
      <c r="N616" s="392"/>
      <c r="O616" s="206"/>
      <c r="P616" s="206"/>
      <c r="Q616" s="209">
        <f t="shared" si="857"/>
        <v>0</v>
      </c>
      <c r="R616" s="221" t="e">
        <f t="shared" si="858"/>
        <v>#DIV/0!</v>
      </c>
      <c r="S616" s="384"/>
      <c r="T616" s="360"/>
      <c r="U616" s="206"/>
      <c r="V616" s="206"/>
      <c r="W616" s="151">
        <f>IFERROR(((V616/U616)*1),0)</f>
        <v>0</v>
      </c>
      <c r="X616" s="387"/>
    </row>
    <row r="617" spans="1:24" ht="15.75" hidden="1" thickBot="1">
      <c r="A617" s="389"/>
      <c r="B617" s="390"/>
      <c r="C617" s="391"/>
      <c r="D617" s="391"/>
      <c r="E617" s="149" t="s">
        <v>237</v>
      </c>
      <c r="F617" s="68"/>
      <c r="G617" s="68"/>
      <c r="H617" s="150">
        <f t="shared" si="853"/>
        <v>0</v>
      </c>
      <c r="I617" s="221" t="e">
        <f t="shared" si="854"/>
        <v>#DIV/0!</v>
      </c>
      <c r="J617" s="206"/>
      <c r="K617" s="206"/>
      <c r="L617" s="209">
        <f t="shared" si="855"/>
        <v>0</v>
      </c>
      <c r="M617" s="221" t="e">
        <f t="shared" si="856"/>
        <v>#DIV/0!</v>
      </c>
      <c r="N617" s="392"/>
      <c r="O617" s="206"/>
      <c r="P617" s="206"/>
      <c r="Q617" s="209">
        <f t="shared" si="857"/>
        <v>0</v>
      </c>
      <c r="R617" s="221" t="e">
        <f t="shared" si="858"/>
        <v>#DIV/0!</v>
      </c>
      <c r="S617" s="384"/>
      <c r="T617" s="360"/>
      <c r="U617" s="206"/>
      <c r="V617" s="206"/>
      <c r="W617" s="151">
        <f>IFERROR(((V617/U617)*1),0)</f>
        <v>0</v>
      </c>
      <c r="X617" s="388"/>
    </row>
    <row r="618" spans="1:24" ht="15.75" hidden="1" thickBot="1">
      <c r="A618" s="371" t="s">
        <v>238</v>
      </c>
      <c r="B618" s="372"/>
      <c r="C618" s="373"/>
      <c r="D618" s="152"/>
      <c r="E618" s="157"/>
      <c r="F618" s="153">
        <f>SUM(F613:F617)</f>
        <v>0</v>
      </c>
      <c r="G618" s="154">
        <f t="shared" ref="G618:H618" si="860">SUM(G613:G617)</f>
        <v>0</v>
      </c>
      <c r="H618" s="154">
        <f t="shared" si="860"/>
        <v>0</v>
      </c>
      <c r="I618" s="222">
        <v>1</v>
      </c>
      <c r="J618" s="210">
        <f t="shared" ref="J618:L618" si="861">SUM(J613:J617)</f>
        <v>0</v>
      </c>
      <c r="K618" s="210">
        <f t="shared" si="861"/>
        <v>0</v>
      </c>
      <c r="L618" s="210">
        <f t="shared" si="861"/>
        <v>0</v>
      </c>
      <c r="M618" s="222">
        <v>1</v>
      </c>
      <c r="N618" s="210">
        <f>N613</f>
        <v>0</v>
      </c>
      <c r="O618" s="210">
        <f t="shared" ref="O618:Q618" si="862">SUM(O613:O617)</f>
        <v>0</v>
      </c>
      <c r="P618" s="210">
        <f t="shared" si="862"/>
        <v>0</v>
      </c>
      <c r="Q618" s="210">
        <f t="shared" si="862"/>
        <v>0</v>
      </c>
      <c r="R618" s="222">
        <v>1</v>
      </c>
      <c r="S618" s="210">
        <f>S613</f>
        <v>0</v>
      </c>
      <c r="T618" s="218">
        <f>T613</f>
        <v>0</v>
      </c>
      <c r="U618" s="212">
        <f>SUM(U613:U617)</f>
        <v>0</v>
      </c>
      <c r="V618" s="213">
        <f>SUM(V613:V617)</f>
        <v>0</v>
      </c>
      <c r="W618" s="155">
        <f>IFERROR(((V618/U618)*1),0)</f>
        <v>0</v>
      </c>
      <c r="X618" s="216">
        <f>IFERROR(((1-(1-T618)*W618)*1),0)</f>
        <v>1</v>
      </c>
    </row>
    <row r="619" spans="1:24" hidden="1">
      <c r="A619" s="389">
        <f>A613+1</f>
        <v>103</v>
      </c>
      <c r="B619" s="390"/>
      <c r="C619" s="391"/>
      <c r="D619" s="391"/>
      <c r="E619" s="149" t="s">
        <v>233</v>
      </c>
      <c r="F619" s="68"/>
      <c r="G619" s="68"/>
      <c r="H619" s="150">
        <f>F619+G619</f>
        <v>0</v>
      </c>
      <c r="I619" s="221" t="e">
        <f>H619/$H$624</f>
        <v>#DIV/0!</v>
      </c>
      <c r="J619" s="206"/>
      <c r="K619" s="206"/>
      <c r="L619" s="209">
        <f>J619+K619</f>
        <v>0</v>
      </c>
      <c r="M619" s="221" t="e">
        <f>L619/$L$624</f>
        <v>#DIV/0!</v>
      </c>
      <c r="N619" s="392"/>
      <c r="O619" s="206"/>
      <c r="P619" s="206"/>
      <c r="Q619" s="209">
        <f>O619+P619</f>
        <v>0</v>
      </c>
      <c r="R619" s="221" t="e">
        <f>Q619/$Q$624</f>
        <v>#DIV/0!</v>
      </c>
      <c r="S619" s="384">
        <f>N624-Q624</f>
        <v>0</v>
      </c>
      <c r="T619" s="360">
        <f>IFERROR((S619/N624),0)</f>
        <v>0</v>
      </c>
      <c r="U619" s="206"/>
      <c r="V619" s="206"/>
      <c r="W619" s="151">
        <f>IFERROR(((V619/U619)*1),0)</f>
        <v>0</v>
      </c>
      <c r="X619" s="386"/>
    </row>
    <row r="620" spans="1:24" hidden="1">
      <c r="A620" s="389"/>
      <c r="B620" s="390"/>
      <c r="C620" s="391"/>
      <c r="D620" s="391"/>
      <c r="E620" s="149" t="s">
        <v>234</v>
      </c>
      <c r="F620" s="68"/>
      <c r="G620" s="68"/>
      <c r="H620" s="150">
        <f t="shared" ref="H620:H623" si="863">F620+G620</f>
        <v>0</v>
      </c>
      <c r="I620" s="221" t="e">
        <f t="shared" ref="I620:I623" si="864">H620/$H$624</f>
        <v>#DIV/0!</v>
      </c>
      <c r="J620" s="206"/>
      <c r="K620" s="206"/>
      <c r="L620" s="209">
        <f t="shared" ref="L620:L623" si="865">J620+K620</f>
        <v>0</v>
      </c>
      <c r="M620" s="221" t="e">
        <f t="shared" ref="M620:M623" si="866">L620/$L$624</f>
        <v>#DIV/0!</v>
      </c>
      <c r="N620" s="392"/>
      <c r="O620" s="206"/>
      <c r="P620" s="206"/>
      <c r="Q620" s="209">
        <f t="shared" ref="Q620:Q623" si="867">O620+P620</f>
        <v>0</v>
      </c>
      <c r="R620" s="221" t="e">
        <f t="shared" ref="R620:R623" si="868">Q620/$Q$624</f>
        <v>#DIV/0!</v>
      </c>
      <c r="S620" s="384"/>
      <c r="T620" s="360"/>
      <c r="U620" s="206"/>
      <c r="V620" s="206"/>
      <c r="W620" s="151">
        <f t="shared" ref="W620:W621" si="869">IFERROR(((V620/U620)*1),0)</f>
        <v>0</v>
      </c>
      <c r="X620" s="387"/>
    </row>
    <row r="621" spans="1:24" hidden="1">
      <c r="A621" s="389"/>
      <c r="B621" s="390"/>
      <c r="C621" s="391"/>
      <c r="D621" s="391"/>
      <c r="E621" s="149" t="s">
        <v>235</v>
      </c>
      <c r="F621" s="68"/>
      <c r="G621" s="68"/>
      <c r="H621" s="150">
        <f t="shared" si="863"/>
        <v>0</v>
      </c>
      <c r="I621" s="221" t="e">
        <f t="shared" si="864"/>
        <v>#DIV/0!</v>
      </c>
      <c r="J621" s="206"/>
      <c r="K621" s="206"/>
      <c r="L621" s="209">
        <f t="shared" si="865"/>
        <v>0</v>
      </c>
      <c r="M621" s="221" t="e">
        <f t="shared" si="866"/>
        <v>#DIV/0!</v>
      </c>
      <c r="N621" s="392"/>
      <c r="O621" s="206"/>
      <c r="P621" s="206"/>
      <c r="Q621" s="209">
        <f t="shared" si="867"/>
        <v>0</v>
      </c>
      <c r="R621" s="221" t="e">
        <f t="shared" si="868"/>
        <v>#DIV/0!</v>
      </c>
      <c r="S621" s="384"/>
      <c r="T621" s="360"/>
      <c r="U621" s="206"/>
      <c r="V621" s="206"/>
      <c r="W621" s="151">
        <f t="shared" si="869"/>
        <v>0</v>
      </c>
      <c r="X621" s="387"/>
    </row>
    <row r="622" spans="1:24" hidden="1">
      <c r="A622" s="389"/>
      <c r="B622" s="390"/>
      <c r="C622" s="391"/>
      <c r="D622" s="391"/>
      <c r="E622" s="149" t="s">
        <v>236</v>
      </c>
      <c r="F622" s="68"/>
      <c r="G622" s="68"/>
      <c r="H622" s="150">
        <f t="shared" si="863"/>
        <v>0</v>
      </c>
      <c r="I622" s="221" t="e">
        <f t="shared" si="864"/>
        <v>#DIV/0!</v>
      </c>
      <c r="J622" s="206"/>
      <c r="K622" s="206"/>
      <c r="L622" s="209">
        <f t="shared" si="865"/>
        <v>0</v>
      </c>
      <c r="M622" s="221" t="e">
        <f t="shared" si="866"/>
        <v>#DIV/0!</v>
      </c>
      <c r="N622" s="392"/>
      <c r="O622" s="206"/>
      <c r="P622" s="206"/>
      <c r="Q622" s="209">
        <f t="shared" si="867"/>
        <v>0</v>
      </c>
      <c r="R622" s="221" t="e">
        <f t="shared" si="868"/>
        <v>#DIV/0!</v>
      </c>
      <c r="S622" s="384"/>
      <c r="T622" s="360"/>
      <c r="U622" s="206"/>
      <c r="V622" s="206"/>
      <c r="W622" s="151">
        <f>IFERROR(((V622/U622)*1),0)</f>
        <v>0</v>
      </c>
      <c r="X622" s="387"/>
    </row>
    <row r="623" spans="1:24" ht="15.75" hidden="1" thickBot="1">
      <c r="A623" s="389"/>
      <c r="B623" s="390"/>
      <c r="C623" s="391"/>
      <c r="D623" s="391"/>
      <c r="E623" s="149" t="s">
        <v>237</v>
      </c>
      <c r="F623" s="68"/>
      <c r="G623" s="68"/>
      <c r="H623" s="150">
        <f t="shared" si="863"/>
        <v>0</v>
      </c>
      <c r="I623" s="221" t="e">
        <f t="shared" si="864"/>
        <v>#DIV/0!</v>
      </c>
      <c r="J623" s="206"/>
      <c r="K623" s="206"/>
      <c r="L623" s="209">
        <f t="shared" si="865"/>
        <v>0</v>
      </c>
      <c r="M623" s="221" t="e">
        <f t="shared" si="866"/>
        <v>#DIV/0!</v>
      </c>
      <c r="N623" s="392"/>
      <c r="O623" s="206"/>
      <c r="P623" s="206"/>
      <c r="Q623" s="209">
        <f t="shared" si="867"/>
        <v>0</v>
      </c>
      <c r="R623" s="221" t="e">
        <f t="shared" si="868"/>
        <v>#DIV/0!</v>
      </c>
      <c r="S623" s="384"/>
      <c r="T623" s="360"/>
      <c r="U623" s="206"/>
      <c r="V623" s="206"/>
      <c r="W623" s="151">
        <f>IFERROR(((V623/U623)*1),0)</f>
        <v>0</v>
      </c>
      <c r="X623" s="388"/>
    </row>
    <row r="624" spans="1:24" ht="15.75" hidden="1" thickBot="1">
      <c r="A624" s="371" t="s">
        <v>238</v>
      </c>
      <c r="B624" s="372"/>
      <c r="C624" s="373"/>
      <c r="D624" s="152"/>
      <c r="E624" s="157"/>
      <c r="F624" s="153">
        <f>SUM(F619:F623)</f>
        <v>0</v>
      </c>
      <c r="G624" s="154">
        <f t="shared" ref="G624:H624" si="870">SUM(G619:G623)</f>
        <v>0</v>
      </c>
      <c r="H624" s="154">
        <f t="shared" si="870"/>
        <v>0</v>
      </c>
      <c r="I624" s="222">
        <v>1</v>
      </c>
      <c r="J624" s="210">
        <f t="shared" ref="J624:L624" si="871">SUM(J619:J623)</f>
        <v>0</v>
      </c>
      <c r="K624" s="210">
        <f t="shared" si="871"/>
        <v>0</v>
      </c>
      <c r="L624" s="210">
        <f t="shared" si="871"/>
        <v>0</v>
      </c>
      <c r="M624" s="222">
        <v>1</v>
      </c>
      <c r="N624" s="210">
        <f>N619</f>
        <v>0</v>
      </c>
      <c r="O624" s="210">
        <f t="shared" ref="O624:Q624" si="872">SUM(O619:O623)</f>
        <v>0</v>
      </c>
      <c r="P624" s="210">
        <f t="shared" si="872"/>
        <v>0</v>
      </c>
      <c r="Q624" s="210">
        <f t="shared" si="872"/>
        <v>0</v>
      </c>
      <c r="R624" s="222">
        <v>1</v>
      </c>
      <c r="S624" s="210">
        <f>S619</f>
        <v>0</v>
      </c>
      <c r="T624" s="218">
        <f>T619</f>
        <v>0</v>
      </c>
      <c r="U624" s="212">
        <f>SUM(U619:U623)</f>
        <v>0</v>
      </c>
      <c r="V624" s="213">
        <f>SUM(V619:V623)</f>
        <v>0</v>
      </c>
      <c r="W624" s="155">
        <f>IFERROR(((V624/U624)*1),0)</f>
        <v>0</v>
      </c>
      <c r="X624" s="216">
        <f>IFERROR(((1-(1-T624)*W624)*1),0)</f>
        <v>1</v>
      </c>
    </row>
    <row r="625" spans="1:24" hidden="1">
      <c r="A625" s="389">
        <f>A619+1</f>
        <v>104</v>
      </c>
      <c r="B625" s="390"/>
      <c r="C625" s="391"/>
      <c r="D625" s="391"/>
      <c r="E625" s="149" t="s">
        <v>233</v>
      </c>
      <c r="F625" s="68"/>
      <c r="G625" s="68"/>
      <c r="H625" s="150">
        <f>F625+G625</f>
        <v>0</v>
      </c>
      <c r="I625" s="221" t="e">
        <f>H625/$H$630</f>
        <v>#DIV/0!</v>
      </c>
      <c r="J625" s="206"/>
      <c r="K625" s="206"/>
      <c r="L625" s="209">
        <f>J625+K625</f>
        <v>0</v>
      </c>
      <c r="M625" s="221" t="e">
        <f>L625/$L$630</f>
        <v>#DIV/0!</v>
      </c>
      <c r="N625" s="392"/>
      <c r="O625" s="206"/>
      <c r="P625" s="206"/>
      <c r="Q625" s="209">
        <f>O625+P625</f>
        <v>0</v>
      </c>
      <c r="R625" s="221" t="e">
        <f>Q625/$Q$630</f>
        <v>#DIV/0!</v>
      </c>
      <c r="S625" s="384">
        <f>N630-Q630</f>
        <v>0</v>
      </c>
      <c r="T625" s="360">
        <f>IFERROR((S625/N630),0)</f>
        <v>0</v>
      </c>
      <c r="U625" s="206"/>
      <c r="V625" s="206"/>
      <c r="W625" s="151">
        <f>IFERROR(((V625/U625)*1),0)</f>
        <v>0</v>
      </c>
      <c r="X625" s="386"/>
    </row>
    <row r="626" spans="1:24" hidden="1">
      <c r="A626" s="389"/>
      <c r="B626" s="390"/>
      <c r="C626" s="391"/>
      <c r="D626" s="391"/>
      <c r="E626" s="149" t="s">
        <v>234</v>
      </c>
      <c r="F626" s="68"/>
      <c r="G626" s="68"/>
      <c r="H626" s="150">
        <f t="shared" ref="H626:H629" si="873">F626+G626</f>
        <v>0</v>
      </c>
      <c r="I626" s="221" t="e">
        <f t="shared" ref="I626:I629" si="874">H626/$H$630</f>
        <v>#DIV/0!</v>
      </c>
      <c r="J626" s="206"/>
      <c r="K626" s="206"/>
      <c r="L626" s="209">
        <f t="shared" ref="L626:L629" si="875">J626+K626</f>
        <v>0</v>
      </c>
      <c r="M626" s="221" t="e">
        <f t="shared" ref="M626:M629" si="876">L626/$L$630</f>
        <v>#DIV/0!</v>
      </c>
      <c r="N626" s="392"/>
      <c r="O626" s="206"/>
      <c r="P626" s="206"/>
      <c r="Q626" s="209">
        <f t="shared" ref="Q626:Q629" si="877">O626+P626</f>
        <v>0</v>
      </c>
      <c r="R626" s="221" t="e">
        <f t="shared" ref="R626:R629" si="878">Q626/$Q$630</f>
        <v>#DIV/0!</v>
      </c>
      <c r="S626" s="384"/>
      <c r="T626" s="360"/>
      <c r="U626" s="206"/>
      <c r="V626" s="206"/>
      <c r="W626" s="151">
        <f t="shared" ref="W626:W627" si="879">IFERROR(((V626/U626)*1),0)</f>
        <v>0</v>
      </c>
      <c r="X626" s="387"/>
    </row>
    <row r="627" spans="1:24" hidden="1">
      <c r="A627" s="389"/>
      <c r="B627" s="390"/>
      <c r="C627" s="391"/>
      <c r="D627" s="391"/>
      <c r="E627" s="149" t="s">
        <v>235</v>
      </c>
      <c r="F627" s="68"/>
      <c r="G627" s="68"/>
      <c r="H627" s="150">
        <f t="shared" si="873"/>
        <v>0</v>
      </c>
      <c r="I627" s="221" t="e">
        <f t="shared" si="874"/>
        <v>#DIV/0!</v>
      </c>
      <c r="J627" s="206"/>
      <c r="K627" s="206"/>
      <c r="L627" s="209">
        <f t="shared" si="875"/>
        <v>0</v>
      </c>
      <c r="M627" s="221" t="e">
        <f t="shared" si="876"/>
        <v>#DIV/0!</v>
      </c>
      <c r="N627" s="392"/>
      <c r="O627" s="206"/>
      <c r="P627" s="206"/>
      <c r="Q627" s="209">
        <f t="shared" si="877"/>
        <v>0</v>
      </c>
      <c r="R627" s="221" t="e">
        <f t="shared" si="878"/>
        <v>#DIV/0!</v>
      </c>
      <c r="S627" s="384"/>
      <c r="T627" s="360"/>
      <c r="U627" s="206"/>
      <c r="V627" s="206"/>
      <c r="W627" s="151">
        <f t="shared" si="879"/>
        <v>0</v>
      </c>
      <c r="X627" s="387"/>
    </row>
    <row r="628" spans="1:24" hidden="1">
      <c r="A628" s="389"/>
      <c r="B628" s="390"/>
      <c r="C628" s="391"/>
      <c r="D628" s="391"/>
      <c r="E628" s="149" t="s">
        <v>236</v>
      </c>
      <c r="F628" s="68"/>
      <c r="G628" s="68"/>
      <c r="H628" s="150">
        <f t="shared" si="873"/>
        <v>0</v>
      </c>
      <c r="I628" s="221" t="e">
        <f t="shared" si="874"/>
        <v>#DIV/0!</v>
      </c>
      <c r="J628" s="206"/>
      <c r="K628" s="206"/>
      <c r="L628" s="209">
        <f t="shared" si="875"/>
        <v>0</v>
      </c>
      <c r="M628" s="221" t="e">
        <f t="shared" si="876"/>
        <v>#DIV/0!</v>
      </c>
      <c r="N628" s="392"/>
      <c r="O628" s="206"/>
      <c r="P628" s="206"/>
      <c r="Q628" s="209">
        <f t="shared" si="877"/>
        <v>0</v>
      </c>
      <c r="R628" s="221" t="e">
        <f t="shared" si="878"/>
        <v>#DIV/0!</v>
      </c>
      <c r="S628" s="384"/>
      <c r="T628" s="360"/>
      <c r="U628" s="206"/>
      <c r="V628" s="206"/>
      <c r="W628" s="151">
        <f>IFERROR(((V628/U628)*1),0)</f>
        <v>0</v>
      </c>
      <c r="X628" s="387"/>
    </row>
    <row r="629" spans="1:24" ht="15.75" hidden="1" thickBot="1">
      <c r="A629" s="389"/>
      <c r="B629" s="390"/>
      <c r="C629" s="391"/>
      <c r="D629" s="391"/>
      <c r="E629" s="149" t="s">
        <v>237</v>
      </c>
      <c r="F629" s="68"/>
      <c r="G629" s="68"/>
      <c r="H629" s="150">
        <f t="shared" si="873"/>
        <v>0</v>
      </c>
      <c r="I629" s="221" t="e">
        <f t="shared" si="874"/>
        <v>#DIV/0!</v>
      </c>
      <c r="J629" s="206"/>
      <c r="K629" s="206"/>
      <c r="L629" s="209">
        <f t="shared" si="875"/>
        <v>0</v>
      </c>
      <c r="M629" s="221" t="e">
        <f t="shared" si="876"/>
        <v>#DIV/0!</v>
      </c>
      <c r="N629" s="392"/>
      <c r="O629" s="206"/>
      <c r="P629" s="206"/>
      <c r="Q629" s="209">
        <f t="shared" si="877"/>
        <v>0</v>
      </c>
      <c r="R629" s="221" t="e">
        <f t="shared" si="878"/>
        <v>#DIV/0!</v>
      </c>
      <c r="S629" s="384"/>
      <c r="T629" s="360"/>
      <c r="U629" s="206"/>
      <c r="V629" s="206"/>
      <c r="W629" s="151">
        <f>IFERROR(((V629/U629)*1),0)</f>
        <v>0</v>
      </c>
      <c r="X629" s="388"/>
    </row>
    <row r="630" spans="1:24" ht="15.75" hidden="1" thickBot="1">
      <c r="A630" s="371" t="s">
        <v>238</v>
      </c>
      <c r="B630" s="372"/>
      <c r="C630" s="373"/>
      <c r="D630" s="152"/>
      <c r="E630" s="157"/>
      <c r="F630" s="153">
        <f>SUM(F625:F629)</f>
        <v>0</v>
      </c>
      <c r="G630" s="154">
        <f t="shared" ref="G630:H630" si="880">SUM(G625:G629)</f>
        <v>0</v>
      </c>
      <c r="H630" s="154">
        <f t="shared" si="880"/>
        <v>0</v>
      </c>
      <c r="I630" s="222">
        <v>1</v>
      </c>
      <c r="J630" s="210">
        <f t="shared" ref="J630:L630" si="881">SUM(J625:J629)</f>
        <v>0</v>
      </c>
      <c r="K630" s="210">
        <f t="shared" si="881"/>
        <v>0</v>
      </c>
      <c r="L630" s="210">
        <f t="shared" si="881"/>
        <v>0</v>
      </c>
      <c r="M630" s="222">
        <v>1</v>
      </c>
      <c r="N630" s="210">
        <f>N625</f>
        <v>0</v>
      </c>
      <c r="O630" s="210">
        <f t="shared" ref="O630:Q630" si="882">SUM(O625:O629)</f>
        <v>0</v>
      </c>
      <c r="P630" s="210">
        <f t="shared" si="882"/>
        <v>0</v>
      </c>
      <c r="Q630" s="210">
        <f t="shared" si="882"/>
        <v>0</v>
      </c>
      <c r="R630" s="222">
        <v>1</v>
      </c>
      <c r="S630" s="210">
        <f>S625</f>
        <v>0</v>
      </c>
      <c r="T630" s="218">
        <f>T625</f>
        <v>0</v>
      </c>
      <c r="U630" s="212">
        <f>SUM(U625:U629)</f>
        <v>0</v>
      </c>
      <c r="V630" s="213">
        <f>SUM(V625:V629)</f>
        <v>0</v>
      </c>
      <c r="W630" s="155">
        <f>IFERROR(((V630/U630)*1),0)</f>
        <v>0</v>
      </c>
      <c r="X630" s="216">
        <f>IFERROR(((1-(1-T630)*W630)*1),0)</f>
        <v>1</v>
      </c>
    </row>
    <row r="631" spans="1:24" hidden="1">
      <c r="A631" s="389">
        <f>A625+1</f>
        <v>105</v>
      </c>
      <c r="B631" s="390"/>
      <c r="C631" s="391"/>
      <c r="D631" s="391"/>
      <c r="E631" s="149" t="s">
        <v>233</v>
      </c>
      <c r="F631" s="68"/>
      <c r="G631" s="68"/>
      <c r="H631" s="150">
        <f>F631+G631</f>
        <v>0</v>
      </c>
      <c r="I631" s="221" t="e">
        <f>H631/$H$636</f>
        <v>#DIV/0!</v>
      </c>
      <c r="J631" s="206"/>
      <c r="K631" s="206"/>
      <c r="L631" s="209">
        <f>J631+K631</f>
        <v>0</v>
      </c>
      <c r="M631" s="221" t="e">
        <f>L631/$L$636</f>
        <v>#DIV/0!</v>
      </c>
      <c r="N631" s="392"/>
      <c r="O631" s="206"/>
      <c r="P631" s="206"/>
      <c r="Q631" s="209">
        <f>O631+P631</f>
        <v>0</v>
      </c>
      <c r="R631" s="221" t="e">
        <f>Q631/$Q$636</f>
        <v>#DIV/0!</v>
      </c>
      <c r="S631" s="384">
        <f>N636-Q636</f>
        <v>0</v>
      </c>
      <c r="T631" s="360">
        <f>IFERROR((S631/N636),0)</f>
        <v>0</v>
      </c>
      <c r="U631" s="206"/>
      <c r="V631" s="206"/>
      <c r="W631" s="151">
        <f>IFERROR(((V631/U631)*1),0)</f>
        <v>0</v>
      </c>
      <c r="X631" s="386"/>
    </row>
    <row r="632" spans="1:24" hidden="1">
      <c r="A632" s="389"/>
      <c r="B632" s="390"/>
      <c r="C632" s="391"/>
      <c r="D632" s="391"/>
      <c r="E632" s="149" t="s">
        <v>234</v>
      </c>
      <c r="F632" s="68"/>
      <c r="G632" s="68"/>
      <c r="H632" s="150">
        <f t="shared" ref="H632:H635" si="883">F632+G632</f>
        <v>0</v>
      </c>
      <c r="I632" s="221" t="e">
        <f t="shared" ref="I632:I635" si="884">H632/$H$636</f>
        <v>#DIV/0!</v>
      </c>
      <c r="J632" s="206"/>
      <c r="K632" s="206"/>
      <c r="L632" s="209">
        <f t="shared" ref="L632:L635" si="885">J632+K632</f>
        <v>0</v>
      </c>
      <c r="M632" s="221" t="e">
        <f t="shared" ref="M632:M635" si="886">L632/$L$636</f>
        <v>#DIV/0!</v>
      </c>
      <c r="N632" s="392"/>
      <c r="O632" s="206"/>
      <c r="P632" s="206"/>
      <c r="Q632" s="209">
        <f t="shared" ref="Q632:Q635" si="887">O632+P632</f>
        <v>0</v>
      </c>
      <c r="R632" s="221" t="e">
        <f t="shared" ref="R632:R635" si="888">Q632/$Q$636</f>
        <v>#DIV/0!</v>
      </c>
      <c r="S632" s="384"/>
      <c r="T632" s="360"/>
      <c r="U632" s="206"/>
      <c r="V632" s="206"/>
      <c r="W632" s="151">
        <f t="shared" ref="W632:W633" si="889">IFERROR(((V632/U632)*1),0)</f>
        <v>0</v>
      </c>
      <c r="X632" s="387"/>
    </row>
    <row r="633" spans="1:24" hidden="1">
      <c r="A633" s="389"/>
      <c r="B633" s="390"/>
      <c r="C633" s="391"/>
      <c r="D633" s="391"/>
      <c r="E633" s="149" t="s">
        <v>235</v>
      </c>
      <c r="F633" s="68"/>
      <c r="G633" s="68"/>
      <c r="H633" s="150">
        <f t="shared" si="883"/>
        <v>0</v>
      </c>
      <c r="I633" s="221" t="e">
        <f t="shared" si="884"/>
        <v>#DIV/0!</v>
      </c>
      <c r="J633" s="206"/>
      <c r="K633" s="206"/>
      <c r="L633" s="209">
        <f t="shared" si="885"/>
        <v>0</v>
      </c>
      <c r="M633" s="221" t="e">
        <f t="shared" si="886"/>
        <v>#DIV/0!</v>
      </c>
      <c r="N633" s="392"/>
      <c r="O633" s="206"/>
      <c r="P633" s="206"/>
      <c r="Q633" s="209">
        <f t="shared" si="887"/>
        <v>0</v>
      </c>
      <c r="R633" s="221" t="e">
        <f t="shared" si="888"/>
        <v>#DIV/0!</v>
      </c>
      <c r="S633" s="384"/>
      <c r="T633" s="360"/>
      <c r="U633" s="206"/>
      <c r="V633" s="206"/>
      <c r="W633" s="151">
        <f t="shared" si="889"/>
        <v>0</v>
      </c>
      <c r="X633" s="387"/>
    </row>
    <row r="634" spans="1:24" hidden="1">
      <c r="A634" s="389"/>
      <c r="B634" s="390"/>
      <c r="C634" s="391"/>
      <c r="D634" s="391"/>
      <c r="E634" s="149" t="s">
        <v>236</v>
      </c>
      <c r="F634" s="68"/>
      <c r="G634" s="68"/>
      <c r="H634" s="150">
        <f t="shared" si="883"/>
        <v>0</v>
      </c>
      <c r="I634" s="221" t="e">
        <f t="shared" si="884"/>
        <v>#DIV/0!</v>
      </c>
      <c r="J634" s="206"/>
      <c r="K634" s="206"/>
      <c r="L634" s="209">
        <f t="shared" si="885"/>
        <v>0</v>
      </c>
      <c r="M634" s="221" t="e">
        <f t="shared" si="886"/>
        <v>#DIV/0!</v>
      </c>
      <c r="N634" s="392"/>
      <c r="O634" s="206"/>
      <c r="P634" s="206"/>
      <c r="Q634" s="209">
        <f t="shared" si="887"/>
        <v>0</v>
      </c>
      <c r="R634" s="221" t="e">
        <f t="shared" si="888"/>
        <v>#DIV/0!</v>
      </c>
      <c r="S634" s="384"/>
      <c r="T634" s="360"/>
      <c r="U634" s="206"/>
      <c r="V634" s="206"/>
      <c r="W634" s="151">
        <f>IFERROR(((V634/U634)*1),0)</f>
        <v>0</v>
      </c>
      <c r="X634" s="387"/>
    </row>
    <row r="635" spans="1:24" ht="15.75" hidden="1" thickBot="1">
      <c r="A635" s="389"/>
      <c r="B635" s="390"/>
      <c r="C635" s="391"/>
      <c r="D635" s="391"/>
      <c r="E635" s="149" t="s">
        <v>237</v>
      </c>
      <c r="F635" s="68"/>
      <c r="G635" s="68"/>
      <c r="H635" s="150">
        <f t="shared" si="883"/>
        <v>0</v>
      </c>
      <c r="I635" s="221" t="e">
        <f t="shared" si="884"/>
        <v>#DIV/0!</v>
      </c>
      <c r="J635" s="206"/>
      <c r="K635" s="206"/>
      <c r="L635" s="209">
        <f t="shared" si="885"/>
        <v>0</v>
      </c>
      <c r="M635" s="221" t="e">
        <f t="shared" si="886"/>
        <v>#DIV/0!</v>
      </c>
      <c r="N635" s="392"/>
      <c r="O635" s="206"/>
      <c r="P635" s="206"/>
      <c r="Q635" s="209">
        <f t="shared" si="887"/>
        <v>0</v>
      </c>
      <c r="R635" s="221" t="e">
        <f t="shared" si="888"/>
        <v>#DIV/0!</v>
      </c>
      <c r="S635" s="384"/>
      <c r="T635" s="360"/>
      <c r="U635" s="206"/>
      <c r="V635" s="206"/>
      <c r="W635" s="151">
        <f>IFERROR(((V635/U635)*1),0)</f>
        <v>0</v>
      </c>
      <c r="X635" s="388"/>
    </row>
    <row r="636" spans="1:24" ht="15.75" hidden="1" thickBot="1">
      <c r="A636" s="371" t="s">
        <v>238</v>
      </c>
      <c r="B636" s="372"/>
      <c r="C636" s="373"/>
      <c r="D636" s="152"/>
      <c r="E636" s="157"/>
      <c r="F636" s="153">
        <f>SUM(F631:F635)</f>
        <v>0</v>
      </c>
      <c r="G636" s="154">
        <f t="shared" ref="G636:H636" si="890">SUM(G631:G635)</f>
        <v>0</v>
      </c>
      <c r="H636" s="154">
        <f t="shared" si="890"/>
        <v>0</v>
      </c>
      <c r="I636" s="222">
        <v>1</v>
      </c>
      <c r="J636" s="210">
        <f t="shared" ref="J636:L636" si="891">SUM(J631:J635)</f>
        <v>0</v>
      </c>
      <c r="K636" s="210">
        <f t="shared" si="891"/>
        <v>0</v>
      </c>
      <c r="L636" s="210">
        <f t="shared" si="891"/>
        <v>0</v>
      </c>
      <c r="M636" s="222">
        <v>1</v>
      </c>
      <c r="N636" s="210">
        <f>N631</f>
        <v>0</v>
      </c>
      <c r="O636" s="210">
        <f t="shared" ref="O636:Q636" si="892">SUM(O631:O635)</f>
        <v>0</v>
      </c>
      <c r="P636" s="210">
        <f t="shared" si="892"/>
        <v>0</v>
      </c>
      <c r="Q636" s="210">
        <f t="shared" si="892"/>
        <v>0</v>
      </c>
      <c r="R636" s="222">
        <v>1</v>
      </c>
      <c r="S636" s="210">
        <f>S631</f>
        <v>0</v>
      </c>
      <c r="T636" s="218">
        <f>T631</f>
        <v>0</v>
      </c>
      <c r="U636" s="212">
        <f>SUM(U631:U635)</f>
        <v>0</v>
      </c>
      <c r="V636" s="213">
        <f>SUM(V631:V635)</f>
        <v>0</v>
      </c>
      <c r="W636" s="155">
        <f>IFERROR(((V636/U636)*1),0)</f>
        <v>0</v>
      </c>
      <c r="X636" s="216">
        <f>IFERROR(((1-(1-T636)*W636)*1),0)</f>
        <v>1</v>
      </c>
    </row>
    <row r="637" spans="1:24" hidden="1">
      <c r="A637" s="389">
        <f>A631+1</f>
        <v>106</v>
      </c>
      <c r="B637" s="390"/>
      <c r="C637" s="391"/>
      <c r="D637" s="391"/>
      <c r="E637" s="149" t="s">
        <v>233</v>
      </c>
      <c r="F637" s="68"/>
      <c r="G637" s="68"/>
      <c r="H637" s="150">
        <f>F637+G637</f>
        <v>0</v>
      </c>
      <c r="I637" s="221" t="e">
        <f>H637/$H$642</f>
        <v>#DIV/0!</v>
      </c>
      <c r="J637" s="206"/>
      <c r="K637" s="206"/>
      <c r="L637" s="209">
        <f>J637+K637</f>
        <v>0</v>
      </c>
      <c r="M637" s="221" t="e">
        <f>L637/$L$642</f>
        <v>#DIV/0!</v>
      </c>
      <c r="N637" s="392"/>
      <c r="O637" s="206"/>
      <c r="P637" s="206"/>
      <c r="Q637" s="209">
        <f>O637+P637</f>
        <v>0</v>
      </c>
      <c r="R637" s="221" t="e">
        <f>Q637/$Q$642</f>
        <v>#DIV/0!</v>
      </c>
      <c r="S637" s="384">
        <f>N642-Q642</f>
        <v>0</v>
      </c>
      <c r="T637" s="360">
        <f>IFERROR((S637/N642),0)</f>
        <v>0</v>
      </c>
      <c r="U637" s="206"/>
      <c r="V637" s="206"/>
      <c r="W637" s="151">
        <f>IFERROR(((V637/U637)*1),0)</f>
        <v>0</v>
      </c>
      <c r="X637" s="386"/>
    </row>
    <row r="638" spans="1:24" hidden="1">
      <c r="A638" s="389"/>
      <c r="B638" s="390"/>
      <c r="C638" s="391"/>
      <c r="D638" s="391"/>
      <c r="E638" s="149" t="s">
        <v>234</v>
      </c>
      <c r="F638" s="68"/>
      <c r="G638" s="68"/>
      <c r="H638" s="150">
        <f t="shared" ref="H638:H641" si="893">F638+G638</f>
        <v>0</v>
      </c>
      <c r="I638" s="221" t="e">
        <f t="shared" ref="I638:I641" si="894">H638/$H$642</f>
        <v>#DIV/0!</v>
      </c>
      <c r="J638" s="206"/>
      <c r="K638" s="206"/>
      <c r="L638" s="209">
        <f t="shared" ref="L638:L641" si="895">J638+K638</f>
        <v>0</v>
      </c>
      <c r="M638" s="221" t="e">
        <f t="shared" ref="M638:M641" si="896">L638/$L$642</f>
        <v>#DIV/0!</v>
      </c>
      <c r="N638" s="392"/>
      <c r="O638" s="206"/>
      <c r="P638" s="206"/>
      <c r="Q638" s="209">
        <f t="shared" ref="Q638:Q641" si="897">O638+P638</f>
        <v>0</v>
      </c>
      <c r="R638" s="221" t="e">
        <f t="shared" ref="R638:R641" si="898">Q638/$Q$642</f>
        <v>#DIV/0!</v>
      </c>
      <c r="S638" s="384"/>
      <c r="T638" s="360"/>
      <c r="U638" s="206"/>
      <c r="V638" s="206"/>
      <c r="W638" s="151">
        <f t="shared" ref="W638:W639" si="899">IFERROR(((V638/U638)*1),0)</f>
        <v>0</v>
      </c>
      <c r="X638" s="387"/>
    </row>
    <row r="639" spans="1:24" hidden="1">
      <c r="A639" s="389"/>
      <c r="B639" s="390"/>
      <c r="C639" s="391"/>
      <c r="D639" s="391"/>
      <c r="E639" s="149" t="s">
        <v>235</v>
      </c>
      <c r="F639" s="68"/>
      <c r="G639" s="68"/>
      <c r="H639" s="150">
        <f t="shared" si="893"/>
        <v>0</v>
      </c>
      <c r="I639" s="221" t="e">
        <f t="shared" si="894"/>
        <v>#DIV/0!</v>
      </c>
      <c r="J639" s="206"/>
      <c r="K639" s="206"/>
      <c r="L639" s="209">
        <f t="shared" si="895"/>
        <v>0</v>
      </c>
      <c r="M639" s="221" t="e">
        <f t="shared" si="896"/>
        <v>#DIV/0!</v>
      </c>
      <c r="N639" s="392"/>
      <c r="O639" s="206"/>
      <c r="P639" s="206"/>
      <c r="Q639" s="209">
        <f t="shared" si="897"/>
        <v>0</v>
      </c>
      <c r="R639" s="221" t="e">
        <f t="shared" si="898"/>
        <v>#DIV/0!</v>
      </c>
      <c r="S639" s="384"/>
      <c r="T639" s="360"/>
      <c r="U639" s="206"/>
      <c r="V639" s="206"/>
      <c r="W639" s="151">
        <f t="shared" si="899"/>
        <v>0</v>
      </c>
      <c r="X639" s="387"/>
    </row>
    <row r="640" spans="1:24" hidden="1">
      <c r="A640" s="389"/>
      <c r="B640" s="390"/>
      <c r="C640" s="391"/>
      <c r="D640" s="391"/>
      <c r="E640" s="149" t="s">
        <v>236</v>
      </c>
      <c r="F640" s="68"/>
      <c r="G640" s="68"/>
      <c r="H640" s="150">
        <f t="shared" si="893"/>
        <v>0</v>
      </c>
      <c r="I640" s="221" t="e">
        <f t="shared" si="894"/>
        <v>#DIV/0!</v>
      </c>
      <c r="J640" s="206"/>
      <c r="K640" s="206"/>
      <c r="L640" s="209">
        <f t="shared" si="895"/>
        <v>0</v>
      </c>
      <c r="M640" s="221" t="e">
        <f t="shared" si="896"/>
        <v>#DIV/0!</v>
      </c>
      <c r="N640" s="392"/>
      <c r="O640" s="206"/>
      <c r="P640" s="206"/>
      <c r="Q640" s="209">
        <f t="shared" si="897"/>
        <v>0</v>
      </c>
      <c r="R640" s="221" t="e">
        <f t="shared" si="898"/>
        <v>#DIV/0!</v>
      </c>
      <c r="S640" s="384"/>
      <c r="T640" s="360"/>
      <c r="U640" s="206"/>
      <c r="V640" s="206"/>
      <c r="W640" s="151">
        <f>IFERROR(((V640/U640)*1),0)</f>
        <v>0</v>
      </c>
      <c r="X640" s="387"/>
    </row>
    <row r="641" spans="1:24" ht="15.75" hidden="1" thickBot="1">
      <c r="A641" s="389"/>
      <c r="B641" s="390"/>
      <c r="C641" s="391"/>
      <c r="D641" s="391"/>
      <c r="E641" s="149" t="s">
        <v>237</v>
      </c>
      <c r="F641" s="68"/>
      <c r="G641" s="68"/>
      <c r="H641" s="150">
        <f t="shared" si="893"/>
        <v>0</v>
      </c>
      <c r="I641" s="221" t="e">
        <f t="shared" si="894"/>
        <v>#DIV/0!</v>
      </c>
      <c r="J641" s="206"/>
      <c r="K641" s="206"/>
      <c r="L641" s="209">
        <f t="shared" si="895"/>
        <v>0</v>
      </c>
      <c r="M641" s="221" t="e">
        <f t="shared" si="896"/>
        <v>#DIV/0!</v>
      </c>
      <c r="N641" s="392"/>
      <c r="O641" s="206"/>
      <c r="P641" s="206"/>
      <c r="Q641" s="209">
        <f t="shared" si="897"/>
        <v>0</v>
      </c>
      <c r="R641" s="221" t="e">
        <f t="shared" si="898"/>
        <v>#DIV/0!</v>
      </c>
      <c r="S641" s="384"/>
      <c r="T641" s="360"/>
      <c r="U641" s="206"/>
      <c r="V641" s="206"/>
      <c r="W641" s="151">
        <f>IFERROR(((V641/U641)*1),0)</f>
        <v>0</v>
      </c>
      <c r="X641" s="388"/>
    </row>
    <row r="642" spans="1:24" ht="15.75" hidden="1" thickBot="1">
      <c r="A642" s="371" t="s">
        <v>238</v>
      </c>
      <c r="B642" s="372"/>
      <c r="C642" s="373"/>
      <c r="D642" s="152"/>
      <c r="E642" s="157"/>
      <c r="F642" s="153">
        <f>SUM(F637:F641)</f>
        <v>0</v>
      </c>
      <c r="G642" s="154">
        <f t="shared" ref="G642:H642" si="900">SUM(G637:G641)</f>
        <v>0</v>
      </c>
      <c r="H642" s="154">
        <f t="shared" si="900"/>
        <v>0</v>
      </c>
      <c r="I642" s="222">
        <v>1</v>
      </c>
      <c r="J642" s="210">
        <f t="shared" ref="J642:L642" si="901">SUM(J637:J641)</f>
        <v>0</v>
      </c>
      <c r="K642" s="210">
        <f t="shared" si="901"/>
        <v>0</v>
      </c>
      <c r="L642" s="210">
        <f t="shared" si="901"/>
        <v>0</v>
      </c>
      <c r="M642" s="222">
        <v>1</v>
      </c>
      <c r="N642" s="210">
        <f>N637</f>
        <v>0</v>
      </c>
      <c r="O642" s="210">
        <f t="shared" ref="O642:Q642" si="902">SUM(O637:O641)</f>
        <v>0</v>
      </c>
      <c r="P642" s="210">
        <f t="shared" si="902"/>
        <v>0</v>
      </c>
      <c r="Q642" s="210">
        <f t="shared" si="902"/>
        <v>0</v>
      </c>
      <c r="R642" s="222">
        <v>1</v>
      </c>
      <c r="S642" s="210">
        <f>S637</f>
        <v>0</v>
      </c>
      <c r="T642" s="218">
        <f>T637</f>
        <v>0</v>
      </c>
      <c r="U642" s="212">
        <f>SUM(U637:U641)</f>
        <v>0</v>
      </c>
      <c r="V642" s="213">
        <f>SUM(V637:V641)</f>
        <v>0</v>
      </c>
      <c r="W642" s="155">
        <f>IFERROR(((V642/U642)*1),0)</f>
        <v>0</v>
      </c>
      <c r="X642" s="216">
        <f>IFERROR(((1-(1-T642)*W642)*1),0)</f>
        <v>1</v>
      </c>
    </row>
    <row r="643" spans="1:24" hidden="1">
      <c r="A643" s="389">
        <f>A637+1</f>
        <v>107</v>
      </c>
      <c r="B643" s="390"/>
      <c r="C643" s="391"/>
      <c r="D643" s="391"/>
      <c r="E643" s="149" t="s">
        <v>233</v>
      </c>
      <c r="F643" s="68"/>
      <c r="G643" s="68"/>
      <c r="H643" s="150">
        <f>F643+G643</f>
        <v>0</v>
      </c>
      <c r="I643" s="221" t="e">
        <f>H643/$H$648</f>
        <v>#DIV/0!</v>
      </c>
      <c r="J643" s="206"/>
      <c r="K643" s="206"/>
      <c r="L643" s="209">
        <f>J643+K643</f>
        <v>0</v>
      </c>
      <c r="M643" s="221" t="e">
        <f>L643/$L$648</f>
        <v>#DIV/0!</v>
      </c>
      <c r="N643" s="392"/>
      <c r="O643" s="206"/>
      <c r="P643" s="206"/>
      <c r="Q643" s="209">
        <f>O643+P643</f>
        <v>0</v>
      </c>
      <c r="R643" s="221" t="e">
        <f>Q643/$Q$648</f>
        <v>#DIV/0!</v>
      </c>
      <c r="S643" s="384">
        <f>N648-Q648</f>
        <v>0</v>
      </c>
      <c r="T643" s="360">
        <f>IFERROR((S643/N648),0)</f>
        <v>0</v>
      </c>
      <c r="U643" s="206"/>
      <c r="V643" s="206"/>
      <c r="W643" s="151">
        <f>IFERROR(((V643/U643)*1),0)</f>
        <v>0</v>
      </c>
      <c r="X643" s="386"/>
    </row>
    <row r="644" spans="1:24" hidden="1">
      <c r="A644" s="389"/>
      <c r="B644" s="390"/>
      <c r="C644" s="391"/>
      <c r="D644" s="391"/>
      <c r="E644" s="149" t="s">
        <v>234</v>
      </c>
      <c r="F644" s="68"/>
      <c r="G644" s="68"/>
      <c r="H644" s="150">
        <f t="shared" ref="H644:H647" si="903">F644+G644</f>
        <v>0</v>
      </c>
      <c r="I644" s="221" t="e">
        <f t="shared" ref="I644:I647" si="904">H644/$H$648</f>
        <v>#DIV/0!</v>
      </c>
      <c r="J644" s="206"/>
      <c r="K644" s="206"/>
      <c r="L644" s="209">
        <f t="shared" ref="L644:L647" si="905">J644+K644</f>
        <v>0</v>
      </c>
      <c r="M644" s="221" t="e">
        <f t="shared" ref="M644:M647" si="906">L644/$L$648</f>
        <v>#DIV/0!</v>
      </c>
      <c r="N644" s="392"/>
      <c r="O644" s="206"/>
      <c r="P644" s="206"/>
      <c r="Q644" s="209">
        <f t="shared" ref="Q644:Q647" si="907">O644+P644</f>
        <v>0</v>
      </c>
      <c r="R644" s="221" t="e">
        <f t="shared" ref="R644:R647" si="908">Q644/$Q$648</f>
        <v>#DIV/0!</v>
      </c>
      <c r="S644" s="384"/>
      <c r="T644" s="360"/>
      <c r="U644" s="206"/>
      <c r="V644" s="206"/>
      <c r="W644" s="151">
        <f t="shared" ref="W644:W645" si="909">IFERROR(((V644/U644)*1),0)</f>
        <v>0</v>
      </c>
      <c r="X644" s="387"/>
    </row>
    <row r="645" spans="1:24" hidden="1">
      <c r="A645" s="389"/>
      <c r="B645" s="390"/>
      <c r="C645" s="391"/>
      <c r="D645" s="391"/>
      <c r="E645" s="149" t="s">
        <v>235</v>
      </c>
      <c r="F645" s="68"/>
      <c r="G645" s="68"/>
      <c r="H645" s="150">
        <f t="shared" si="903"/>
        <v>0</v>
      </c>
      <c r="I645" s="221" t="e">
        <f t="shared" si="904"/>
        <v>#DIV/0!</v>
      </c>
      <c r="J645" s="206"/>
      <c r="K645" s="206"/>
      <c r="L645" s="209">
        <f t="shared" si="905"/>
        <v>0</v>
      </c>
      <c r="M645" s="221" t="e">
        <f t="shared" si="906"/>
        <v>#DIV/0!</v>
      </c>
      <c r="N645" s="392"/>
      <c r="O645" s="206"/>
      <c r="P645" s="206"/>
      <c r="Q645" s="209">
        <f t="shared" si="907"/>
        <v>0</v>
      </c>
      <c r="R645" s="221" t="e">
        <f t="shared" si="908"/>
        <v>#DIV/0!</v>
      </c>
      <c r="S645" s="384"/>
      <c r="T645" s="360"/>
      <c r="U645" s="206"/>
      <c r="V645" s="206"/>
      <c r="W645" s="151">
        <f t="shared" si="909"/>
        <v>0</v>
      </c>
      <c r="X645" s="387"/>
    </row>
    <row r="646" spans="1:24" hidden="1">
      <c r="A646" s="389"/>
      <c r="B646" s="390"/>
      <c r="C646" s="391"/>
      <c r="D646" s="391"/>
      <c r="E646" s="149" t="s">
        <v>236</v>
      </c>
      <c r="F646" s="68"/>
      <c r="G646" s="68"/>
      <c r="H646" s="150">
        <f t="shared" si="903"/>
        <v>0</v>
      </c>
      <c r="I646" s="221" t="e">
        <f t="shared" si="904"/>
        <v>#DIV/0!</v>
      </c>
      <c r="J646" s="206"/>
      <c r="K646" s="206"/>
      <c r="L646" s="209">
        <f t="shared" si="905"/>
        <v>0</v>
      </c>
      <c r="M646" s="221" t="e">
        <f t="shared" si="906"/>
        <v>#DIV/0!</v>
      </c>
      <c r="N646" s="392"/>
      <c r="O646" s="206"/>
      <c r="P646" s="206"/>
      <c r="Q646" s="209">
        <f t="shared" si="907"/>
        <v>0</v>
      </c>
      <c r="R646" s="221" t="e">
        <f t="shared" si="908"/>
        <v>#DIV/0!</v>
      </c>
      <c r="S646" s="384"/>
      <c r="T646" s="360"/>
      <c r="U646" s="206"/>
      <c r="V646" s="206"/>
      <c r="W646" s="151">
        <f>IFERROR(((V646/U646)*1),0)</f>
        <v>0</v>
      </c>
      <c r="X646" s="387"/>
    </row>
    <row r="647" spans="1:24" ht="15.75" hidden="1" thickBot="1">
      <c r="A647" s="389"/>
      <c r="B647" s="390"/>
      <c r="C647" s="391"/>
      <c r="D647" s="391"/>
      <c r="E647" s="149" t="s">
        <v>237</v>
      </c>
      <c r="F647" s="68"/>
      <c r="G647" s="68"/>
      <c r="H647" s="150">
        <f t="shared" si="903"/>
        <v>0</v>
      </c>
      <c r="I647" s="221" t="e">
        <f t="shared" si="904"/>
        <v>#DIV/0!</v>
      </c>
      <c r="J647" s="206"/>
      <c r="K647" s="206"/>
      <c r="L647" s="209">
        <f t="shared" si="905"/>
        <v>0</v>
      </c>
      <c r="M647" s="221" t="e">
        <f t="shared" si="906"/>
        <v>#DIV/0!</v>
      </c>
      <c r="N647" s="392"/>
      <c r="O647" s="206"/>
      <c r="P647" s="206"/>
      <c r="Q647" s="209">
        <f t="shared" si="907"/>
        <v>0</v>
      </c>
      <c r="R647" s="221" t="e">
        <f t="shared" si="908"/>
        <v>#DIV/0!</v>
      </c>
      <c r="S647" s="384"/>
      <c r="T647" s="360"/>
      <c r="U647" s="206"/>
      <c r="V647" s="206"/>
      <c r="W647" s="151">
        <f>IFERROR(((V647/U647)*1),0)</f>
        <v>0</v>
      </c>
      <c r="X647" s="388"/>
    </row>
    <row r="648" spans="1:24" ht="15.75" hidden="1" thickBot="1">
      <c r="A648" s="371" t="s">
        <v>238</v>
      </c>
      <c r="B648" s="372"/>
      <c r="C648" s="373"/>
      <c r="D648" s="152"/>
      <c r="E648" s="157"/>
      <c r="F648" s="153">
        <f>SUM(F643:F647)</f>
        <v>0</v>
      </c>
      <c r="G648" s="154">
        <f t="shared" ref="G648:H648" si="910">SUM(G643:G647)</f>
        <v>0</v>
      </c>
      <c r="H648" s="154">
        <f t="shared" si="910"/>
        <v>0</v>
      </c>
      <c r="I648" s="222">
        <v>1</v>
      </c>
      <c r="J648" s="210">
        <f t="shared" ref="J648:L648" si="911">SUM(J643:J647)</f>
        <v>0</v>
      </c>
      <c r="K648" s="210">
        <f t="shared" si="911"/>
        <v>0</v>
      </c>
      <c r="L648" s="210">
        <f t="shared" si="911"/>
        <v>0</v>
      </c>
      <c r="M648" s="222">
        <v>1</v>
      </c>
      <c r="N648" s="210">
        <f>N643</f>
        <v>0</v>
      </c>
      <c r="O648" s="210">
        <f t="shared" ref="O648:Q648" si="912">SUM(O643:O647)</f>
        <v>0</v>
      </c>
      <c r="P648" s="210">
        <f t="shared" si="912"/>
        <v>0</v>
      </c>
      <c r="Q648" s="210">
        <f t="shared" si="912"/>
        <v>0</v>
      </c>
      <c r="R648" s="222">
        <v>1</v>
      </c>
      <c r="S648" s="210">
        <f>S643</f>
        <v>0</v>
      </c>
      <c r="T648" s="218">
        <f>T643</f>
        <v>0</v>
      </c>
      <c r="U648" s="212">
        <f>SUM(U643:U647)</f>
        <v>0</v>
      </c>
      <c r="V648" s="213">
        <f>SUM(V643:V647)</f>
        <v>0</v>
      </c>
      <c r="W648" s="155">
        <f>IFERROR(((V648/U648)*1),0)</f>
        <v>0</v>
      </c>
      <c r="X648" s="216">
        <f>IFERROR(((1-(1-T648)*W648)*1),0)</f>
        <v>1</v>
      </c>
    </row>
    <row r="649" spans="1:24" hidden="1">
      <c r="A649" s="389">
        <f>A643+1</f>
        <v>108</v>
      </c>
      <c r="B649" s="390"/>
      <c r="C649" s="391"/>
      <c r="D649" s="391"/>
      <c r="E649" s="149" t="s">
        <v>233</v>
      </c>
      <c r="F649" s="68"/>
      <c r="G649" s="68"/>
      <c r="H649" s="150">
        <f>F649+G649</f>
        <v>0</v>
      </c>
      <c r="I649" s="221" t="e">
        <f>H649/$H$654</f>
        <v>#DIV/0!</v>
      </c>
      <c r="J649" s="206"/>
      <c r="K649" s="206"/>
      <c r="L649" s="209">
        <f>J649+K649</f>
        <v>0</v>
      </c>
      <c r="M649" s="221" t="e">
        <f>L649/$L$654</f>
        <v>#DIV/0!</v>
      </c>
      <c r="N649" s="392"/>
      <c r="O649" s="206"/>
      <c r="P649" s="206"/>
      <c r="Q649" s="209">
        <f>O649+P649</f>
        <v>0</v>
      </c>
      <c r="R649" s="221" t="e">
        <f>Q649/$Q$654</f>
        <v>#DIV/0!</v>
      </c>
      <c r="S649" s="384">
        <f>N654-Q654</f>
        <v>0</v>
      </c>
      <c r="T649" s="360">
        <f>IFERROR((S649/N654),0)</f>
        <v>0</v>
      </c>
      <c r="U649" s="206"/>
      <c r="V649" s="206"/>
      <c r="W649" s="151">
        <f>IFERROR(((V649/U649)*1),0)</f>
        <v>0</v>
      </c>
      <c r="X649" s="386"/>
    </row>
    <row r="650" spans="1:24" hidden="1">
      <c r="A650" s="389"/>
      <c r="B650" s="390"/>
      <c r="C650" s="391"/>
      <c r="D650" s="391"/>
      <c r="E650" s="149" t="s">
        <v>234</v>
      </c>
      <c r="F650" s="68"/>
      <c r="G650" s="68"/>
      <c r="H650" s="150">
        <f t="shared" ref="H650:H653" si="913">F650+G650</f>
        <v>0</v>
      </c>
      <c r="I650" s="221" t="e">
        <f t="shared" ref="I650:I653" si="914">H650/$H$654</f>
        <v>#DIV/0!</v>
      </c>
      <c r="J650" s="206"/>
      <c r="K650" s="206"/>
      <c r="L650" s="209">
        <f t="shared" ref="L650:L653" si="915">J650+K650</f>
        <v>0</v>
      </c>
      <c r="M650" s="221" t="e">
        <f t="shared" ref="M650:M653" si="916">L650/$L$654</f>
        <v>#DIV/0!</v>
      </c>
      <c r="N650" s="392"/>
      <c r="O650" s="206"/>
      <c r="P650" s="206"/>
      <c r="Q650" s="209">
        <f t="shared" ref="Q650:Q653" si="917">O650+P650</f>
        <v>0</v>
      </c>
      <c r="R650" s="221" t="e">
        <f t="shared" ref="R650:R653" si="918">Q650/$Q$654</f>
        <v>#DIV/0!</v>
      </c>
      <c r="S650" s="384"/>
      <c r="T650" s="360"/>
      <c r="U650" s="206"/>
      <c r="V650" s="206"/>
      <c r="W650" s="151">
        <f t="shared" ref="W650:W651" si="919">IFERROR(((V650/U650)*1),0)</f>
        <v>0</v>
      </c>
      <c r="X650" s="387"/>
    </row>
    <row r="651" spans="1:24" hidden="1">
      <c r="A651" s="389"/>
      <c r="B651" s="390"/>
      <c r="C651" s="391"/>
      <c r="D651" s="391"/>
      <c r="E651" s="149" t="s">
        <v>235</v>
      </c>
      <c r="F651" s="68"/>
      <c r="G651" s="68"/>
      <c r="H651" s="150">
        <f t="shared" si="913"/>
        <v>0</v>
      </c>
      <c r="I651" s="221" t="e">
        <f t="shared" si="914"/>
        <v>#DIV/0!</v>
      </c>
      <c r="J651" s="206"/>
      <c r="K651" s="206"/>
      <c r="L651" s="209">
        <f t="shared" si="915"/>
        <v>0</v>
      </c>
      <c r="M651" s="221" t="e">
        <f t="shared" si="916"/>
        <v>#DIV/0!</v>
      </c>
      <c r="N651" s="392"/>
      <c r="O651" s="206"/>
      <c r="P651" s="206"/>
      <c r="Q651" s="209">
        <f t="shared" si="917"/>
        <v>0</v>
      </c>
      <c r="R651" s="221" t="e">
        <f t="shared" si="918"/>
        <v>#DIV/0!</v>
      </c>
      <c r="S651" s="384"/>
      <c r="T651" s="360"/>
      <c r="U651" s="206"/>
      <c r="V651" s="206"/>
      <c r="W651" s="151">
        <f t="shared" si="919"/>
        <v>0</v>
      </c>
      <c r="X651" s="387"/>
    </row>
    <row r="652" spans="1:24" hidden="1">
      <c r="A652" s="389"/>
      <c r="B652" s="390"/>
      <c r="C652" s="391"/>
      <c r="D652" s="391"/>
      <c r="E652" s="149" t="s">
        <v>236</v>
      </c>
      <c r="F652" s="68"/>
      <c r="G652" s="68"/>
      <c r="H652" s="150">
        <f t="shared" si="913"/>
        <v>0</v>
      </c>
      <c r="I652" s="221" t="e">
        <f t="shared" si="914"/>
        <v>#DIV/0!</v>
      </c>
      <c r="J652" s="206"/>
      <c r="K652" s="206"/>
      <c r="L652" s="209">
        <f t="shared" si="915"/>
        <v>0</v>
      </c>
      <c r="M652" s="221" t="e">
        <f t="shared" si="916"/>
        <v>#DIV/0!</v>
      </c>
      <c r="N652" s="392"/>
      <c r="O652" s="206"/>
      <c r="P652" s="206"/>
      <c r="Q652" s="209">
        <f t="shared" si="917"/>
        <v>0</v>
      </c>
      <c r="R652" s="221" t="e">
        <f t="shared" si="918"/>
        <v>#DIV/0!</v>
      </c>
      <c r="S652" s="384"/>
      <c r="T652" s="360"/>
      <c r="U652" s="206"/>
      <c r="V652" s="206"/>
      <c r="W652" s="151">
        <f>IFERROR(((V652/U652)*1),0)</f>
        <v>0</v>
      </c>
      <c r="X652" s="387"/>
    </row>
    <row r="653" spans="1:24" ht="15.75" hidden="1" thickBot="1">
      <c r="A653" s="389"/>
      <c r="B653" s="390"/>
      <c r="C653" s="391"/>
      <c r="D653" s="391"/>
      <c r="E653" s="149" t="s">
        <v>237</v>
      </c>
      <c r="F653" s="68"/>
      <c r="G653" s="68"/>
      <c r="H653" s="150">
        <f t="shared" si="913"/>
        <v>0</v>
      </c>
      <c r="I653" s="221" t="e">
        <f t="shared" si="914"/>
        <v>#DIV/0!</v>
      </c>
      <c r="J653" s="206"/>
      <c r="K653" s="206"/>
      <c r="L653" s="209">
        <f t="shared" si="915"/>
        <v>0</v>
      </c>
      <c r="M653" s="221" t="e">
        <f t="shared" si="916"/>
        <v>#DIV/0!</v>
      </c>
      <c r="N653" s="392"/>
      <c r="O653" s="206"/>
      <c r="P653" s="206"/>
      <c r="Q653" s="209">
        <f t="shared" si="917"/>
        <v>0</v>
      </c>
      <c r="R653" s="221" t="e">
        <f t="shared" si="918"/>
        <v>#DIV/0!</v>
      </c>
      <c r="S653" s="384"/>
      <c r="T653" s="360"/>
      <c r="U653" s="206"/>
      <c r="V653" s="206"/>
      <c r="W653" s="151">
        <f>IFERROR(((V653/U653)*1),0)</f>
        <v>0</v>
      </c>
      <c r="X653" s="388"/>
    </row>
    <row r="654" spans="1:24" ht="15.75" hidden="1" thickBot="1">
      <c r="A654" s="371" t="s">
        <v>238</v>
      </c>
      <c r="B654" s="372"/>
      <c r="C654" s="373"/>
      <c r="D654" s="152"/>
      <c r="E654" s="157"/>
      <c r="F654" s="153">
        <f>SUM(F649:F653)</f>
        <v>0</v>
      </c>
      <c r="G654" s="154">
        <f t="shared" ref="G654:H654" si="920">SUM(G649:G653)</f>
        <v>0</v>
      </c>
      <c r="H654" s="154">
        <f t="shared" si="920"/>
        <v>0</v>
      </c>
      <c r="I654" s="222">
        <v>1</v>
      </c>
      <c r="J654" s="210">
        <f t="shared" ref="J654:L654" si="921">SUM(J649:J653)</f>
        <v>0</v>
      </c>
      <c r="K654" s="210">
        <f t="shared" si="921"/>
        <v>0</v>
      </c>
      <c r="L654" s="210">
        <f t="shared" si="921"/>
        <v>0</v>
      </c>
      <c r="M654" s="222">
        <v>1</v>
      </c>
      <c r="N654" s="210">
        <f>N649</f>
        <v>0</v>
      </c>
      <c r="O654" s="210">
        <f t="shared" ref="O654:Q654" si="922">SUM(O649:O653)</f>
        <v>0</v>
      </c>
      <c r="P654" s="210">
        <f t="shared" si="922"/>
        <v>0</v>
      </c>
      <c r="Q654" s="210">
        <f t="shared" si="922"/>
        <v>0</v>
      </c>
      <c r="R654" s="222">
        <v>1</v>
      </c>
      <c r="S654" s="210">
        <f>S649</f>
        <v>0</v>
      </c>
      <c r="T654" s="218">
        <f>T649</f>
        <v>0</v>
      </c>
      <c r="U654" s="212">
        <f>SUM(U649:U653)</f>
        <v>0</v>
      </c>
      <c r="V654" s="213">
        <f>SUM(V649:V653)</f>
        <v>0</v>
      </c>
      <c r="W654" s="155">
        <f>IFERROR(((V654/U654)*1),0)</f>
        <v>0</v>
      </c>
      <c r="X654" s="216">
        <f>IFERROR(((1-(1-T654)*W654)*1),0)</f>
        <v>1</v>
      </c>
    </row>
    <row r="655" spans="1:24" hidden="1">
      <c r="A655" s="389">
        <f>A649+1</f>
        <v>109</v>
      </c>
      <c r="B655" s="390"/>
      <c r="C655" s="391"/>
      <c r="D655" s="391"/>
      <c r="E655" s="149" t="s">
        <v>233</v>
      </c>
      <c r="F655" s="68"/>
      <c r="G655" s="68"/>
      <c r="H655" s="150">
        <f>F655+G655</f>
        <v>0</v>
      </c>
      <c r="I655" s="221" t="e">
        <f>H655/$H$660</f>
        <v>#DIV/0!</v>
      </c>
      <c r="J655" s="206"/>
      <c r="K655" s="206"/>
      <c r="L655" s="209">
        <f>J655+K655</f>
        <v>0</v>
      </c>
      <c r="M655" s="221" t="e">
        <f>L655/$L$660</f>
        <v>#DIV/0!</v>
      </c>
      <c r="N655" s="392"/>
      <c r="O655" s="206"/>
      <c r="P655" s="206"/>
      <c r="Q655" s="209">
        <f>O655+P655</f>
        <v>0</v>
      </c>
      <c r="R655" s="221" t="e">
        <f>Q655/$Q$660</f>
        <v>#DIV/0!</v>
      </c>
      <c r="S655" s="384">
        <f>N660-Q660</f>
        <v>0</v>
      </c>
      <c r="T655" s="360">
        <f>IFERROR((S655/N660),0)</f>
        <v>0</v>
      </c>
      <c r="U655" s="206"/>
      <c r="V655" s="206"/>
      <c r="W655" s="151">
        <f>IFERROR(((V655/U655)*1),0)</f>
        <v>0</v>
      </c>
      <c r="X655" s="386"/>
    </row>
    <row r="656" spans="1:24" hidden="1">
      <c r="A656" s="389"/>
      <c r="B656" s="390"/>
      <c r="C656" s="391"/>
      <c r="D656" s="391"/>
      <c r="E656" s="149" t="s">
        <v>234</v>
      </c>
      <c r="F656" s="68"/>
      <c r="G656" s="68"/>
      <c r="H656" s="150">
        <f t="shared" ref="H656:H659" si="923">F656+G656</f>
        <v>0</v>
      </c>
      <c r="I656" s="221" t="e">
        <f t="shared" ref="I656:I659" si="924">H656/$H$660</f>
        <v>#DIV/0!</v>
      </c>
      <c r="J656" s="206"/>
      <c r="K656" s="206"/>
      <c r="L656" s="209">
        <f t="shared" ref="L656:L659" si="925">J656+K656</f>
        <v>0</v>
      </c>
      <c r="M656" s="221" t="e">
        <f t="shared" ref="M656:M659" si="926">L656/$L$660</f>
        <v>#DIV/0!</v>
      </c>
      <c r="N656" s="392"/>
      <c r="O656" s="206"/>
      <c r="P656" s="206"/>
      <c r="Q656" s="209">
        <f t="shared" ref="Q656:Q659" si="927">O656+P656</f>
        <v>0</v>
      </c>
      <c r="R656" s="221" t="e">
        <f t="shared" ref="R656:R659" si="928">Q656/$Q$660</f>
        <v>#DIV/0!</v>
      </c>
      <c r="S656" s="384"/>
      <c r="T656" s="360"/>
      <c r="U656" s="206"/>
      <c r="V656" s="206"/>
      <c r="W656" s="151">
        <f t="shared" ref="W656:W657" si="929">IFERROR(((V656/U656)*1),0)</f>
        <v>0</v>
      </c>
      <c r="X656" s="387"/>
    </row>
    <row r="657" spans="1:24" hidden="1">
      <c r="A657" s="389"/>
      <c r="B657" s="390"/>
      <c r="C657" s="391"/>
      <c r="D657" s="391"/>
      <c r="E657" s="149" t="s">
        <v>235</v>
      </c>
      <c r="F657" s="68"/>
      <c r="G657" s="68"/>
      <c r="H657" s="150">
        <f t="shared" si="923"/>
        <v>0</v>
      </c>
      <c r="I657" s="221" t="e">
        <f t="shared" si="924"/>
        <v>#DIV/0!</v>
      </c>
      <c r="J657" s="206"/>
      <c r="K657" s="206"/>
      <c r="L657" s="209">
        <f t="shared" si="925"/>
        <v>0</v>
      </c>
      <c r="M657" s="221" t="e">
        <f t="shared" si="926"/>
        <v>#DIV/0!</v>
      </c>
      <c r="N657" s="392"/>
      <c r="O657" s="206"/>
      <c r="P657" s="206"/>
      <c r="Q657" s="209">
        <f t="shared" si="927"/>
        <v>0</v>
      </c>
      <c r="R657" s="221" t="e">
        <f t="shared" si="928"/>
        <v>#DIV/0!</v>
      </c>
      <c r="S657" s="384"/>
      <c r="T657" s="360"/>
      <c r="U657" s="206"/>
      <c r="V657" s="206"/>
      <c r="W657" s="151">
        <f t="shared" si="929"/>
        <v>0</v>
      </c>
      <c r="X657" s="387"/>
    </row>
    <row r="658" spans="1:24" hidden="1">
      <c r="A658" s="389"/>
      <c r="B658" s="390"/>
      <c r="C658" s="391"/>
      <c r="D658" s="391"/>
      <c r="E658" s="149" t="s">
        <v>236</v>
      </c>
      <c r="F658" s="68"/>
      <c r="G658" s="68"/>
      <c r="H658" s="150">
        <f t="shared" si="923"/>
        <v>0</v>
      </c>
      <c r="I658" s="221" t="e">
        <f t="shared" si="924"/>
        <v>#DIV/0!</v>
      </c>
      <c r="J658" s="206"/>
      <c r="K658" s="206"/>
      <c r="L658" s="209">
        <f t="shared" si="925"/>
        <v>0</v>
      </c>
      <c r="M658" s="221" t="e">
        <f t="shared" si="926"/>
        <v>#DIV/0!</v>
      </c>
      <c r="N658" s="392"/>
      <c r="O658" s="206"/>
      <c r="P658" s="206"/>
      <c r="Q658" s="209">
        <f t="shared" si="927"/>
        <v>0</v>
      </c>
      <c r="R658" s="221" t="e">
        <f t="shared" si="928"/>
        <v>#DIV/0!</v>
      </c>
      <c r="S658" s="384"/>
      <c r="T658" s="360"/>
      <c r="U658" s="206"/>
      <c r="V658" s="206"/>
      <c r="W658" s="151">
        <f>IFERROR(((V658/U658)*1),0)</f>
        <v>0</v>
      </c>
      <c r="X658" s="387"/>
    </row>
    <row r="659" spans="1:24" ht="15.75" hidden="1" thickBot="1">
      <c r="A659" s="389"/>
      <c r="B659" s="390"/>
      <c r="C659" s="391"/>
      <c r="D659" s="391"/>
      <c r="E659" s="149" t="s">
        <v>237</v>
      </c>
      <c r="F659" s="68"/>
      <c r="G659" s="68"/>
      <c r="H659" s="150">
        <f t="shared" si="923"/>
        <v>0</v>
      </c>
      <c r="I659" s="221" t="e">
        <f t="shared" si="924"/>
        <v>#DIV/0!</v>
      </c>
      <c r="J659" s="206"/>
      <c r="K659" s="206"/>
      <c r="L659" s="209">
        <f t="shared" si="925"/>
        <v>0</v>
      </c>
      <c r="M659" s="221" t="e">
        <f t="shared" si="926"/>
        <v>#DIV/0!</v>
      </c>
      <c r="N659" s="392"/>
      <c r="O659" s="206"/>
      <c r="P659" s="206"/>
      <c r="Q659" s="209">
        <f t="shared" si="927"/>
        <v>0</v>
      </c>
      <c r="R659" s="221" t="e">
        <f t="shared" si="928"/>
        <v>#DIV/0!</v>
      </c>
      <c r="S659" s="384"/>
      <c r="T659" s="360"/>
      <c r="U659" s="206"/>
      <c r="V659" s="206"/>
      <c r="W659" s="151">
        <f>IFERROR(((V659/U659)*1),0)</f>
        <v>0</v>
      </c>
      <c r="X659" s="388"/>
    </row>
    <row r="660" spans="1:24" ht="15.75" hidden="1" thickBot="1">
      <c r="A660" s="371" t="s">
        <v>238</v>
      </c>
      <c r="B660" s="372"/>
      <c r="C660" s="373"/>
      <c r="D660" s="152"/>
      <c r="E660" s="157"/>
      <c r="F660" s="153">
        <f>SUM(F655:F659)</f>
        <v>0</v>
      </c>
      <c r="G660" s="154">
        <f t="shared" ref="G660:H660" si="930">SUM(G655:G659)</f>
        <v>0</v>
      </c>
      <c r="H660" s="154">
        <f t="shared" si="930"/>
        <v>0</v>
      </c>
      <c r="I660" s="222">
        <v>1</v>
      </c>
      <c r="J660" s="210">
        <f t="shared" ref="J660:L660" si="931">SUM(J655:J659)</f>
        <v>0</v>
      </c>
      <c r="K660" s="210">
        <f t="shared" si="931"/>
        <v>0</v>
      </c>
      <c r="L660" s="210">
        <f t="shared" si="931"/>
        <v>0</v>
      </c>
      <c r="M660" s="222">
        <v>1</v>
      </c>
      <c r="N660" s="210">
        <f>N655</f>
        <v>0</v>
      </c>
      <c r="O660" s="210">
        <f t="shared" ref="O660:Q660" si="932">SUM(O655:O659)</f>
        <v>0</v>
      </c>
      <c r="P660" s="210">
        <f t="shared" si="932"/>
        <v>0</v>
      </c>
      <c r="Q660" s="210">
        <f t="shared" si="932"/>
        <v>0</v>
      </c>
      <c r="R660" s="222">
        <v>1</v>
      </c>
      <c r="S660" s="210">
        <f>S655</f>
        <v>0</v>
      </c>
      <c r="T660" s="218">
        <f>T655</f>
        <v>0</v>
      </c>
      <c r="U660" s="212">
        <f>SUM(U655:U659)</f>
        <v>0</v>
      </c>
      <c r="V660" s="213">
        <f>SUM(V655:V659)</f>
        <v>0</v>
      </c>
      <c r="W660" s="155">
        <f>IFERROR(((V660/U660)*1),0)</f>
        <v>0</v>
      </c>
      <c r="X660" s="216">
        <f>IFERROR(((1-(1-T660)*W660)*1),0)</f>
        <v>1</v>
      </c>
    </row>
    <row r="661" spans="1:24" hidden="1">
      <c r="A661" s="389">
        <f>A655+1</f>
        <v>110</v>
      </c>
      <c r="B661" s="390"/>
      <c r="C661" s="391"/>
      <c r="D661" s="391"/>
      <c r="E661" s="149" t="s">
        <v>233</v>
      </c>
      <c r="F661" s="68"/>
      <c r="G661" s="68"/>
      <c r="H661" s="150">
        <f>F661+G661</f>
        <v>0</v>
      </c>
      <c r="I661" s="221" t="e">
        <f>H661/$H$666</f>
        <v>#DIV/0!</v>
      </c>
      <c r="J661" s="206"/>
      <c r="K661" s="206"/>
      <c r="L661" s="209">
        <f>J661+K661</f>
        <v>0</v>
      </c>
      <c r="M661" s="221" t="e">
        <f>L661/$L$666</f>
        <v>#DIV/0!</v>
      </c>
      <c r="N661" s="392"/>
      <c r="O661" s="206"/>
      <c r="P661" s="206"/>
      <c r="Q661" s="209">
        <f>O661+P661</f>
        <v>0</v>
      </c>
      <c r="R661" s="221" t="e">
        <f>Q661/$Q$666</f>
        <v>#DIV/0!</v>
      </c>
      <c r="S661" s="384">
        <f>N666-Q666</f>
        <v>0</v>
      </c>
      <c r="T661" s="360">
        <f>IFERROR((S661/N666),0)</f>
        <v>0</v>
      </c>
      <c r="U661" s="206"/>
      <c r="V661" s="206"/>
      <c r="W661" s="151">
        <f>IFERROR(((V661/U661)*1),0)</f>
        <v>0</v>
      </c>
      <c r="X661" s="386"/>
    </row>
    <row r="662" spans="1:24" hidden="1">
      <c r="A662" s="389"/>
      <c r="B662" s="390"/>
      <c r="C662" s="391"/>
      <c r="D662" s="391"/>
      <c r="E662" s="149" t="s">
        <v>234</v>
      </c>
      <c r="F662" s="68"/>
      <c r="G662" s="68"/>
      <c r="H662" s="150">
        <f t="shared" ref="H662:H665" si="933">F662+G662</f>
        <v>0</v>
      </c>
      <c r="I662" s="221" t="e">
        <f t="shared" ref="I662:I665" si="934">H662/$H$666</f>
        <v>#DIV/0!</v>
      </c>
      <c r="J662" s="206"/>
      <c r="K662" s="206"/>
      <c r="L662" s="209">
        <f t="shared" ref="L662:L665" si="935">J662+K662</f>
        <v>0</v>
      </c>
      <c r="M662" s="221" t="e">
        <f t="shared" ref="M662:M665" si="936">L662/$L$666</f>
        <v>#DIV/0!</v>
      </c>
      <c r="N662" s="392"/>
      <c r="O662" s="206"/>
      <c r="P662" s="206"/>
      <c r="Q662" s="209">
        <f t="shared" ref="Q662:Q665" si="937">O662+P662</f>
        <v>0</v>
      </c>
      <c r="R662" s="221" t="e">
        <f t="shared" ref="R662:R665" si="938">Q662/$Q$666</f>
        <v>#DIV/0!</v>
      </c>
      <c r="S662" s="384"/>
      <c r="T662" s="360"/>
      <c r="U662" s="206"/>
      <c r="V662" s="206"/>
      <c r="W662" s="151">
        <f t="shared" ref="W662:W663" si="939">IFERROR(((V662/U662)*1),0)</f>
        <v>0</v>
      </c>
      <c r="X662" s="387"/>
    </row>
    <row r="663" spans="1:24" hidden="1">
      <c r="A663" s="389"/>
      <c r="B663" s="390"/>
      <c r="C663" s="391"/>
      <c r="D663" s="391"/>
      <c r="E663" s="149" t="s">
        <v>235</v>
      </c>
      <c r="F663" s="68"/>
      <c r="G663" s="68"/>
      <c r="H663" s="150">
        <f t="shared" si="933"/>
        <v>0</v>
      </c>
      <c r="I663" s="221" t="e">
        <f t="shared" si="934"/>
        <v>#DIV/0!</v>
      </c>
      <c r="J663" s="206"/>
      <c r="K663" s="206"/>
      <c r="L663" s="209">
        <f t="shared" si="935"/>
        <v>0</v>
      </c>
      <c r="M663" s="221" t="e">
        <f t="shared" si="936"/>
        <v>#DIV/0!</v>
      </c>
      <c r="N663" s="392"/>
      <c r="O663" s="206"/>
      <c r="P663" s="206"/>
      <c r="Q663" s="209">
        <f t="shared" si="937"/>
        <v>0</v>
      </c>
      <c r="R663" s="221" t="e">
        <f t="shared" si="938"/>
        <v>#DIV/0!</v>
      </c>
      <c r="S663" s="384"/>
      <c r="T663" s="360"/>
      <c r="U663" s="206"/>
      <c r="V663" s="206"/>
      <c r="W663" s="151">
        <f t="shared" si="939"/>
        <v>0</v>
      </c>
      <c r="X663" s="387"/>
    </row>
    <row r="664" spans="1:24" hidden="1">
      <c r="A664" s="389"/>
      <c r="B664" s="390"/>
      <c r="C664" s="391"/>
      <c r="D664" s="391"/>
      <c r="E664" s="149" t="s">
        <v>236</v>
      </c>
      <c r="F664" s="68"/>
      <c r="G664" s="68"/>
      <c r="H664" s="150">
        <f t="shared" si="933"/>
        <v>0</v>
      </c>
      <c r="I664" s="221" t="e">
        <f t="shared" si="934"/>
        <v>#DIV/0!</v>
      </c>
      <c r="J664" s="206"/>
      <c r="K664" s="206"/>
      <c r="L664" s="209">
        <f t="shared" si="935"/>
        <v>0</v>
      </c>
      <c r="M664" s="221" t="e">
        <f t="shared" si="936"/>
        <v>#DIV/0!</v>
      </c>
      <c r="N664" s="392"/>
      <c r="O664" s="206"/>
      <c r="P664" s="206"/>
      <c r="Q664" s="209">
        <f t="shared" si="937"/>
        <v>0</v>
      </c>
      <c r="R664" s="221" t="e">
        <f t="shared" si="938"/>
        <v>#DIV/0!</v>
      </c>
      <c r="S664" s="384"/>
      <c r="T664" s="360"/>
      <c r="U664" s="206"/>
      <c r="V664" s="206"/>
      <c r="W664" s="151">
        <f>IFERROR(((V664/U664)*1),0)</f>
        <v>0</v>
      </c>
      <c r="X664" s="387"/>
    </row>
    <row r="665" spans="1:24" ht="15.75" hidden="1" thickBot="1">
      <c r="A665" s="389"/>
      <c r="B665" s="390"/>
      <c r="C665" s="391"/>
      <c r="D665" s="391"/>
      <c r="E665" s="149" t="s">
        <v>237</v>
      </c>
      <c r="F665" s="68"/>
      <c r="G665" s="68"/>
      <c r="H665" s="150">
        <f t="shared" si="933"/>
        <v>0</v>
      </c>
      <c r="I665" s="221" t="e">
        <f t="shared" si="934"/>
        <v>#DIV/0!</v>
      </c>
      <c r="J665" s="206"/>
      <c r="K665" s="206"/>
      <c r="L665" s="209">
        <f t="shared" si="935"/>
        <v>0</v>
      </c>
      <c r="M665" s="221" t="e">
        <f t="shared" si="936"/>
        <v>#DIV/0!</v>
      </c>
      <c r="N665" s="392"/>
      <c r="O665" s="206"/>
      <c r="P665" s="206"/>
      <c r="Q665" s="209">
        <f t="shared" si="937"/>
        <v>0</v>
      </c>
      <c r="R665" s="221" t="e">
        <f t="shared" si="938"/>
        <v>#DIV/0!</v>
      </c>
      <c r="S665" s="384"/>
      <c r="T665" s="360"/>
      <c r="U665" s="206"/>
      <c r="V665" s="206"/>
      <c r="W665" s="151">
        <f>IFERROR(((V665/U665)*1),0)</f>
        <v>0</v>
      </c>
      <c r="X665" s="388"/>
    </row>
    <row r="666" spans="1:24" ht="15.75" hidden="1" thickBot="1">
      <c r="A666" s="371" t="s">
        <v>238</v>
      </c>
      <c r="B666" s="372"/>
      <c r="C666" s="373"/>
      <c r="D666" s="152"/>
      <c r="E666" s="157"/>
      <c r="F666" s="153">
        <f>SUM(F661:F665)</f>
        <v>0</v>
      </c>
      <c r="G666" s="154">
        <f t="shared" ref="G666:H666" si="940">SUM(G661:G665)</f>
        <v>0</v>
      </c>
      <c r="H666" s="154">
        <f t="shared" si="940"/>
        <v>0</v>
      </c>
      <c r="I666" s="222">
        <v>1</v>
      </c>
      <c r="J666" s="210">
        <f t="shared" ref="J666:L666" si="941">SUM(J661:J665)</f>
        <v>0</v>
      </c>
      <c r="K666" s="210">
        <f t="shared" si="941"/>
        <v>0</v>
      </c>
      <c r="L666" s="210">
        <f t="shared" si="941"/>
        <v>0</v>
      </c>
      <c r="M666" s="222">
        <v>1</v>
      </c>
      <c r="N666" s="210">
        <f>N661</f>
        <v>0</v>
      </c>
      <c r="O666" s="210">
        <f t="shared" ref="O666:Q666" si="942">SUM(O661:O665)</f>
        <v>0</v>
      </c>
      <c r="P666" s="210">
        <f t="shared" si="942"/>
        <v>0</v>
      </c>
      <c r="Q666" s="210">
        <f t="shared" si="942"/>
        <v>0</v>
      </c>
      <c r="R666" s="222">
        <v>1</v>
      </c>
      <c r="S666" s="210">
        <f>S661</f>
        <v>0</v>
      </c>
      <c r="T666" s="218">
        <f>T661</f>
        <v>0</v>
      </c>
      <c r="U666" s="212">
        <f>SUM(U661:U665)</f>
        <v>0</v>
      </c>
      <c r="V666" s="213">
        <f>SUM(V661:V665)</f>
        <v>0</v>
      </c>
      <c r="W666" s="155">
        <f>IFERROR(((V666/U666)*1),0)</f>
        <v>0</v>
      </c>
      <c r="X666" s="216">
        <f>IFERROR(((1-(1-T666)*W666)*1),0)</f>
        <v>1</v>
      </c>
    </row>
    <row r="667" spans="1:24" ht="15.75" thickBot="1">
      <c r="A667" s="374">
        <v>76</v>
      </c>
      <c r="B667" s="377" t="s">
        <v>81</v>
      </c>
      <c r="C667" s="377"/>
      <c r="D667" s="380"/>
      <c r="E667" s="267" t="s">
        <v>233</v>
      </c>
      <c r="F667" s="159">
        <f t="shared" ref="F667:H671" si="943">F151+F145+F139+F133+F127+F121+F115+F109+F103+F91+F97+F79+F85+F73+F67+F61+F55+F49+F43+F37+F31+F25+F19+F13+F7+F157+F163+F169+F175+F181+F187+F193+F199+F205+F211+F217+F223+F229+F235+F241+F247+F253+F259+F265+F271+F277+F283+F289+F295+F301+F307+F313+F319+F325+F331+F337+F343+F349+F355+F361+F367+F373+F379+F385+F391+F397+F403+F409+F415+F421+F427+F433+F439+F445+F451</f>
        <v>1834723</v>
      </c>
      <c r="G667" s="159">
        <f t="shared" si="943"/>
        <v>38354</v>
      </c>
      <c r="H667" s="159">
        <f t="shared" si="943"/>
        <v>1873077</v>
      </c>
      <c r="I667" s="223">
        <f>IFERROR((H667/$H$672),0)</f>
        <v>0.91746081971484938</v>
      </c>
      <c r="J667" s="233">
        <f t="shared" ref="J667:L671" si="944">J151+J145+J139+J133+J127+J121+J115+J109+J103+J91+J97+J79+J85+J73+J67+J61+J55+J49+J43+J37+J31+J25+J19+J13+J7+J157+J163+J169+J175+J181+J187+J193+J199+J205+J211+J217+J223+J229+J235+J241+J247+J253+J259+J265+J271+J277+J283+J289+J295+J301+J307+J313+J319+J325+J331+J337+J343+J349+J355+J361+J367+J373+J379+J385+J391+J397+J403+J409+J415+J421+J427+J433+J439+J445+J451</f>
        <v>1879.0510000000002</v>
      </c>
      <c r="K667" s="233">
        <f t="shared" si="944"/>
        <v>29.899000000000001</v>
      </c>
      <c r="L667" s="233">
        <f t="shared" si="944"/>
        <v>1908.95</v>
      </c>
      <c r="M667" s="223">
        <f>IFERROR((L667/$L$672),0)</f>
        <v>0.55205375738958784</v>
      </c>
      <c r="N667" s="383">
        <f>N156+N150+N144+N138+N132+N126+N120+N114+N108+N102+N96+N90+N84+N78+N72+N66+N60+N54+N48+N42+N36+N30+N24+N18+N12+N162+N168+N174+N180+N186+N192+N198+N204+N210+N216+N222+N228+N234+N240+N246+N252+N258+N264+N270+N276+N282+N288+N294+N300+N306+N312+N318+N324+N330+N336+N342+N348+N354+N360+N366+N372+N378+N384+N390+N396+N402+N408+N414+N420+N426+N432+N438+N444+N450+N456</f>
        <v>6473.3230000000003</v>
      </c>
      <c r="O667" s="233">
        <f t="shared" ref="O667:Q671" si="945">O151+O145+O139+O133+O127+O121+O115+O109+O103+O91+O97+O79+O85+O73+O67+O61+O55+O49+O43+O37+O31+O25+O19+O13+O7+O157+O163+O169+O175+O181+O187+O193+O199+O205+O211+O217+O223+O229+O235+O241+O247+O253+O259+O265+O271+O277+O283+O289+O295+O301+O307+O313+O319+O325+O331+O337+O343+O349+O355+O361+O367+O373+O379+O385+O391+O397+O403+O409+O415+O421+O427+O433+O439+O445+O451</f>
        <v>1267.6229999999998</v>
      </c>
      <c r="P667" s="233">
        <f t="shared" si="945"/>
        <v>196.93799999999999</v>
      </c>
      <c r="Q667" s="233">
        <f t="shared" si="945"/>
        <v>1464.5609999999999</v>
      </c>
      <c r="R667" s="223">
        <f>IFERROR((Q667/$Q$672),0)</f>
        <v>0.27071107634455271</v>
      </c>
      <c r="S667" s="383">
        <f>S156+S150+S144+S138+S132+S126+S120+S114+S108+S102+S96+S90+S84+S78+S72+S66+S60+S54+S48+S42+S36+S30+S24+S18+S12+S162+S168+S174+S180+S186+S192+S198+S204+S210+S216+S222+S228+S234+S240+S246+S252+S258+S264+S270+S276+S282+S288+S294+S300+S306+S312+S318+S324+S330+S336+S342+S348+S354+S360+S366+S372+S378+S384+S390+S396+S402+S408+S414+S420+S426+S432+S438+S444+S450+S456</f>
        <v>1063.2710000000002</v>
      </c>
      <c r="T667" s="359">
        <f>IFERROR((S672/N672),0)</f>
        <v>0.16425427867572809</v>
      </c>
      <c r="U667" s="278">
        <f t="shared" ref="U667:V671" si="946">U151+U145+U139+U133+U127+U121+U115+U109+U103+U91+U97+U79+U85+U73+U67+U61+U55+U49+U43+U37+U31+U25+U19+U13+U7+U157+U163+U169+U175+U181+U187+U193+U199+U205+U211+U217+U223+U229+U235+U241+U247+U253+U259+U265+U271+U277+U283+U289+U295+U301+U307+U313+U319+U325+U331+U337+U343+U349+U355+U361+U367+U373+U379+U385+U391+U397+U403+U409+U415+U421+U427+U433+U439+U445+U451</f>
        <v>679.11029999999982</v>
      </c>
      <c r="V667" s="279">
        <f t="shared" si="946"/>
        <v>766.09849999999994</v>
      </c>
      <c r="W667" s="275">
        <f>IFERROR(((V667/U667)*1),0)</f>
        <v>1.1280914160777713</v>
      </c>
      <c r="X667" s="362"/>
    </row>
    <row r="668" spans="1:24" ht="15.75" thickBot="1">
      <c r="A668" s="375"/>
      <c r="B668" s="378"/>
      <c r="C668" s="378"/>
      <c r="D668" s="381"/>
      <c r="E668" s="158" t="s">
        <v>234</v>
      </c>
      <c r="F668" s="159">
        <f t="shared" si="943"/>
        <v>25700</v>
      </c>
      <c r="G668" s="159">
        <f t="shared" si="943"/>
        <v>3124</v>
      </c>
      <c r="H668" s="159">
        <f t="shared" si="943"/>
        <v>28824</v>
      </c>
      <c r="I668" s="223">
        <f>IFERROR((H668/$H$672),0)</f>
        <v>1.411842154244637E-2</v>
      </c>
      <c r="J668" s="233">
        <f t="shared" si="944"/>
        <v>134.892</v>
      </c>
      <c r="K668" s="233">
        <f t="shared" si="944"/>
        <v>13.683</v>
      </c>
      <c r="L668" s="233">
        <f t="shared" si="944"/>
        <v>148.57500000000002</v>
      </c>
      <c r="M668" s="223">
        <f>IFERROR((L668/$L$672),0)</f>
        <v>4.296675502457268E-2</v>
      </c>
      <c r="N668" s="384"/>
      <c r="O668" s="233">
        <f t="shared" si="945"/>
        <v>41.413999999999987</v>
      </c>
      <c r="P668" s="233">
        <f t="shared" si="945"/>
        <v>43.933</v>
      </c>
      <c r="Q668" s="233">
        <f t="shared" si="945"/>
        <v>85.347000000000008</v>
      </c>
      <c r="R668" s="223">
        <f>IFERROR((Q668/$Q$672),0)</f>
        <v>1.5775633949544295E-2</v>
      </c>
      <c r="S668" s="384"/>
      <c r="T668" s="360"/>
      <c r="U668" s="278">
        <f t="shared" si="946"/>
        <v>17.446900000000003</v>
      </c>
      <c r="V668" s="279">
        <f t="shared" si="946"/>
        <v>12.453999999999999</v>
      </c>
      <c r="W668" s="276">
        <f t="shared" ref="W668:W672" si="947">IFERROR(((V668/U668)*1),0)</f>
        <v>0.71382308604967049</v>
      </c>
      <c r="X668" s="363"/>
    </row>
    <row r="669" spans="1:24" ht="15.75" thickBot="1">
      <c r="A669" s="375"/>
      <c r="B669" s="378"/>
      <c r="C669" s="378"/>
      <c r="D669" s="381"/>
      <c r="E669" s="158" t="s">
        <v>235</v>
      </c>
      <c r="F669" s="159">
        <f t="shared" si="943"/>
        <v>114188</v>
      </c>
      <c r="G669" s="159">
        <f t="shared" si="943"/>
        <v>211</v>
      </c>
      <c r="H669" s="159">
        <f t="shared" si="943"/>
        <v>114399</v>
      </c>
      <c r="I669" s="223">
        <f>IFERROR((H669/$H$672),0)</f>
        <v>5.6034322302051146E-2</v>
      </c>
      <c r="J669" s="233">
        <f t="shared" si="944"/>
        <v>396.27600000000001</v>
      </c>
      <c r="K669" s="233">
        <f t="shared" si="944"/>
        <v>0.29800000000000004</v>
      </c>
      <c r="L669" s="233">
        <f t="shared" si="944"/>
        <v>396.57400000000001</v>
      </c>
      <c r="M669" s="223">
        <f>IFERROR((L669/$L$672),0)</f>
        <v>0.11468617134184678</v>
      </c>
      <c r="N669" s="384"/>
      <c r="O669" s="233">
        <f t="shared" si="945"/>
        <v>423.49799999999993</v>
      </c>
      <c r="P669" s="233">
        <f t="shared" si="945"/>
        <v>19.115000000000002</v>
      </c>
      <c r="Q669" s="233">
        <f t="shared" si="945"/>
        <v>442.613</v>
      </c>
      <c r="R669" s="223">
        <f>IFERROR((Q669/$Q$672),0)</f>
        <v>8.181307684288433E-2</v>
      </c>
      <c r="S669" s="384"/>
      <c r="T669" s="360"/>
      <c r="U669" s="278">
        <f t="shared" si="946"/>
        <v>335.4357</v>
      </c>
      <c r="V669" s="279">
        <f t="shared" si="946"/>
        <v>336.82299999999998</v>
      </c>
      <c r="W669" s="276">
        <f t="shared" si="947"/>
        <v>1.0041358150012059</v>
      </c>
      <c r="X669" s="363"/>
    </row>
    <row r="670" spans="1:24" ht="15.75" thickBot="1">
      <c r="A670" s="375"/>
      <c r="B670" s="378"/>
      <c r="C670" s="378"/>
      <c r="D670" s="381"/>
      <c r="E670" s="158" t="s">
        <v>236</v>
      </c>
      <c r="F670" s="159">
        <f t="shared" si="943"/>
        <v>505</v>
      </c>
      <c r="G670" s="159">
        <f t="shared" si="943"/>
        <v>0</v>
      </c>
      <c r="H670" s="159">
        <f t="shared" si="943"/>
        <v>505</v>
      </c>
      <c r="I670" s="223">
        <f>IFERROR((H670/$H$672),0)</f>
        <v>2.4735646957172553E-4</v>
      </c>
      <c r="J670" s="233">
        <f t="shared" si="944"/>
        <v>722.58899999999994</v>
      </c>
      <c r="K670" s="233">
        <f t="shared" si="944"/>
        <v>0</v>
      </c>
      <c r="L670" s="233">
        <f t="shared" si="944"/>
        <v>722.58899999999994</v>
      </c>
      <c r="M670" s="223">
        <f>IFERROR((L670/$L$672),0)</f>
        <v>0.20896721888911959</v>
      </c>
      <c r="N670" s="384"/>
      <c r="O670" s="233">
        <f t="shared" si="945"/>
        <v>2724.2659999999996</v>
      </c>
      <c r="P670" s="233">
        <f t="shared" si="945"/>
        <v>0</v>
      </c>
      <c r="Q670" s="233">
        <f t="shared" si="945"/>
        <v>2724.2659999999996</v>
      </c>
      <c r="R670" s="223">
        <f>IFERROR((Q670/$Q$672),0)</f>
        <v>0.50355634289651929</v>
      </c>
      <c r="S670" s="384"/>
      <c r="T670" s="360"/>
      <c r="U670" s="278">
        <f t="shared" si="946"/>
        <v>1714.9734999999996</v>
      </c>
      <c r="V670" s="279">
        <f t="shared" si="946"/>
        <v>1813.2946000000004</v>
      </c>
      <c r="W670" s="276">
        <f t="shared" si="947"/>
        <v>1.0573309733357401</v>
      </c>
      <c r="X670" s="363"/>
    </row>
    <row r="671" spans="1:24" ht="15.75" thickBot="1">
      <c r="A671" s="376"/>
      <c r="B671" s="379"/>
      <c r="C671" s="379"/>
      <c r="D671" s="382"/>
      <c r="E671" s="268" t="s">
        <v>237</v>
      </c>
      <c r="F671" s="269">
        <f t="shared" si="943"/>
        <v>23901</v>
      </c>
      <c r="G671" s="269">
        <f t="shared" si="943"/>
        <v>882</v>
      </c>
      <c r="H671" s="269">
        <f t="shared" si="943"/>
        <v>24783</v>
      </c>
      <c r="I671" s="270">
        <f>IFERROR((H671/$H$672),0)</f>
        <v>1.2139079971081334E-2</v>
      </c>
      <c r="J671" s="271">
        <f t="shared" si="944"/>
        <v>279.536</v>
      </c>
      <c r="K671" s="271">
        <f t="shared" si="944"/>
        <v>1.6819999999999999</v>
      </c>
      <c r="L671" s="271">
        <f t="shared" si="944"/>
        <v>281.21800000000007</v>
      </c>
      <c r="M671" s="270">
        <f>IFERROR((L671/$L$672),0)</f>
        <v>8.1326097354873172E-2</v>
      </c>
      <c r="N671" s="385"/>
      <c r="O671" s="271">
        <f t="shared" si="945"/>
        <v>671.18099999999993</v>
      </c>
      <c r="P671" s="271">
        <f t="shared" si="945"/>
        <v>22.084</v>
      </c>
      <c r="Q671" s="271">
        <f t="shared" si="945"/>
        <v>693.2650000000001</v>
      </c>
      <c r="R671" s="270">
        <f>IFERROR((Q671/$Q$672),0)</f>
        <v>0.12814386996649943</v>
      </c>
      <c r="S671" s="385"/>
      <c r="T671" s="361"/>
      <c r="U671" s="280">
        <f t="shared" si="946"/>
        <v>456.95410000000004</v>
      </c>
      <c r="V671" s="281">
        <f t="shared" si="946"/>
        <v>469.25300000000004</v>
      </c>
      <c r="W671" s="277">
        <f t="shared" si="947"/>
        <v>1.0269149571040068</v>
      </c>
      <c r="X671" s="364"/>
    </row>
    <row r="672" spans="1:24" ht="15.75" thickBot="1">
      <c r="A672" s="272">
        <v>77</v>
      </c>
      <c r="B672" s="365" t="s">
        <v>258</v>
      </c>
      <c r="C672" s="366"/>
      <c r="D672" s="273"/>
      <c r="E672" s="274"/>
      <c r="F672" s="154">
        <f>SUM(F667:F671)</f>
        <v>1999017</v>
      </c>
      <c r="G672" s="154">
        <f>SUM(G667:G671)</f>
        <v>42571</v>
      </c>
      <c r="H672" s="154">
        <f>SUM(H667:H671)</f>
        <v>2041588</v>
      </c>
      <c r="I672" s="222">
        <v>1</v>
      </c>
      <c r="J672" s="210">
        <f>SUM(J667:J671)</f>
        <v>3412.3440000000001</v>
      </c>
      <c r="K672" s="210">
        <f t="shared" ref="K672:L672" si="948">SUM(K667:K671)</f>
        <v>45.562000000000005</v>
      </c>
      <c r="L672" s="210">
        <f t="shared" si="948"/>
        <v>3457.9059999999999</v>
      </c>
      <c r="M672" s="222">
        <v>1</v>
      </c>
      <c r="N672" s="211">
        <f>N667</f>
        <v>6473.3230000000003</v>
      </c>
      <c r="O672" s="210">
        <f t="shared" ref="O672:P672" si="949">SUM(O667:O671)</f>
        <v>5127.9819999999991</v>
      </c>
      <c r="P672" s="210">
        <f t="shared" si="949"/>
        <v>282.07</v>
      </c>
      <c r="Q672" s="210">
        <f t="shared" ref="Q672" si="950">SUM(Q667:Q671)</f>
        <v>5410.0519999999997</v>
      </c>
      <c r="R672" s="222">
        <v>1</v>
      </c>
      <c r="S672" s="211">
        <f>S667</f>
        <v>1063.2710000000002</v>
      </c>
      <c r="T672" s="215">
        <f>T667</f>
        <v>0.16425427867572809</v>
      </c>
      <c r="U672" s="213">
        <f>SUM(U667:U671)</f>
        <v>3203.9204999999993</v>
      </c>
      <c r="V672" s="214">
        <f>SUM(V667:V671)</f>
        <v>3397.9231000000004</v>
      </c>
      <c r="W672" s="155">
        <f t="shared" si="947"/>
        <v>1.0605516272953719</v>
      </c>
      <c r="X672" s="218">
        <f>IFERROR(((1-(1-T672)*W672)*1),0)</f>
        <v>0.11364851524439901</v>
      </c>
    </row>
    <row r="673" spans="1:24">
      <c r="A673" s="367" t="s">
        <v>259</v>
      </c>
      <c r="B673" s="367"/>
      <c r="C673" s="367"/>
      <c r="D673" s="367"/>
      <c r="E673" s="367"/>
      <c r="F673" s="367"/>
      <c r="G673" s="367"/>
      <c r="H673" s="367"/>
      <c r="I673" s="367"/>
      <c r="J673" s="367"/>
      <c r="K673" s="367"/>
      <c r="L673" s="367"/>
      <c r="M673" s="367"/>
      <c r="N673" s="367"/>
      <c r="O673" s="367"/>
      <c r="P673" s="367"/>
      <c r="Q673" s="367"/>
      <c r="R673" s="367"/>
      <c r="S673" s="367"/>
      <c r="T673" s="367"/>
      <c r="U673" s="367"/>
      <c r="V673" s="367"/>
      <c r="W673" s="367"/>
      <c r="X673" s="367"/>
    </row>
    <row r="674" spans="1:24" ht="15.75" thickBot="1"/>
    <row r="675" spans="1:24" ht="45">
      <c r="A675" s="160" t="s">
        <v>260</v>
      </c>
      <c r="B675" s="368" t="s">
        <v>261</v>
      </c>
      <c r="C675" s="369"/>
      <c r="D675" s="369"/>
      <c r="E675" s="370"/>
    </row>
    <row r="676" spans="1:24">
      <c r="A676" s="161"/>
      <c r="B676" s="351" t="s">
        <v>262</v>
      </c>
      <c r="C676" s="352"/>
      <c r="D676" s="352"/>
      <c r="E676" s="353"/>
    </row>
    <row r="677" spans="1:24">
      <c r="A677" s="162"/>
      <c r="B677" s="351" t="s">
        <v>263</v>
      </c>
      <c r="C677" s="352"/>
      <c r="D677" s="352"/>
      <c r="E677" s="353"/>
    </row>
    <row r="678" spans="1:24">
      <c r="A678" s="163">
        <v>0</v>
      </c>
      <c r="B678" s="351" t="s">
        <v>264</v>
      </c>
      <c r="C678" s="352"/>
      <c r="D678" s="352"/>
      <c r="E678" s="353"/>
    </row>
    <row r="679" spans="1:24" ht="15.75" thickBot="1">
      <c r="A679" s="164"/>
      <c r="B679" s="354" t="s">
        <v>265</v>
      </c>
      <c r="C679" s="355"/>
      <c r="D679" s="355"/>
      <c r="E679" s="356"/>
      <c r="F679" s="148"/>
      <c r="G679" s="148"/>
      <c r="H679" s="148"/>
      <c r="I679" s="148"/>
      <c r="J679" s="148"/>
      <c r="K679" s="148"/>
      <c r="L679" s="148"/>
    </row>
    <row r="680" spans="1:24">
      <c r="A680" s="357" t="s">
        <v>70</v>
      </c>
      <c r="B680" s="357"/>
      <c r="C680" s="357"/>
      <c r="D680" s="357"/>
      <c r="E680" s="357"/>
      <c r="F680" s="357"/>
      <c r="G680" s="357"/>
      <c r="H680" s="357"/>
      <c r="I680" s="357"/>
      <c r="J680" s="357"/>
      <c r="K680" s="357"/>
      <c r="L680" s="357"/>
      <c r="M680" s="357"/>
      <c r="N680" s="357"/>
      <c r="O680" s="357"/>
      <c r="P680" s="357"/>
      <c r="Q680" s="357"/>
      <c r="R680" s="357"/>
      <c r="S680" s="357"/>
      <c r="T680" s="357"/>
      <c r="U680" s="357"/>
      <c r="V680" s="357"/>
      <c r="W680" s="357"/>
      <c r="X680" s="357"/>
    </row>
    <row r="681" spans="1:24">
      <c r="A681" s="357"/>
      <c r="B681" s="357"/>
      <c r="C681" s="357"/>
      <c r="D681" s="357"/>
      <c r="E681" s="357"/>
      <c r="F681" s="357"/>
      <c r="G681" s="357"/>
      <c r="H681" s="357"/>
      <c r="I681" s="357"/>
      <c r="J681" s="357"/>
      <c r="K681" s="357"/>
      <c r="L681" s="357"/>
      <c r="M681" s="357"/>
      <c r="N681" s="357"/>
      <c r="O681" s="357"/>
      <c r="P681" s="357"/>
      <c r="Q681" s="357"/>
      <c r="R681" s="357"/>
      <c r="S681" s="357"/>
      <c r="T681" s="357"/>
      <c r="U681" s="357"/>
      <c r="V681" s="357"/>
      <c r="W681" s="357"/>
      <c r="X681" s="357"/>
    </row>
    <row r="682" spans="1:24">
      <c r="A682" s="107" t="s">
        <v>71</v>
      </c>
      <c r="B682" s="165"/>
      <c r="C682" s="165"/>
      <c r="D682" s="165"/>
      <c r="E682" s="358"/>
      <c r="F682" s="358"/>
      <c r="G682" s="358"/>
      <c r="H682" s="358"/>
      <c r="I682" s="358"/>
      <c r="J682" s="358"/>
      <c r="K682" s="358"/>
      <c r="L682" s="358"/>
      <c r="M682" s="358"/>
      <c r="N682" s="358"/>
      <c r="O682" s="358"/>
      <c r="P682" s="358"/>
      <c r="Q682" s="358"/>
      <c r="R682" s="358"/>
      <c r="S682" s="358"/>
      <c r="T682" s="300" t="s">
        <v>72</v>
      </c>
      <c r="U682" s="300"/>
      <c r="V682" s="348"/>
      <c r="W682" s="348"/>
      <c r="X682" s="348"/>
    </row>
    <row r="683" spans="1:24">
      <c r="A683" s="105"/>
      <c r="B683" s="98"/>
      <c r="C683" s="106"/>
      <c r="D683" s="106"/>
      <c r="E683" s="358"/>
      <c r="F683" s="358"/>
      <c r="G683" s="358"/>
      <c r="H683" s="358"/>
      <c r="I683" s="358"/>
      <c r="J683" s="358"/>
      <c r="K683" s="358"/>
      <c r="L683" s="358"/>
      <c r="M683" s="358"/>
      <c r="N683" s="358"/>
      <c r="O683" s="358"/>
      <c r="P683" s="358"/>
      <c r="Q683" s="358"/>
      <c r="R683" s="358"/>
      <c r="S683" s="358"/>
      <c r="T683" s="300" t="s">
        <v>266</v>
      </c>
      <c r="U683" s="300"/>
      <c r="V683" s="300"/>
      <c r="W683" s="348"/>
      <c r="X683" s="348"/>
    </row>
    <row r="684" spans="1:24">
      <c r="A684" s="105"/>
      <c r="B684" s="98"/>
      <c r="C684" s="106"/>
      <c r="D684" s="106"/>
      <c r="E684" s="358"/>
      <c r="F684" s="358"/>
      <c r="G684" s="358"/>
      <c r="H684" s="358"/>
      <c r="I684" s="358"/>
      <c r="J684" s="358"/>
      <c r="K684" s="358"/>
      <c r="L684" s="358"/>
      <c r="M684" s="358"/>
      <c r="N684" s="358"/>
      <c r="O684" s="358"/>
      <c r="P684" s="358"/>
      <c r="Q684" s="358"/>
      <c r="R684" s="358"/>
      <c r="S684" s="358"/>
      <c r="T684" s="300" t="s">
        <v>75</v>
      </c>
      <c r="U684" s="300"/>
      <c r="V684" s="300"/>
      <c r="W684" s="348"/>
      <c r="X684" s="348"/>
    </row>
    <row r="685" spans="1:24">
      <c r="A685" s="349" t="s">
        <v>267</v>
      </c>
      <c r="B685" s="349"/>
      <c r="C685" s="349"/>
      <c r="D685" s="349"/>
      <c r="E685" s="349"/>
      <c r="F685" s="348"/>
      <c r="G685" s="348"/>
      <c r="H685" s="348"/>
      <c r="I685" s="348"/>
      <c r="J685" s="348"/>
      <c r="K685" s="348"/>
      <c r="L685" s="348"/>
      <c r="M685" s="348"/>
      <c r="N685" s="348"/>
      <c r="O685" s="348"/>
      <c r="P685" s="348"/>
      <c r="Q685" s="348"/>
      <c r="R685" s="348"/>
      <c r="S685" s="348"/>
    </row>
    <row r="687" spans="1:24">
      <c r="A687" s="349" t="s">
        <v>76</v>
      </c>
      <c r="B687" s="349"/>
      <c r="C687" s="349"/>
      <c r="D687" s="349"/>
      <c r="E687" s="349"/>
      <c r="F687" s="347"/>
      <c r="G687" s="347"/>
      <c r="H687" s="347"/>
      <c r="I687" s="347"/>
      <c r="J687" s="347"/>
      <c r="K687" s="347"/>
      <c r="L687" s="347"/>
      <c r="M687" s="347"/>
      <c r="N687" s="347"/>
      <c r="O687" s="347"/>
      <c r="P687" s="347"/>
      <c r="Q687" s="347"/>
      <c r="R687" s="347"/>
      <c r="S687" s="347"/>
    </row>
    <row r="688" spans="1:24">
      <c r="A688" s="349" t="s">
        <v>77</v>
      </c>
      <c r="B688" s="349"/>
      <c r="C688" s="349"/>
      <c r="D688" s="350"/>
      <c r="E688" s="350"/>
      <c r="F688" s="350"/>
      <c r="G688" s="350"/>
      <c r="H688" s="350"/>
      <c r="I688" s="350"/>
      <c r="J688" s="350"/>
      <c r="K688" s="350"/>
      <c r="L688" s="350"/>
      <c r="M688" s="350"/>
      <c r="N688" s="350"/>
      <c r="O688" s="350"/>
      <c r="P688" s="350"/>
      <c r="Q688" s="350"/>
      <c r="R688" s="350"/>
      <c r="S688" s="350"/>
    </row>
    <row r="689" spans="1:19">
      <c r="A689" s="349"/>
      <c r="B689" s="349"/>
      <c r="C689" s="349"/>
      <c r="D689" s="350"/>
      <c r="E689" s="350"/>
      <c r="F689" s="350"/>
      <c r="G689" s="350"/>
      <c r="H689" s="350"/>
      <c r="I689" s="350"/>
      <c r="J689" s="350"/>
      <c r="K689" s="350"/>
      <c r="L689" s="350"/>
      <c r="M689" s="350"/>
      <c r="N689" s="350"/>
      <c r="O689" s="350"/>
      <c r="P689" s="350"/>
      <c r="Q689" s="350"/>
      <c r="R689" s="350"/>
      <c r="S689" s="350"/>
    </row>
    <row r="690" spans="1:19">
      <c r="A690" s="112"/>
      <c r="B690" s="110"/>
      <c r="C690" s="110"/>
      <c r="D690" s="350"/>
      <c r="E690" s="350"/>
      <c r="F690" s="350"/>
      <c r="G690" s="350"/>
      <c r="H690" s="350"/>
      <c r="I690" s="350"/>
      <c r="J690" s="350"/>
      <c r="K690" s="350"/>
      <c r="L690" s="350"/>
      <c r="M690" s="350"/>
      <c r="N690" s="350"/>
      <c r="O690" s="350"/>
      <c r="P690" s="350"/>
      <c r="Q690" s="350"/>
      <c r="R690" s="350"/>
      <c r="S690" s="350"/>
    </row>
    <row r="691" spans="1:19">
      <c r="A691" s="107" t="s">
        <v>78</v>
      </c>
      <c r="B691" s="110"/>
      <c r="C691" s="347"/>
      <c r="D691" s="347"/>
      <c r="E691" s="347"/>
      <c r="F691" s="347"/>
      <c r="G691" s="347"/>
      <c r="H691" s="347"/>
      <c r="I691" s="347"/>
      <c r="J691" s="347"/>
      <c r="K691" s="347"/>
      <c r="L691" s="347"/>
      <c r="M691" s="347"/>
      <c r="N691" s="347"/>
      <c r="O691" s="347"/>
      <c r="P691" s="347"/>
      <c r="Q691" s="347"/>
      <c r="R691" s="347"/>
      <c r="S691" s="347"/>
    </row>
  </sheetData>
  <sheetProtection algorithmName="SHA-512" hashValue="MtCEaQXrNM5KL7B8ecihhoME2ggLquXNpZJfEa54uzpEKmqFLuFyMwsjJeVc2SVE5bhWvQOYU6Ev+wNw5v2Tvg==" saltValue="lwf7m58an3ckGCmez0ACUQ==" spinCount="100000" sheet="1" objects="1" scenarios="1"/>
  <autoFilter ref="A6:AL673" xr:uid="{00000000-0009-0000-0000-000003000000}"/>
  <mergeCells count="1047">
    <mergeCell ref="U4:W4"/>
    <mergeCell ref="X4:X6"/>
    <mergeCell ref="E5:E6"/>
    <mergeCell ref="F5:F6"/>
    <mergeCell ref="G5:G6"/>
    <mergeCell ref="H5:H6"/>
    <mergeCell ref="I5:I6"/>
    <mergeCell ref="J5:J6"/>
    <mergeCell ref="K5:K6"/>
    <mergeCell ref="L5:L6"/>
    <mergeCell ref="A1:X1"/>
    <mergeCell ref="A2:X2"/>
    <mergeCell ref="A3:A6"/>
    <mergeCell ref="B3:B6"/>
    <mergeCell ref="C3:C6"/>
    <mergeCell ref="D3:D6"/>
    <mergeCell ref="E3:X3"/>
    <mergeCell ref="E4:M4"/>
    <mergeCell ref="N4:R4"/>
    <mergeCell ref="S4:T4"/>
    <mergeCell ref="A18:C18"/>
    <mergeCell ref="A19:A23"/>
    <mergeCell ref="B19:B23"/>
    <mergeCell ref="C19:C23"/>
    <mergeCell ref="D19:D23"/>
    <mergeCell ref="N19:N23"/>
    <mergeCell ref="X7:X11"/>
    <mergeCell ref="A12:C12"/>
    <mergeCell ref="A13:A17"/>
    <mergeCell ref="B13:B17"/>
    <mergeCell ref="C13:C17"/>
    <mergeCell ref="D13:D17"/>
    <mergeCell ref="N13:N17"/>
    <mergeCell ref="S13:S17"/>
    <mergeCell ref="T13:T17"/>
    <mergeCell ref="X13:X17"/>
    <mergeCell ref="V5:V6"/>
    <mergeCell ref="W5:W6"/>
    <mergeCell ref="A7:A11"/>
    <mergeCell ref="B7:B11"/>
    <mergeCell ref="C7:C11"/>
    <mergeCell ref="D7:D11"/>
    <mergeCell ref="N7:N11"/>
    <mergeCell ref="S7:S11"/>
    <mergeCell ref="T7:T11"/>
    <mergeCell ref="M5:M6"/>
    <mergeCell ref="O5:Q5"/>
    <mergeCell ref="R5:R6"/>
    <mergeCell ref="S5:S6"/>
    <mergeCell ref="T5:T6"/>
    <mergeCell ref="U5:U6"/>
    <mergeCell ref="T25:T29"/>
    <mergeCell ref="X25:X29"/>
    <mergeCell ref="A30:C30"/>
    <mergeCell ref="A31:A35"/>
    <mergeCell ref="B31:B35"/>
    <mergeCell ref="C31:C35"/>
    <mergeCell ref="D31:D35"/>
    <mergeCell ref="N31:N35"/>
    <mergeCell ref="S31:S35"/>
    <mergeCell ref="T31:T35"/>
    <mergeCell ref="S19:S23"/>
    <mergeCell ref="T19:T23"/>
    <mergeCell ref="X19:X23"/>
    <mergeCell ref="A24:C24"/>
    <mergeCell ref="A25:A29"/>
    <mergeCell ref="B25:B29"/>
    <mergeCell ref="C25:C29"/>
    <mergeCell ref="D25:D29"/>
    <mergeCell ref="N25:N29"/>
    <mergeCell ref="S25:S29"/>
    <mergeCell ref="S43:S47"/>
    <mergeCell ref="T43:T47"/>
    <mergeCell ref="X43:X47"/>
    <mergeCell ref="A48:C48"/>
    <mergeCell ref="A49:A53"/>
    <mergeCell ref="B49:B53"/>
    <mergeCell ref="C49:C53"/>
    <mergeCell ref="D49:D53"/>
    <mergeCell ref="N49:N53"/>
    <mergeCell ref="S49:S53"/>
    <mergeCell ref="A42:C42"/>
    <mergeCell ref="A43:A47"/>
    <mergeCell ref="B43:B47"/>
    <mergeCell ref="C43:C47"/>
    <mergeCell ref="D43:D47"/>
    <mergeCell ref="N43:N47"/>
    <mergeCell ref="X31:X35"/>
    <mergeCell ref="A36:C36"/>
    <mergeCell ref="A37:A41"/>
    <mergeCell ref="B37:B41"/>
    <mergeCell ref="C37:C41"/>
    <mergeCell ref="D37:D41"/>
    <mergeCell ref="N37:N41"/>
    <mergeCell ref="S37:S41"/>
    <mergeCell ref="T37:T41"/>
    <mergeCell ref="X37:X41"/>
    <mergeCell ref="A66:C66"/>
    <mergeCell ref="A67:A71"/>
    <mergeCell ref="B67:B71"/>
    <mergeCell ref="C67:C71"/>
    <mergeCell ref="D67:D71"/>
    <mergeCell ref="N67:N71"/>
    <mergeCell ref="X55:X59"/>
    <mergeCell ref="A60:C60"/>
    <mergeCell ref="A61:A65"/>
    <mergeCell ref="B61:B65"/>
    <mergeCell ref="C61:C65"/>
    <mergeCell ref="D61:D65"/>
    <mergeCell ref="N61:N65"/>
    <mergeCell ref="S61:S65"/>
    <mergeCell ref="T61:T65"/>
    <mergeCell ref="X61:X65"/>
    <mergeCell ref="T49:T53"/>
    <mergeCell ref="X49:X53"/>
    <mergeCell ref="A54:C54"/>
    <mergeCell ref="A55:A59"/>
    <mergeCell ref="B55:B59"/>
    <mergeCell ref="C55:C59"/>
    <mergeCell ref="D55:D59"/>
    <mergeCell ref="N55:N59"/>
    <mergeCell ref="S55:S59"/>
    <mergeCell ref="T55:T59"/>
    <mergeCell ref="T73:T77"/>
    <mergeCell ref="X73:X77"/>
    <mergeCell ref="A78:C78"/>
    <mergeCell ref="A79:A83"/>
    <mergeCell ref="B79:B83"/>
    <mergeCell ref="C79:C83"/>
    <mergeCell ref="D79:D83"/>
    <mergeCell ref="N79:N83"/>
    <mergeCell ref="S79:S83"/>
    <mergeCell ref="T79:T83"/>
    <mergeCell ref="S67:S71"/>
    <mergeCell ref="T67:T71"/>
    <mergeCell ref="X67:X71"/>
    <mergeCell ref="A72:C72"/>
    <mergeCell ref="A73:A77"/>
    <mergeCell ref="B73:B77"/>
    <mergeCell ref="C73:C77"/>
    <mergeCell ref="D73:D77"/>
    <mergeCell ref="N73:N77"/>
    <mergeCell ref="S73:S77"/>
    <mergeCell ref="S91:S95"/>
    <mergeCell ref="T91:T95"/>
    <mergeCell ref="X91:X95"/>
    <mergeCell ref="A96:C96"/>
    <mergeCell ref="A97:A101"/>
    <mergeCell ref="B97:B101"/>
    <mergeCell ref="C97:C101"/>
    <mergeCell ref="D97:D101"/>
    <mergeCell ref="N97:N101"/>
    <mergeCell ref="S97:S101"/>
    <mergeCell ref="A90:C90"/>
    <mergeCell ref="A91:A95"/>
    <mergeCell ref="B91:B95"/>
    <mergeCell ref="C91:C95"/>
    <mergeCell ref="D91:D95"/>
    <mergeCell ref="N91:N95"/>
    <mergeCell ref="X79:X83"/>
    <mergeCell ref="A84:C84"/>
    <mergeCell ref="A85:A89"/>
    <mergeCell ref="B85:B89"/>
    <mergeCell ref="C85:C89"/>
    <mergeCell ref="D85:D89"/>
    <mergeCell ref="N85:N89"/>
    <mergeCell ref="S85:S89"/>
    <mergeCell ref="T85:T89"/>
    <mergeCell ref="X85:X89"/>
    <mergeCell ref="A114:C114"/>
    <mergeCell ref="A115:A119"/>
    <mergeCell ref="B115:B119"/>
    <mergeCell ref="C115:C119"/>
    <mergeCell ref="D115:D119"/>
    <mergeCell ref="N115:N119"/>
    <mergeCell ref="X103:X107"/>
    <mergeCell ref="A108:C108"/>
    <mergeCell ref="A109:A113"/>
    <mergeCell ref="B109:B113"/>
    <mergeCell ref="C109:C113"/>
    <mergeCell ref="D109:D113"/>
    <mergeCell ref="N109:N113"/>
    <mergeCell ref="S109:S113"/>
    <mergeCell ref="T109:T113"/>
    <mergeCell ref="X109:X113"/>
    <mergeCell ref="T97:T101"/>
    <mergeCell ref="X97:X101"/>
    <mergeCell ref="A102:C102"/>
    <mergeCell ref="A103:A107"/>
    <mergeCell ref="B103:B107"/>
    <mergeCell ref="C103:C107"/>
    <mergeCell ref="D103:D107"/>
    <mergeCell ref="N103:N107"/>
    <mergeCell ref="S103:S107"/>
    <mergeCell ref="T103:T107"/>
    <mergeCell ref="T121:T125"/>
    <mergeCell ref="X121:X125"/>
    <mergeCell ref="A126:C126"/>
    <mergeCell ref="A127:A131"/>
    <mergeCell ref="B127:B131"/>
    <mergeCell ref="C127:C131"/>
    <mergeCell ref="D127:D131"/>
    <mergeCell ref="N127:N131"/>
    <mergeCell ref="S127:S131"/>
    <mergeCell ref="T127:T131"/>
    <mergeCell ref="S115:S119"/>
    <mergeCell ref="T115:T119"/>
    <mergeCell ref="X115:X119"/>
    <mergeCell ref="A120:C120"/>
    <mergeCell ref="A121:A125"/>
    <mergeCell ref="B121:B125"/>
    <mergeCell ref="C121:C125"/>
    <mergeCell ref="D121:D125"/>
    <mergeCell ref="N121:N125"/>
    <mergeCell ref="S121:S125"/>
    <mergeCell ref="S139:S143"/>
    <mergeCell ref="T139:T143"/>
    <mergeCell ref="X139:X143"/>
    <mergeCell ref="A144:C144"/>
    <mergeCell ref="A145:A149"/>
    <mergeCell ref="B145:B149"/>
    <mergeCell ref="C145:C149"/>
    <mergeCell ref="D145:D149"/>
    <mergeCell ref="N145:N149"/>
    <mergeCell ref="S145:S149"/>
    <mergeCell ref="A138:C138"/>
    <mergeCell ref="A139:A143"/>
    <mergeCell ref="B139:B143"/>
    <mergeCell ref="C139:C143"/>
    <mergeCell ref="D139:D143"/>
    <mergeCell ref="N139:N143"/>
    <mergeCell ref="X127:X131"/>
    <mergeCell ref="A132:C132"/>
    <mergeCell ref="A133:A137"/>
    <mergeCell ref="B133:B137"/>
    <mergeCell ref="C133:C137"/>
    <mergeCell ref="D133:D137"/>
    <mergeCell ref="N133:N137"/>
    <mergeCell ref="S133:S137"/>
    <mergeCell ref="T133:T137"/>
    <mergeCell ref="X133:X137"/>
    <mergeCell ref="A162:C162"/>
    <mergeCell ref="A163:A167"/>
    <mergeCell ref="B163:B167"/>
    <mergeCell ref="C163:C167"/>
    <mergeCell ref="D163:D167"/>
    <mergeCell ref="N163:N167"/>
    <mergeCell ref="X151:X155"/>
    <mergeCell ref="A156:C156"/>
    <mergeCell ref="A157:A161"/>
    <mergeCell ref="B157:B161"/>
    <mergeCell ref="C157:C161"/>
    <mergeCell ref="D157:D161"/>
    <mergeCell ref="N157:N161"/>
    <mergeCell ref="S157:S161"/>
    <mergeCell ref="T157:T161"/>
    <mergeCell ref="X157:X161"/>
    <mergeCell ref="T145:T149"/>
    <mergeCell ref="X145:X149"/>
    <mergeCell ref="A150:C150"/>
    <mergeCell ref="A151:A155"/>
    <mergeCell ref="B151:B155"/>
    <mergeCell ref="C151:C155"/>
    <mergeCell ref="D151:D155"/>
    <mergeCell ref="N151:N155"/>
    <mergeCell ref="S151:S155"/>
    <mergeCell ref="T151:T155"/>
    <mergeCell ref="T169:T173"/>
    <mergeCell ref="X169:X173"/>
    <mergeCell ref="A174:C174"/>
    <mergeCell ref="A175:A179"/>
    <mergeCell ref="B175:B179"/>
    <mergeCell ref="C175:C179"/>
    <mergeCell ref="D175:D179"/>
    <mergeCell ref="N175:N179"/>
    <mergeCell ref="S175:S179"/>
    <mergeCell ref="T175:T179"/>
    <mergeCell ref="S163:S167"/>
    <mergeCell ref="T163:T167"/>
    <mergeCell ref="X163:X167"/>
    <mergeCell ref="A168:C168"/>
    <mergeCell ref="A169:A173"/>
    <mergeCell ref="B169:B173"/>
    <mergeCell ref="C169:C173"/>
    <mergeCell ref="D169:D173"/>
    <mergeCell ref="N169:N173"/>
    <mergeCell ref="S169:S173"/>
    <mergeCell ref="S187:S191"/>
    <mergeCell ref="T187:T191"/>
    <mergeCell ref="X187:X191"/>
    <mergeCell ref="A192:C192"/>
    <mergeCell ref="A193:A197"/>
    <mergeCell ref="B193:B197"/>
    <mergeCell ref="C193:C197"/>
    <mergeCell ref="D193:D197"/>
    <mergeCell ref="N193:N197"/>
    <mergeCell ref="S193:S197"/>
    <mergeCell ref="A186:C186"/>
    <mergeCell ref="A187:A191"/>
    <mergeCell ref="B187:B191"/>
    <mergeCell ref="C187:C191"/>
    <mergeCell ref="D187:D191"/>
    <mergeCell ref="N187:N191"/>
    <mergeCell ref="X175:X179"/>
    <mergeCell ref="A180:C180"/>
    <mergeCell ref="A181:A185"/>
    <mergeCell ref="B181:B185"/>
    <mergeCell ref="C181:C185"/>
    <mergeCell ref="D181:D185"/>
    <mergeCell ref="N181:N185"/>
    <mergeCell ref="S181:S185"/>
    <mergeCell ref="T181:T185"/>
    <mergeCell ref="X181:X185"/>
    <mergeCell ref="A210:C210"/>
    <mergeCell ref="A211:A215"/>
    <mergeCell ref="B211:B215"/>
    <mergeCell ref="C211:C215"/>
    <mergeCell ref="D211:D215"/>
    <mergeCell ref="N211:N215"/>
    <mergeCell ref="X199:X203"/>
    <mergeCell ref="A204:C204"/>
    <mergeCell ref="A205:A209"/>
    <mergeCell ref="B205:B209"/>
    <mergeCell ref="C205:C209"/>
    <mergeCell ref="D205:D209"/>
    <mergeCell ref="N205:N209"/>
    <mergeCell ref="S205:S209"/>
    <mergeCell ref="T205:T209"/>
    <mergeCell ref="X205:X209"/>
    <mergeCell ref="T193:T197"/>
    <mergeCell ref="X193:X197"/>
    <mergeCell ref="A198:C198"/>
    <mergeCell ref="A199:A203"/>
    <mergeCell ref="B199:B203"/>
    <mergeCell ref="C199:C203"/>
    <mergeCell ref="D199:D203"/>
    <mergeCell ref="N199:N203"/>
    <mergeCell ref="S199:S203"/>
    <mergeCell ref="T199:T203"/>
    <mergeCell ref="T217:T221"/>
    <mergeCell ref="X217:X221"/>
    <mergeCell ref="A222:C222"/>
    <mergeCell ref="A223:A227"/>
    <mergeCell ref="B223:B227"/>
    <mergeCell ref="C223:C227"/>
    <mergeCell ref="D223:D227"/>
    <mergeCell ref="N223:N227"/>
    <mergeCell ref="S223:S227"/>
    <mergeCell ref="T223:T227"/>
    <mergeCell ref="S211:S215"/>
    <mergeCell ref="T211:T215"/>
    <mergeCell ref="X211:X215"/>
    <mergeCell ref="A216:C216"/>
    <mergeCell ref="A217:A221"/>
    <mergeCell ref="B217:B221"/>
    <mergeCell ref="C217:C221"/>
    <mergeCell ref="D217:D221"/>
    <mergeCell ref="N217:N221"/>
    <mergeCell ref="S217:S221"/>
    <mergeCell ref="S235:S239"/>
    <mergeCell ref="T235:T239"/>
    <mergeCell ref="X235:X239"/>
    <mergeCell ref="A240:C240"/>
    <mergeCell ref="A241:A245"/>
    <mergeCell ref="B241:B245"/>
    <mergeCell ref="C241:C245"/>
    <mergeCell ref="D241:D245"/>
    <mergeCell ref="N241:N245"/>
    <mergeCell ref="S241:S245"/>
    <mergeCell ref="A234:C234"/>
    <mergeCell ref="A235:A239"/>
    <mergeCell ref="B235:B239"/>
    <mergeCell ref="C235:C239"/>
    <mergeCell ref="D235:D239"/>
    <mergeCell ref="N235:N239"/>
    <mergeCell ref="X223:X227"/>
    <mergeCell ref="A228:C228"/>
    <mergeCell ref="A229:A233"/>
    <mergeCell ref="B229:B233"/>
    <mergeCell ref="C229:C233"/>
    <mergeCell ref="D229:D233"/>
    <mergeCell ref="N229:N233"/>
    <mergeCell ref="S229:S233"/>
    <mergeCell ref="T229:T233"/>
    <mergeCell ref="X229:X233"/>
    <mergeCell ref="A258:C258"/>
    <mergeCell ref="A259:A263"/>
    <mergeCell ref="B259:B263"/>
    <mergeCell ref="C259:C263"/>
    <mergeCell ref="D259:D263"/>
    <mergeCell ref="N259:N263"/>
    <mergeCell ref="X247:X251"/>
    <mergeCell ref="A252:C252"/>
    <mergeCell ref="A253:A257"/>
    <mergeCell ref="B253:B257"/>
    <mergeCell ref="C253:C257"/>
    <mergeCell ref="D253:D257"/>
    <mergeCell ref="N253:N257"/>
    <mergeCell ref="S253:S257"/>
    <mergeCell ref="T253:T257"/>
    <mergeCell ref="X253:X257"/>
    <mergeCell ref="T241:T245"/>
    <mergeCell ref="X241:X245"/>
    <mergeCell ref="A246:C246"/>
    <mergeCell ref="A247:A251"/>
    <mergeCell ref="B247:B251"/>
    <mergeCell ref="C247:C251"/>
    <mergeCell ref="D247:D251"/>
    <mergeCell ref="N247:N251"/>
    <mergeCell ref="S247:S251"/>
    <mergeCell ref="T247:T251"/>
    <mergeCell ref="T265:T269"/>
    <mergeCell ref="X265:X269"/>
    <mergeCell ref="A270:C270"/>
    <mergeCell ref="A271:A275"/>
    <mergeCell ref="B271:B275"/>
    <mergeCell ref="C271:C275"/>
    <mergeCell ref="D271:D275"/>
    <mergeCell ref="N271:N275"/>
    <mergeCell ref="S271:S275"/>
    <mergeCell ref="T271:T275"/>
    <mergeCell ref="S259:S263"/>
    <mergeCell ref="T259:T263"/>
    <mergeCell ref="X259:X263"/>
    <mergeCell ref="A264:C264"/>
    <mergeCell ref="A265:A269"/>
    <mergeCell ref="B265:B269"/>
    <mergeCell ref="C265:C269"/>
    <mergeCell ref="D265:D269"/>
    <mergeCell ref="N265:N269"/>
    <mergeCell ref="S265:S269"/>
    <mergeCell ref="S283:S287"/>
    <mergeCell ref="T283:T287"/>
    <mergeCell ref="X283:X287"/>
    <mergeCell ref="A288:C288"/>
    <mergeCell ref="A289:A293"/>
    <mergeCell ref="B289:B293"/>
    <mergeCell ref="C289:C293"/>
    <mergeCell ref="D289:D293"/>
    <mergeCell ref="N289:N293"/>
    <mergeCell ref="S289:S293"/>
    <mergeCell ref="A282:C282"/>
    <mergeCell ref="A283:A287"/>
    <mergeCell ref="B283:B287"/>
    <mergeCell ref="C283:C287"/>
    <mergeCell ref="D283:D287"/>
    <mergeCell ref="N283:N287"/>
    <mergeCell ref="X271:X275"/>
    <mergeCell ref="A276:C276"/>
    <mergeCell ref="A277:A281"/>
    <mergeCell ref="B277:B281"/>
    <mergeCell ref="C277:C281"/>
    <mergeCell ref="D277:D281"/>
    <mergeCell ref="N277:N281"/>
    <mergeCell ref="S277:S281"/>
    <mergeCell ref="T277:T281"/>
    <mergeCell ref="X277:X281"/>
    <mergeCell ref="A306:C306"/>
    <mergeCell ref="A307:A311"/>
    <mergeCell ref="B307:B311"/>
    <mergeCell ref="C307:C311"/>
    <mergeCell ref="D307:D311"/>
    <mergeCell ref="N307:N311"/>
    <mergeCell ref="X295:X299"/>
    <mergeCell ref="A300:C300"/>
    <mergeCell ref="A301:A305"/>
    <mergeCell ref="B301:B305"/>
    <mergeCell ref="C301:C305"/>
    <mergeCell ref="D301:D305"/>
    <mergeCell ref="N301:N305"/>
    <mergeCell ref="S301:S305"/>
    <mergeCell ref="T301:T305"/>
    <mergeCell ref="X301:X305"/>
    <mergeCell ref="T289:T293"/>
    <mergeCell ref="X289:X293"/>
    <mergeCell ref="A294:C294"/>
    <mergeCell ref="A295:A299"/>
    <mergeCell ref="B295:B299"/>
    <mergeCell ref="C295:C299"/>
    <mergeCell ref="D295:D299"/>
    <mergeCell ref="N295:N299"/>
    <mergeCell ref="S295:S299"/>
    <mergeCell ref="T295:T299"/>
    <mergeCell ref="T313:T317"/>
    <mergeCell ref="X313:X317"/>
    <mergeCell ref="A318:C318"/>
    <mergeCell ref="A319:A323"/>
    <mergeCell ref="B319:B323"/>
    <mergeCell ref="C319:C323"/>
    <mergeCell ref="D319:D323"/>
    <mergeCell ref="N319:N323"/>
    <mergeCell ref="S319:S323"/>
    <mergeCell ref="T319:T323"/>
    <mergeCell ref="S307:S311"/>
    <mergeCell ref="T307:T311"/>
    <mergeCell ref="X307:X311"/>
    <mergeCell ref="A312:C312"/>
    <mergeCell ref="A313:A317"/>
    <mergeCell ref="B313:B317"/>
    <mergeCell ref="C313:C317"/>
    <mergeCell ref="D313:D317"/>
    <mergeCell ref="N313:N317"/>
    <mergeCell ref="S313:S317"/>
    <mergeCell ref="S331:S335"/>
    <mergeCell ref="T331:T335"/>
    <mergeCell ref="X331:X335"/>
    <mergeCell ref="A336:C336"/>
    <mergeCell ref="A337:A341"/>
    <mergeCell ref="B337:B341"/>
    <mergeCell ref="C337:C341"/>
    <mergeCell ref="D337:D341"/>
    <mergeCell ref="N337:N341"/>
    <mergeCell ref="S337:S341"/>
    <mergeCell ref="A330:C330"/>
    <mergeCell ref="A331:A335"/>
    <mergeCell ref="B331:B335"/>
    <mergeCell ref="C331:C335"/>
    <mergeCell ref="D331:D335"/>
    <mergeCell ref="N331:N335"/>
    <mergeCell ref="X319:X323"/>
    <mergeCell ref="A324:C324"/>
    <mergeCell ref="A325:A329"/>
    <mergeCell ref="B325:B329"/>
    <mergeCell ref="C325:C329"/>
    <mergeCell ref="D325:D329"/>
    <mergeCell ref="N325:N329"/>
    <mergeCell ref="S325:S329"/>
    <mergeCell ref="T325:T329"/>
    <mergeCell ref="X325:X329"/>
    <mergeCell ref="A354:C354"/>
    <mergeCell ref="A355:A359"/>
    <mergeCell ref="B355:B359"/>
    <mergeCell ref="C355:C359"/>
    <mergeCell ref="D355:D359"/>
    <mergeCell ref="N355:N359"/>
    <mergeCell ref="X343:X347"/>
    <mergeCell ref="A348:C348"/>
    <mergeCell ref="A349:A353"/>
    <mergeCell ref="B349:B353"/>
    <mergeCell ref="C349:C353"/>
    <mergeCell ref="D349:D353"/>
    <mergeCell ref="N349:N353"/>
    <mergeCell ref="S349:S353"/>
    <mergeCell ref="T349:T353"/>
    <mergeCell ref="X349:X353"/>
    <mergeCell ref="T337:T341"/>
    <mergeCell ref="X337:X341"/>
    <mergeCell ref="A342:C342"/>
    <mergeCell ref="A343:A347"/>
    <mergeCell ref="B343:B347"/>
    <mergeCell ref="C343:C347"/>
    <mergeCell ref="D343:D347"/>
    <mergeCell ref="N343:N347"/>
    <mergeCell ref="S343:S347"/>
    <mergeCell ref="T343:T347"/>
    <mergeCell ref="T361:T365"/>
    <mergeCell ref="X361:X365"/>
    <mergeCell ref="A366:C366"/>
    <mergeCell ref="A367:A371"/>
    <mergeCell ref="B367:B371"/>
    <mergeCell ref="C367:C371"/>
    <mergeCell ref="D367:D371"/>
    <mergeCell ref="N367:N371"/>
    <mergeCell ref="S367:S371"/>
    <mergeCell ref="T367:T371"/>
    <mergeCell ref="S355:S359"/>
    <mergeCell ref="T355:T359"/>
    <mergeCell ref="X355:X359"/>
    <mergeCell ref="A360:C360"/>
    <mergeCell ref="A361:A365"/>
    <mergeCell ref="B361:B365"/>
    <mergeCell ref="C361:C365"/>
    <mergeCell ref="D361:D365"/>
    <mergeCell ref="N361:N365"/>
    <mergeCell ref="S361:S365"/>
    <mergeCell ref="S379:S383"/>
    <mergeCell ref="T379:T383"/>
    <mergeCell ref="X379:X383"/>
    <mergeCell ref="A384:C384"/>
    <mergeCell ref="A385:A389"/>
    <mergeCell ref="B385:B389"/>
    <mergeCell ref="C385:C389"/>
    <mergeCell ref="D385:D389"/>
    <mergeCell ref="N385:N389"/>
    <mergeCell ref="S385:S389"/>
    <mergeCell ref="A378:C378"/>
    <mergeCell ref="A379:A383"/>
    <mergeCell ref="B379:B383"/>
    <mergeCell ref="C379:C383"/>
    <mergeCell ref="D379:D383"/>
    <mergeCell ref="N379:N383"/>
    <mergeCell ref="X367:X371"/>
    <mergeCell ref="A372:C372"/>
    <mergeCell ref="A373:A377"/>
    <mergeCell ref="B373:B377"/>
    <mergeCell ref="C373:C377"/>
    <mergeCell ref="D373:D377"/>
    <mergeCell ref="N373:N377"/>
    <mergeCell ref="S373:S377"/>
    <mergeCell ref="T373:T377"/>
    <mergeCell ref="X373:X377"/>
    <mergeCell ref="A402:C402"/>
    <mergeCell ref="A403:A407"/>
    <mergeCell ref="B403:B407"/>
    <mergeCell ref="C403:C407"/>
    <mergeCell ref="D403:D407"/>
    <mergeCell ref="N403:N407"/>
    <mergeCell ref="X391:X395"/>
    <mergeCell ref="A396:C396"/>
    <mergeCell ref="A397:A401"/>
    <mergeCell ref="B397:B401"/>
    <mergeCell ref="C397:C401"/>
    <mergeCell ref="D397:D401"/>
    <mergeCell ref="N397:N401"/>
    <mergeCell ref="S397:S401"/>
    <mergeCell ref="T397:T401"/>
    <mergeCell ref="X397:X401"/>
    <mergeCell ref="T385:T389"/>
    <mergeCell ref="X385:X389"/>
    <mergeCell ref="A390:C390"/>
    <mergeCell ref="A391:A395"/>
    <mergeCell ref="B391:B395"/>
    <mergeCell ref="C391:C395"/>
    <mergeCell ref="D391:D395"/>
    <mergeCell ref="N391:N395"/>
    <mergeCell ref="S391:S395"/>
    <mergeCell ref="T391:T395"/>
    <mergeCell ref="T409:T413"/>
    <mergeCell ref="X409:X413"/>
    <mergeCell ref="A414:C414"/>
    <mergeCell ref="A415:A419"/>
    <mergeCell ref="B415:B419"/>
    <mergeCell ref="C415:C419"/>
    <mergeCell ref="D415:D419"/>
    <mergeCell ref="N415:N419"/>
    <mergeCell ref="S415:S419"/>
    <mergeCell ref="T415:T419"/>
    <mergeCell ref="S403:S407"/>
    <mergeCell ref="T403:T407"/>
    <mergeCell ref="X403:X407"/>
    <mergeCell ref="A408:C408"/>
    <mergeCell ref="A409:A413"/>
    <mergeCell ref="B409:B413"/>
    <mergeCell ref="C409:C413"/>
    <mergeCell ref="D409:D413"/>
    <mergeCell ref="N409:N413"/>
    <mergeCell ref="S409:S413"/>
    <mergeCell ref="S427:S431"/>
    <mergeCell ref="T427:T431"/>
    <mergeCell ref="X427:X431"/>
    <mergeCell ref="A432:C432"/>
    <mergeCell ref="A433:A437"/>
    <mergeCell ref="B433:B437"/>
    <mergeCell ref="C433:C437"/>
    <mergeCell ref="D433:D437"/>
    <mergeCell ref="N433:N437"/>
    <mergeCell ref="S433:S437"/>
    <mergeCell ref="A426:C426"/>
    <mergeCell ref="A427:A431"/>
    <mergeCell ref="B427:B431"/>
    <mergeCell ref="C427:C431"/>
    <mergeCell ref="D427:D431"/>
    <mergeCell ref="N427:N431"/>
    <mergeCell ref="X415:X419"/>
    <mergeCell ref="A420:C420"/>
    <mergeCell ref="A421:A425"/>
    <mergeCell ref="B421:B425"/>
    <mergeCell ref="C421:C425"/>
    <mergeCell ref="D421:D425"/>
    <mergeCell ref="N421:N425"/>
    <mergeCell ref="S421:S425"/>
    <mergeCell ref="T421:T425"/>
    <mergeCell ref="X421:X425"/>
    <mergeCell ref="A450:C450"/>
    <mergeCell ref="A451:A455"/>
    <mergeCell ref="B451:B455"/>
    <mergeCell ref="C451:C455"/>
    <mergeCell ref="D451:D455"/>
    <mergeCell ref="N451:N455"/>
    <mergeCell ref="X439:X443"/>
    <mergeCell ref="A444:C444"/>
    <mergeCell ref="A445:A449"/>
    <mergeCell ref="B445:B449"/>
    <mergeCell ref="C445:C449"/>
    <mergeCell ref="D445:D449"/>
    <mergeCell ref="N445:N449"/>
    <mergeCell ref="S445:S449"/>
    <mergeCell ref="T445:T449"/>
    <mergeCell ref="X445:X449"/>
    <mergeCell ref="T433:T437"/>
    <mergeCell ref="X433:X437"/>
    <mergeCell ref="A438:C438"/>
    <mergeCell ref="A439:A443"/>
    <mergeCell ref="B439:B443"/>
    <mergeCell ref="C439:C443"/>
    <mergeCell ref="D439:D443"/>
    <mergeCell ref="N439:N443"/>
    <mergeCell ref="S439:S443"/>
    <mergeCell ref="T439:T443"/>
    <mergeCell ref="T457:T461"/>
    <mergeCell ref="X457:X461"/>
    <mergeCell ref="A462:C462"/>
    <mergeCell ref="A463:A467"/>
    <mergeCell ref="B463:B467"/>
    <mergeCell ref="C463:C467"/>
    <mergeCell ref="D463:D467"/>
    <mergeCell ref="N463:N467"/>
    <mergeCell ref="S463:S467"/>
    <mergeCell ref="T463:T467"/>
    <mergeCell ref="S451:S455"/>
    <mergeCell ref="T451:T455"/>
    <mergeCell ref="X451:X455"/>
    <mergeCell ref="A456:C456"/>
    <mergeCell ref="A457:A461"/>
    <mergeCell ref="B457:B461"/>
    <mergeCell ref="C457:C461"/>
    <mergeCell ref="D457:D461"/>
    <mergeCell ref="N457:N461"/>
    <mergeCell ref="S457:S461"/>
    <mergeCell ref="S475:S479"/>
    <mergeCell ref="T475:T479"/>
    <mergeCell ref="X475:X479"/>
    <mergeCell ref="A480:C480"/>
    <mergeCell ref="A481:A485"/>
    <mergeCell ref="B481:B485"/>
    <mergeCell ref="C481:C485"/>
    <mergeCell ref="D481:D485"/>
    <mergeCell ref="N481:N485"/>
    <mergeCell ref="S481:S485"/>
    <mergeCell ref="A474:C474"/>
    <mergeCell ref="A475:A479"/>
    <mergeCell ref="B475:B479"/>
    <mergeCell ref="C475:C479"/>
    <mergeCell ref="D475:D479"/>
    <mergeCell ref="N475:N479"/>
    <mergeCell ref="X463:X467"/>
    <mergeCell ref="A468:C468"/>
    <mergeCell ref="A469:A473"/>
    <mergeCell ref="B469:B473"/>
    <mergeCell ref="C469:C473"/>
    <mergeCell ref="D469:D473"/>
    <mergeCell ref="N469:N473"/>
    <mergeCell ref="S469:S473"/>
    <mergeCell ref="T469:T473"/>
    <mergeCell ref="X469:X473"/>
    <mergeCell ref="A498:C498"/>
    <mergeCell ref="A499:A503"/>
    <mergeCell ref="B499:B503"/>
    <mergeCell ref="C499:C503"/>
    <mergeCell ref="D499:D503"/>
    <mergeCell ref="N499:N503"/>
    <mergeCell ref="X487:X491"/>
    <mergeCell ref="A492:C492"/>
    <mergeCell ref="A493:A497"/>
    <mergeCell ref="B493:B497"/>
    <mergeCell ref="C493:C497"/>
    <mergeCell ref="D493:D497"/>
    <mergeCell ref="N493:N497"/>
    <mergeCell ref="S493:S497"/>
    <mergeCell ref="T493:T497"/>
    <mergeCell ref="X493:X497"/>
    <mergeCell ref="T481:T485"/>
    <mergeCell ref="X481:X485"/>
    <mergeCell ref="A486:C486"/>
    <mergeCell ref="A487:A491"/>
    <mergeCell ref="B487:B491"/>
    <mergeCell ref="C487:C491"/>
    <mergeCell ref="D487:D491"/>
    <mergeCell ref="N487:N491"/>
    <mergeCell ref="S487:S491"/>
    <mergeCell ref="T487:T491"/>
    <mergeCell ref="T505:T509"/>
    <mergeCell ref="X505:X509"/>
    <mergeCell ref="A510:C510"/>
    <mergeCell ref="A511:A515"/>
    <mergeCell ref="B511:B515"/>
    <mergeCell ref="C511:C515"/>
    <mergeCell ref="D511:D515"/>
    <mergeCell ref="N511:N515"/>
    <mergeCell ref="S511:S515"/>
    <mergeCell ref="T511:T515"/>
    <mergeCell ref="S499:S503"/>
    <mergeCell ref="T499:T503"/>
    <mergeCell ref="X499:X503"/>
    <mergeCell ref="A504:C504"/>
    <mergeCell ref="A505:A509"/>
    <mergeCell ref="B505:B509"/>
    <mergeCell ref="C505:C509"/>
    <mergeCell ref="D505:D509"/>
    <mergeCell ref="N505:N509"/>
    <mergeCell ref="S505:S509"/>
    <mergeCell ref="S523:S527"/>
    <mergeCell ref="T523:T527"/>
    <mergeCell ref="X523:X527"/>
    <mergeCell ref="A528:C528"/>
    <mergeCell ref="A529:A533"/>
    <mergeCell ref="B529:B533"/>
    <mergeCell ref="C529:C533"/>
    <mergeCell ref="D529:D533"/>
    <mergeCell ref="N529:N533"/>
    <mergeCell ref="S529:S533"/>
    <mergeCell ref="A522:C522"/>
    <mergeCell ref="A523:A527"/>
    <mergeCell ref="B523:B527"/>
    <mergeCell ref="C523:C527"/>
    <mergeCell ref="D523:D527"/>
    <mergeCell ref="N523:N527"/>
    <mergeCell ref="X511:X515"/>
    <mergeCell ref="A516:C516"/>
    <mergeCell ref="A517:A521"/>
    <mergeCell ref="B517:B521"/>
    <mergeCell ref="C517:C521"/>
    <mergeCell ref="D517:D521"/>
    <mergeCell ref="N517:N521"/>
    <mergeCell ref="S517:S521"/>
    <mergeCell ref="T517:T521"/>
    <mergeCell ref="X517:X521"/>
    <mergeCell ref="A546:C546"/>
    <mergeCell ref="A547:A551"/>
    <mergeCell ref="B547:B551"/>
    <mergeCell ref="C547:C551"/>
    <mergeCell ref="D547:D551"/>
    <mergeCell ref="N547:N551"/>
    <mergeCell ref="X535:X539"/>
    <mergeCell ref="A540:C540"/>
    <mergeCell ref="A541:A545"/>
    <mergeCell ref="B541:B545"/>
    <mergeCell ref="C541:C545"/>
    <mergeCell ref="D541:D545"/>
    <mergeCell ref="N541:N545"/>
    <mergeCell ref="S541:S545"/>
    <mergeCell ref="T541:T545"/>
    <mergeCell ref="X541:X545"/>
    <mergeCell ref="T529:T533"/>
    <mergeCell ref="X529:X533"/>
    <mergeCell ref="A534:C534"/>
    <mergeCell ref="A535:A539"/>
    <mergeCell ref="B535:B539"/>
    <mergeCell ref="C535:C539"/>
    <mergeCell ref="D535:D539"/>
    <mergeCell ref="N535:N539"/>
    <mergeCell ref="S535:S539"/>
    <mergeCell ref="T535:T539"/>
    <mergeCell ref="T553:T557"/>
    <mergeCell ref="X553:X557"/>
    <mergeCell ref="A558:C558"/>
    <mergeCell ref="A559:A563"/>
    <mergeCell ref="B559:B563"/>
    <mergeCell ref="C559:C563"/>
    <mergeCell ref="D559:D563"/>
    <mergeCell ref="N559:N563"/>
    <mergeCell ref="S559:S563"/>
    <mergeCell ref="T559:T563"/>
    <mergeCell ref="S547:S551"/>
    <mergeCell ref="T547:T551"/>
    <mergeCell ref="X547:X551"/>
    <mergeCell ref="A552:C552"/>
    <mergeCell ref="A553:A557"/>
    <mergeCell ref="B553:B557"/>
    <mergeCell ref="C553:C557"/>
    <mergeCell ref="D553:D557"/>
    <mergeCell ref="N553:N557"/>
    <mergeCell ref="S553:S557"/>
    <mergeCell ref="S571:S575"/>
    <mergeCell ref="T571:T575"/>
    <mergeCell ref="X571:X575"/>
    <mergeCell ref="A576:C576"/>
    <mergeCell ref="A577:A581"/>
    <mergeCell ref="B577:B581"/>
    <mergeCell ref="C577:C581"/>
    <mergeCell ref="D577:D581"/>
    <mergeCell ref="N577:N581"/>
    <mergeCell ref="S577:S581"/>
    <mergeCell ref="A570:C570"/>
    <mergeCell ref="A571:A575"/>
    <mergeCell ref="B571:B575"/>
    <mergeCell ref="C571:C575"/>
    <mergeCell ref="D571:D575"/>
    <mergeCell ref="N571:N575"/>
    <mergeCell ref="X559:X563"/>
    <mergeCell ref="A564:C564"/>
    <mergeCell ref="A565:A569"/>
    <mergeCell ref="B565:B569"/>
    <mergeCell ref="C565:C569"/>
    <mergeCell ref="D565:D569"/>
    <mergeCell ref="N565:N569"/>
    <mergeCell ref="S565:S569"/>
    <mergeCell ref="T565:T569"/>
    <mergeCell ref="X565:X569"/>
    <mergeCell ref="A594:C594"/>
    <mergeCell ref="A595:A599"/>
    <mergeCell ref="B595:B599"/>
    <mergeCell ref="C595:C599"/>
    <mergeCell ref="D595:D599"/>
    <mergeCell ref="N595:N599"/>
    <mergeCell ref="X583:X587"/>
    <mergeCell ref="A588:C588"/>
    <mergeCell ref="A589:A593"/>
    <mergeCell ref="B589:B593"/>
    <mergeCell ref="C589:C593"/>
    <mergeCell ref="D589:D593"/>
    <mergeCell ref="N589:N593"/>
    <mergeCell ref="S589:S593"/>
    <mergeCell ref="T589:T593"/>
    <mergeCell ref="X589:X593"/>
    <mergeCell ref="T577:T581"/>
    <mergeCell ref="X577:X581"/>
    <mergeCell ref="A582:C582"/>
    <mergeCell ref="A583:A587"/>
    <mergeCell ref="B583:B587"/>
    <mergeCell ref="C583:C587"/>
    <mergeCell ref="D583:D587"/>
    <mergeCell ref="N583:N587"/>
    <mergeCell ref="S583:S587"/>
    <mergeCell ref="T583:T587"/>
    <mergeCell ref="T601:T605"/>
    <mergeCell ref="X601:X605"/>
    <mergeCell ref="A606:C606"/>
    <mergeCell ref="A607:A611"/>
    <mergeCell ref="B607:B611"/>
    <mergeCell ref="C607:C611"/>
    <mergeCell ref="D607:D611"/>
    <mergeCell ref="N607:N611"/>
    <mergeCell ref="S607:S611"/>
    <mergeCell ref="T607:T611"/>
    <mergeCell ref="S595:S599"/>
    <mergeCell ref="T595:T599"/>
    <mergeCell ref="X595:X599"/>
    <mergeCell ref="A600:C600"/>
    <mergeCell ref="A601:A605"/>
    <mergeCell ref="B601:B605"/>
    <mergeCell ref="C601:C605"/>
    <mergeCell ref="D601:D605"/>
    <mergeCell ref="N601:N605"/>
    <mergeCell ref="S601:S605"/>
    <mergeCell ref="S619:S623"/>
    <mergeCell ref="T619:T623"/>
    <mergeCell ref="X619:X623"/>
    <mergeCell ref="A624:C624"/>
    <mergeCell ref="A625:A629"/>
    <mergeCell ref="B625:B629"/>
    <mergeCell ref="C625:C629"/>
    <mergeCell ref="D625:D629"/>
    <mergeCell ref="N625:N629"/>
    <mergeCell ref="S625:S629"/>
    <mergeCell ref="A618:C618"/>
    <mergeCell ref="A619:A623"/>
    <mergeCell ref="B619:B623"/>
    <mergeCell ref="C619:C623"/>
    <mergeCell ref="D619:D623"/>
    <mergeCell ref="N619:N623"/>
    <mergeCell ref="X607:X611"/>
    <mergeCell ref="A612:C612"/>
    <mergeCell ref="A613:A617"/>
    <mergeCell ref="B613:B617"/>
    <mergeCell ref="C613:C617"/>
    <mergeCell ref="D613:D617"/>
    <mergeCell ref="N613:N617"/>
    <mergeCell ref="S613:S617"/>
    <mergeCell ref="T613:T617"/>
    <mergeCell ref="X613:X617"/>
    <mergeCell ref="A642:C642"/>
    <mergeCell ref="A643:A647"/>
    <mergeCell ref="B643:B647"/>
    <mergeCell ref="C643:C647"/>
    <mergeCell ref="D643:D647"/>
    <mergeCell ref="N643:N647"/>
    <mergeCell ref="X631:X635"/>
    <mergeCell ref="A636:C636"/>
    <mergeCell ref="A637:A641"/>
    <mergeCell ref="B637:B641"/>
    <mergeCell ref="C637:C641"/>
    <mergeCell ref="D637:D641"/>
    <mergeCell ref="N637:N641"/>
    <mergeCell ref="S637:S641"/>
    <mergeCell ref="T637:T641"/>
    <mergeCell ref="X637:X641"/>
    <mergeCell ref="T625:T629"/>
    <mergeCell ref="X625:X629"/>
    <mergeCell ref="A630:C630"/>
    <mergeCell ref="A631:A635"/>
    <mergeCell ref="B631:B635"/>
    <mergeCell ref="C631:C635"/>
    <mergeCell ref="D631:D635"/>
    <mergeCell ref="N631:N635"/>
    <mergeCell ref="S631:S635"/>
    <mergeCell ref="T631:T635"/>
    <mergeCell ref="T649:T653"/>
    <mergeCell ref="X649:X653"/>
    <mergeCell ref="A654:C654"/>
    <mergeCell ref="A655:A659"/>
    <mergeCell ref="B655:B659"/>
    <mergeCell ref="C655:C659"/>
    <mergeCell ref="D655:D659"/>
    <mergeCell ref="N655:N659"/>
    <mergeCell ref="S655:S659"/>
    <mergeCell ref="T655:T659"/>
    <mergeCell ref="S643:S647"/>
    <mergeCell ref="T643:T647"/>
    <mergeCell ref="X643:X647"/>
    <mergeCell ref="A648:C648"/>
    <mergeCell ref="A649:A653"/>
    <mergeCell ref="B649:B653"/>
    <mergeCell ref="C649:C653"/>
    <mergeCell ref="D649:D653"/>
    <mergeCell ref="N649:N653"/>
    <mergeCell ref="S649:S653"/>
    <mergeCell ref="T667:T671"/>
    <mergeCell ref="X667:X671"/>
    <mergeCell ref="B672:C672"/>
    <mergeCell ref="A673:X673"/>
    <mergeCell ref="B675:E675"/>
    <mergeCell ref="B676:E676"/>
    <mergeCell ref="A666:C666"/>
    <mergeCell ref="A667:A671"/>
    <mergeCell ref="B667:C671"/>
    <mergeCell ref="D667:D671"/>
    <mergeCell ref="N667:N671"/>
    <mergeCell ref="S667:S671"/>
    <mergeCell ref="X655:X659"/>
    <mergeCell ref="A660:C660"/>
    <mergeCell ref="A661:A665"/>
    <mergeCell ref="B661:B665"/>
    <mergeCell ref="C661:C665"/>
    <mergeCell ref="D661:D665"/>
    <mergeCell ref="N661:N665"/>
    <mergeCell ref="S661:S665"/>
    <mergeCell ref="T661:T665"/>
    <mergeCell ref="X661:X665"/>
    <mergeCell ref="C691:S691"/>
    <mergeCell ref="W684:X684"/>
    <mergeCell ref="A685:E685"/>
    <mergeCell ref="F685:S685"/>
    <mergeCell ref="A687:E687"/>
    <mergeCell ref="F687:S687"/>
    <mergeCell ref="A688:C689"/>
    <mergeCell ref="D688:S690"/>
    <mergeCell ref="B677:E677"/>
    <mergeCell ref="B678:E678"/>
    <mergeCell ref="B679:E679"/>
    <mergeCell ref="A680:X681"/>
    <mergeCell ref="E682:S684"/>
    <mergeCell ref="T682:U682"/>
    <mergeCell ref="V682:X682"/>
    <mergeCell ref="T683:V683"/>
    <mergeCell ref="W683:X683"/>
    <mergeCell ref="T684:V684"/>
  </mergeCells>
  <pageMargins left="0.31496062992125984" right="0.39370078740157483" top="0.47244094488188981" bottom="0.47244094488188981"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89"/>
  <sheetViews>
    <sheetView zoomScale="90" zoomScaleNormal="90" workbookViewId="0">
      <selection activeCell="I22" sqref="I22:L22"/>
    </sheetView>
  </sheetViews>
  <sheetFormatPr defaultColWidth="0" defaultRowHeight="0" customHeight="1" zeroHeight="1"/>
  <cols>
    <col min="1" max="1" width="7.28515625" style="15" customWidth="1"/>
    <col min="2" max="2" width="9.140625" style="15" customWidth="1"/>
    <col min="3" max="3" width="15" style="15" customWidth="1"/>
    <col min="4" max="4" width="11.28515625" style="15" customWidth="1"/>
    <col min="5" max="5" width="12" style="15" customWidth="1"/>
    <col min="6" max="6" width="16" style="15" customWidth="1"/>
    <col min="7" max="7" width="19.7109375" style="15" customWidth="1"/>
    <col min="8" max="8" width="9.140625" style="15" customWidth="1"/>
    <col min="9" max="9" width="22.140625" style="15" customWidth="1"/>
    <col min="10" max="10" width="10.7109375" style="15" customWidth="1"/>
    <col min="11" max="11" width="19.7109375" style="15" customWidth="1"/>
    <col min="12" max="12" width="15.28515625" style="15" bestFit="1" customWidth="1"/>
    <col min="13" max="13" width="13.5703125" style="15" customWidth="1"/>
    <col min="14" max="14" width="19.7109375" style="15" customWidth="1"/>
    <col min="15" max="15" width="14.28515625" style="15" customWidth="1"/>
    <col min="16" max="16" width="9.7109375" style="15" customWidth="1"/>
    <col min="17" max="17" width="11.140625" style="15" customWidth="1"/>
    <col min="18" max="18" width="10.140625" style="15" customWidth="1"/>
    <col min="19" max="21" width="9.140625" style="15" customWidth="1"/>
    <col min="22" max="22" width="11.28515625" style="15" customWidth="1"/>
    <col min="23" max="16384" width="9.140625" style="16" hidden="1"/>
  </cols>
  <sheetData>
    <row r="1" spans="1:22" ht="19.5" thickBot="1">
      <c r="A1" s="464" t="s">
        <v>268</v>
      </c>
      <c r="B1" s="465"/>
      <c r="C1" s="465"/>
      <c r="D1" s="465"/>
      <c r="E1" s="465"/>
      <c r="F1" s="465"/>
      <c r="G1" s="465"/>
      <c r="H1" s="465"/>
      <c r="I1" s="465"/>
      <c r="J1" s="465"/>
      <c r="K1" s="465"/>
      <c r="L1" s="466"/>
      <c r="M1" s="16"/>
      <c r="N1" s="16"/>
      <c r="O1" s="16"/>
      <c r="P1" s="16"/>
      <c r="Q1" s="16"/>
      <c r="R1" s="16"/>
      <c r="S1" s="16"/>
      <c r="T1" s="16"/>
      <c r="U1" s="16"/>
      <c r="V1" s="16"/>
    </row>
    <row r="2" spans="1:22" ht="15" customHeight="1" thickBot="1">
      <c r="A2" s="464" t="s">
        <v>269</v>
      </c>
      <c r="B2" s="465"/>
      <c r="C2" s="465"/>
      <c r="D2" s="465"/>
      <c r="E2" s="465"/>
      <c r="F2" s="465"/>
      <c r="G2" s="465"/>
      <c r="H2" s="465"/>
      <c r="I2" s="465"/>
      <c r="J2" s="465"/>
      <c r="K2" s="465"/>
      <c r="L2" s="466"/>
      <c r="M2" s="16"/>
      <c r="N2" s="16"/>
      <c r="O2" s="16"/>
      <c r="P2" s="16"/>
      <c r="Q2" s="16"/>
      <c r="R2" s="16"/>
      <c r="S2" s="16"/>
      <c r="T2" s="16"/>
      <c r="U2" s="16"/>
      <c r="V2" s="16"/>
    </row>
    <row r="3" spans="1:22" ht="90">
      <c r="A3" s="17" t="s">
        <v>203</v>
      </c>
      <c r="B3" s="462" t="s">
        <v>80</v>
      </c>
      <c r="C3" s="463"/>
      <c r="D3" s="463"/>
      <c r="E3" s="463"/>
      <c r="F3" s="463"/>
      <c r="G3" s="463"/>
      <c r="H3" s="18" t="s">
        <v>207</v>
      </c>
      <c r="I3" s="461" t="s">
        <v>84</v>
      </c>
      <c r="J3" s="461"/>
      <c r="K3" s="461"/>
      <c r="L3" s="461"/>
      <c r="M3" s="16"/>
      <c r="N3" s="16"/>
      <c r="O3" s="16"/>
      <c r="P3" s="16"/>
      <c r="Q3" s="16"/>
      <c r="R3" s="16"/>
      <c r="S3" s="16"/>
      <c r="T3" s="16"/>
      <c r="U3" s="16"/>
      <c r="V3" s="16"/>
    </row>
    <row r="4" spans="1:22" ht="15" customHeight="1">
      <c r="A4" s="19" t="s">
        <v>270</v>
      </c>
      <c r="B4" s="438" t="s">
        <v>271</v>
      </c>
      <c r="C4" s="439"/>
      <c r="D4" s="439"/>
      <c r="E4" s="439"/>
      <c r="F4" s="439"/>
      <c r="G4" s="439"/>
      <c r="H4" s="116">
        <f>S162</f>
        <v>7491.3054459999985</v>
      </c>
      <c r="I4" s="455" t="s">
        <v>154</v>
      </c>
      <c r="J4" s="456"/>
      <c r="K4" s="456"/>
      <c r="L4" s="457"/>
      <c r="M4" s="16"/>
      <c r="N4" s="16"/>
      <c r="O4" s="16"/>
      <c r="P4" s="16"/>
      <c r="Q4" s="16"/>
      <c r="R4" s="16"/>
      <c r="S4" s="16"/>
      <c r="T4" s="16"/>
      <c r="U4" s="16"/>
      <c r="V4" s="16"/>
    </row>
    <row r="5" spans="1:22" ht="15" customHeight="1">
      <c r="A5" s="19" t="s">
        <v>272</v>
      </c>
      <c r="B5" s="438" t="s">
        <v>273</v>
      </c>
      <c r="C5" s="439"/>
      <c r="D5" s="439"/>
      <c r="E5" s="439"/>
      <c r="F5" s="439"/>
      <c r="G5" s="439"/>
      <c r="H5" s="201">
        <v>0</v>
      </c>
      <c r="I5" s="468"/>
      <c r="J5" s="469"/>
      <c r="K5" s="469"/>
      <c r="L5" s="470"/>
      <c r="M5" s="16"/>
      <c r="N5" s="16"/>
      <c r="O5" s="16"/>
      <c r="P5" s="16"/>
      <c r="Q5" s="16"/>
      <c r="R5" s="16"/>
      <c r="S5" s="16"/>
      <c r="T5" s="16"/>
      <c r="U5" s="16"/>
      <c r="V5" s="16"/>
    </row>
    <row r="6" spans="1:22" ht="15" customHeight="1">
      <c r="A6" s="19" t="s">
        <v>274</v>
      </c>
      <c r="B6" s="438" t="s">
        <v>275</v>
      </c>
      <c r="C6" s="439"/>
      <c r="D6" s="439"/>
      <c r="E6" s="439"/>
      <c r="F6" s="439"/>
      <c r="G6" s="439"/>
      <c r="H6" s="20">
        <f>H5*H4</f>
        <v>0</v>
      </c>
      <c r="I6" s="455"/>
      <c r="J6" s="456"/>
      <c r="K6" s="456"/>
      <c r="L6" s="457"/>
      <c r="M6" s="16"/>
      <c r="N6" s="16"/>
      <c r="O6" s="16"/>
      <c r="P6" s="16"/>
      <c r="Q6" s="16"/>
      <c r="R6" s="16"/>
      <c r="S6" s="16"/>
      <c r="T6" s="16"/>
      <c r="U6" s="16"/>
      <c r="V6" s="16"/>
    </row>
    <row r="7" spans="1:22" ht="15" customHeight="1">
      <c r="A7" s="19" t="s">
        <v>276</v>
      </c>
      <c r="B7" s="438" t="s">
        <v>277</v>
      </c>
      <c r="C7" s="439"/>
      <c r="D7" s="439"/>
      <c r="E7" s="439"/>
      <c r="F7" s="439"/>
      <c r="G7" s="439"/>
      <c r="H7" s="116">
        <v>0</v>
      </c>
      <c r="I7" s="455"/>
      <c r="J7" s="456"/>
      <c r="K7" s="456"/>
      <c r="L7" s="457"/>
      <c r="M7" s="16"/>
      <c r="N7" s="16"/>
      <c r="O7" s="16"/>
      <c r="P7" s="16"/>
      <c r="Q7" s="16"/>
      <c r="R7" s="16"/>
      <c r="S7" s="16"/>
      <c r="T7" s="16"/>
      <c r="U7" s="16"/>
      <c r="V7" s="16"/>
    </row>
    <row r="8" spans="1:22" ht="15" customHeight="1">
      <c r="A8" s="19" t="s">
        <v>278</v>
      </c>
      <c r="B8" s="438" t="s">
        <v>279</v>
      </c>
      <c r="C8" s="439"/>
      <c r="D8" s="439"/>
      <c r="E8" s="439"/>
      <c r="F8" s="439"/>
      <c r="G8" s="439"/>
      <c r="H8" s="116">
        <v>1017.97</v>
      </c>
      <c r="I8" s="455" t="s">
        <v>280</v>
      </c>
      <c r="J8" s="456"/>
      <c r="K8" s="456"/>
      <c r="L8" s="457"/>
      <c r="M8" s="16"/>
      <c r="N8" s="243"/>
      <c r="O8" s="16"/>
      <c r="P8" s="16"/>
      <c r="Q8" s="16"/>
      <c r="R8" s="16"/>
      <c r="S8" s="16"/>
      <c r="T8" s="16"/>
      <c r="U8" s="16"/>
      <c r="V8" s="16"/>
    </row>
    <row r="9" spans="1:22" ht="15">
      <c r="A9" s="19" t="s">
        <v>281</v>
      </c>
      <c r="B9" s="438" t="s">
        <v>282</v>
      </c>
      <c r="C9" s="439"/>
      <c r="D9" s="439"/>
      <c r="E9" s="439"/>
      <c r="F9" s="439"/>
      <c r="G9" s="439"/>
      <c r="H9" s="116">
        <v>0</v>
      </c>
      <c r="I9" s="454"/>
      <c r="J9" s="454"/>
      <c r="K9" s="454"/>
      <c r="L9" s="454"/>
      <c r="M9" s="16"/>
      <c r="N9" s="16"/>
      <c r="O9" s="16"/>
      <c r="P9" s="16"/>
      <c r="Q9" s="16"/>
      <c r="R9" s="16"/>
      <c r="S9" s="16"/>
      <c r="T9" s="16"/>
      <c r="U9" s="16"/>
      <c r="V9" s="16"/>
    </row>
    <row r="10" spans="1:22" ht="15" customHeight="1">
      <c r="A10" s="19" t="s">
        <v>283</v>
      </c>
      <c r="B10" s="438" t="s">
        <v>284</v>
      </c>
      <c r="C10" s="439"/>
      <c r="D10" s="439"/>
      <c r="E10" s="439"/>
      <c r="F10" s="439"/>
      <c r="G10" s="439"/>
      <c r="H10" s="20">
        <f>R163</f>
        <v>6473.3313929999986</v>
      </c>
      <c r="I10" s="455" t="s">
        <v>154</v>
      </c>
      <c r="J10" s="456"/>
      <c r="K10" s="456"/>
      <c r="L10" s="457"/>
      <c r="M10" s="16"/>
      <c r="N10" s="16"/>
      <c r="O10" s="16"/>
      <c r="P10" s="16"/>
      <c r="Q10" s="16"/>
      <c r="R10" s="16"/>
      <c r="S10" s="16"/>
      <c r="T10" s="16"/>
      <c r="U10" s="16"/>
      <c r="V10" s="16"/>
    </row>
    <row r="11" spans="1:22" ht="15" customHeight="1">
      <c r="A11" s="19" t="s">
        <v>285</v>
      </c>
      <c r="B11" s="438" t="s">
        <v>286</v>
      </c>
      <c r="C11" s="439"/>
      <c r="D11" s="439"/>
      <c r="E11" s="439"/>
      <c r="F11" s="439"/>
      <c r="G11" s="439"/>
      <c r="H11" s="170" t="s">
        <v>287</v>
      </c>
      <c r="I11" s="454"/>
      <c r="J11" s="454"/>
      <c r="K11" s="454"/>
      <c r="L11" s="454"/>
      <c r="M11" s="16"/>
      <c r="N11" s="16"/>
      <c r="O11" s="16"/>
      <c r="P11" s="16"/>
      <c r="Q11" s="16"/>
      <c r="R11" s="16"/>
      <c r="S11" s="16"/>
      <c r="T11" s="16"/>
      <c r="U11" s="16"/>
      <c r="V11" s="16"/>
    </row>
    <row r="12" spans="1:22" s="251" customFormat="1" ht="15">
      <c r="A12" s="19" t="s">
        <v>288</v>
      </c>
      <c r="B12" s="421" t="s">
        <v>289</v>
      </c>
      <c r="C12" s="467"/>
      <c r="D12" s="467"/>
      <c r="E12" s="467"/>
      <c r="F12" s="467"/>
      <c r="G12" s="467"/>
      <c r="H12" s="250" t="s">
        <v>287</v>
      </c>
      <c r="I12" s="454"/>
      <c r="J12" s="454"/>
      <c r="K12" s="454"/>
      <c r="L12" s="454"/>
    </row>
    <row r="13" spans="1:22" ht="15" customHeight="1">
      <c r="A13" s="19" t="s">
        <v>290</v>
      </c>
      <c r="B13" s="438" t="s">
        <v>291</v>
      </c>
      <c r="C13" s="439"/>
      <c r="D13" s="439"/>
      <c r="E13" s="439"/>
      <c r="F13" s="439"/>
      <c r="G13" s="439"/>
      <c r="H13" s="242">
        <v>3.8580000000000003E-2</v>
      </c>
      <c r="I13" s="454"/>
      <c r="J13" s="454"/>
      <c r="K13" s="454"/>
      <c r="L13" s="454"/>
      <c r="M13" s="16"/>
      <c r="N13" s="16"/>
      <c r="O13" s="16"/>
      <c r="P13" s="16"/>
      <c r="Q13" s="16"/>
      <c r="R13" s="16"/>
      <c r="S13" s="16"/>
      <c r="T13" s="16"/>
      <c r="U13" s="16"/>
      <c r="V13" s="16"/>
    </row>
    <row r="14" spans="1:22" ht="15" customHeight="1">
      <c r="A14" s="19" t="s">
        <v>292</v>
      </c>
      <c r="B14" s="438" t="s">
        <v>293</v>
      </c>
      <c r="C14" s="439"/>
      <c r="D14" s="439"/>
      <c r="E14" s="439"/>
      <c r="F14" s="439"/>
      <c r="G14" s="439"/>
      <c r="H14" s="242">
        <v>0.97914000000000001</v>
      </c>
      <c r="I14" s="454"/>
      <c r="J14" s="454"/>
      <c r="K14" s="454"/>
      <c r="L14" s="454"/>
      <c r="M14" s="16"/>
      <c r="N14" s="16"/>
      <c r="O14" s="16"/>
      <c r="P14" s="16"/>
      <c r="Q14" s="16"/>
      <c r="R14" s="16"/>
      <c r="S14" s="16"/>
      <c r="T14" s="16"/>
      <c r="U14" s="16"/>
      <c r="V14" s="16"/>
    </row>
    <row r="15" spans="1:22" ht="15" customHeight="1">
      <c r="A15" s="19" t="s">
        <v>294</v>
      </c>
      <c r="B15" s="438" t="s">
        <v>295</v>
      </c>
      <c r="C15" s="439"/>
      <c r="D15" s="439"/>
      <c r="E15" s="439"/>
      <c r="F15" s="439"/>
      <c r="G15" s="439"/>
      <c r="H15" s="21" t="str">
        <f>'Infrastructure Details'!C25</f>
        <v>-</v>
      </c>
      <c r="I15" s="454" t="s">
        <v>296</v>
      </c>
      <c r="J15" s="454"/>
      <c r="K15" s="454"/>
      <c r="L15" s="454"/>
      <c r="M15" s="16"/>
      <c r="N15" s="16"/>
      <c r="O15" s="16"/>
      <c r="P15" s="16"/>
      <c r="Q15" s="16"/>
      <c r="R15" s="16"/>
      <c r="S15" s="16"/>
      <c r="T15" s="16"/>
      <c r="U15" s="16"/>
      <c r="V15" s="16"/>
    </row>
    <row r="16" spans="1:22" ht="15" customHeight="1">
      <c r="A16" s="19" t="s">
        <v>297</v>
      </c>
      <c r="B16" s="438" t="s">
        <v>298</v>
      </c>
      <c r="C16" s="439"/>
      <c r="D16" s="439"/>
      <c r="E16" s="439"/>
      <c r="F16" s="439"/>
      <c r="G16" s="439"/>
      <c r="H16" s="21">
        <f>'Infrastructure Details'!D25</f>
        <v>108</v>
      </c>
      <c r="I16" s="454" t="s">
        <v>86</v>
      </c>
      <c r="J16" s="454"/>
      <c r="K16" s="454"/>
      <c r="L16" s="454"/>
      <c r="M16" s="16"/>
      <c r="N16" s="16"/>
      <c r="O16" s="16"/>
      <c r="P16" s="16"/>
      <c r="Q16" s="16"/>
      <c r="R16" s="16"/>
      <c r="S16" s="16"/>
      <c r="T16" s="16"/>
      <c r="U16" s="16"/>
      <c r="V16" s="16"/>
    </row>
    <row r="17" spans="1:22" ht="15" customHeight="1">
      <c r="A17" s="19" t="s">
        <v>299</v>
      </c>
      <c r="B17" s="438" t="s">
        <v>300</v>
      </c>
      <c r="C17" s="439"/>
      <c r="D17" s="439"/>
      <c r="E17" s="439"/>
      <c r="F17" s="439"/>
      <c r="G17" s="439"/>
      <c r="H17" s="21">
        <f>'Infrastructure Details'!E25</f>
        <v>825</v>
      </c>
      <c r="I17" s="454" t="s">
        <v>86</v>
      </c>
      <c r="J17" s="454"/>
      <c r="K17" s="454"/>
      <c r="L17" s="454"/>
      <c r="M17" s="16"/>
      <c r="N17" s="16"/>
      <c r="O17" s="16"/>
      <c r="P17" s="16"/>
      <c r="Q17" s="16"/>
      <c r="R17" s="16"/>
      <c r="S17" s="16"/>
      <c r="T17" s="16"/>
      <c r="U17" s="16"/>
      <c r="V17" s="16"/>
    </row>
    <row r="18" spans="1:22" ht="15" customHeight="1">
      <c r="A18" s="19" t="s">
        <v>301</v>
      </c>
      <c r="B18" s="438" t="s">
        <v>302</v>
      </c>
      <c r="C18" s="439"/>
      <c r="D18" s="439"/>
      <c r="E18" s="439"/>
      <c r="F18" s="439"/>
      <c r="G18" s="439"/>
      <c r="H18" s="21">
        <v>74726</v>
      </c>
      <c r="I18" s="454" t="s">
        <v>303</v>
      </c>
      <c r="J18" s="454"/>
      <c r="K18" s="454"/>
      <c r="L18" s="454"/>
      <c r="M18" s="16"/>
      <c r="N18" s="16"/>
      <c r="O18" s="16"/>
      <c r="P18" s="16"/>
      <c r="Q18" s="16"/>
      <c r="R18" s="16"/>
      <c r="S18" s="16"/>
      <c r="T18" s="16"/>
      <c r="U18" s="16"/>
      <c r="V18" s="16"/>
    </row>
    <row r="19" spans="1:22" ht="15" customHeight="1">
      <c r="A19" s="19" t="s">
        <v>304</v>
      </c>
      <c r="B19" s="438" t="s">
        <v>305</v>
      </c>
      <c r="C19" s="439"/>
      <c r="D19" s="439"/>
      <c r="E19" s="439"/>
      <c r="F19" s="439"/>
      <c r="G19" s="439"/>
      <c r="H19" s="22" t="str">
        <f>'Infrastructure Details'!C26</f>
        <v>-</v>
      </c>
      <c r="I19" s="454" t="s">
        <v>296</v>
      </c>
      <c r="J19" s="454"/>
      <c r="K19" s="454"/>
      <c r="L19" s="454"/>
      <c r="M19" s="16"/>
      <c r="N19" s="16"/>
      <c r="O19" s="16"/>
      <c r="P19" s="16"/>
      <c r="Q19" s="16"/>
      <c r="R19" s="16"/>
      <c r="S19" s="16"/>
      <c r="T19" s="16"/>
      <c r="U19" s="16"/>
      <c r="V19" s="16"/>
    </row>
    <row r="20" spans="1:22" ht="15" customHeight="1">
      <c r="A20" s="19" t="s">
        <v>306</v>
      </c>
      <c r="B20" s="438" t="s">
        <v>307</v>
      </c>
      <c r="C20" s="439"/>
      <c r="D20" s="439"/>
      <c r="E20" s="439"/>
      <c r="F20" s="439"/>
      <c r="G20" s="439"/>
      <c r="H20" s="22">
        <f>'Infrastructure Details'!D26</f>
        <v>3024.0720000000001</v>
      </c>
      <c r="I20" s="454" t="s">
        <v>86</v>
      </c>
      <c r="J20" s="454"/>
      <c r="K20" s="454"/>
      <c r="L20" s="454"/>
      <c r="M20" s="16"/>
      <c r="N20" s="16"/>
      <c r="O20" s="16"/>
      <c r="P20" s="16"/>
      <c r="Q20" s="16"/>
      <c r="R20" s="16"/>
      <c r="S20" s="16"/>
      <c r="T20" s="16"/>
      <c r="U20" s="16"/>
      <c r="V20" s="16"/>
    </row>
    <row r="21" spans="1:22" ht="15" customHeight="1">
      <c r="A21" s="19" t="s">
        <v>308</v>
      </c>
      <c r="B21" s="438" t="s">
        <v>309</v>
      </c>
      <c r="C21" s="439"/>
      <c r="D21" s="439"/>
      <c r="E21" s="439"/>
      <c r="F21" s="439"/>
      <c r="G21" s="439"/>
      <c r="H21" s="22">
        <f>'Infrastructure Details'!E26</f>
        <v>40188.5</v>
      </c>
      <c r="I21" s="454" t="s">
        <v>86</v>
      </c>
      <c r="J21" s="454"/>
      <c r="K21" s="454"/>
      <c r="L21" s="454"/>
      <c r="M21" s="16"/>
      <c r="N21" s="16"/>
      <c r="O21" s="16"/>
      <c r="P21" s="16"/>
      <c r="Q21" s="16"/>
      <c r="R21" s="16"/>
      <c r="S21" s="16"/>
      <c r="T21" s="16"/>
      <c r="U21" s="16"/>
      <c r="V21" s="16"/>
    </row>
    <row r="22" spans="1:22" ht="15" customHeight="1">
      <c r="A22" s="19" t="s">
        <v>310</v>
      </c>
      <c r="B22" s="438" t="s">
        <v>311</v>
      </c>
      <c r="C22" s="439"/>
      <c r="D22" s="439"/>
      <c r="E22" s="439"/>
      <c r="F22" s="439"/>
      <c r="G22" s="439"/>
      <c r="H22" s="22">
        <f>'Infrastructure Details'!F26</f>
        <v>67486.44</v>
      </c>
      <c r="I22" s="454" t="s">
        <v>86</v>
      </c>
      <c r="J22" s="454"/>
      <c r="K22" s="454"/>
      <c r="L22" s="454"/>
      <c r="M22" s="16"/>
      <c r="N22" s="16"/>
      <c r="O22" s="16"/>
      <c r="P22" s="16"/>
      <c r="Q22" s="16"/>
      <c r="R22" s="16"/>
      <c r="S22" s="16"/>
      <c r="T22" s="16"/>
      <c r="U22" s="16"/>
      <c r="V22" s="16"/>
    </row>
    <row r="23" spans="1:22" ht="15" customHeight="1">
      <c r="A23" s="19" t="s">
        <v>312</v>
      </c>
      <c r="B23" s="438" t="s">
        <v>119</v>
      </c>
      <c r="C23" s="439"/>
      <c r="D23" s="439"/>
      <c r="E23" s="439"/>
      <c r="F23" s="439"/>
      <c r="G23" s="439"/>
      <c r="H23" s="22">
        <f>SUM('Infrastructure Details'!C27:E27)</f>
        <v>44786.397799999999</v>
      </c>
      <c r="I23" s="454" t="s">
        <v>86</v>
      </c>
      <c r="J23" s="454"/>
      <c r="K23" s="454"/>
      <c r="L23" s="454"/>
      <c r="M23" s="16"/>
      <c r="N23" s="16"/>
      <c r="O23" s="16"/>
      <c r="P23" s="16"/>
      <c r="Q23" s="16"/>
      <c r="R23" s="16"/>
      <c r="S23" s="16"/>
      <c r="T23" s="16"/>
      <c r="U23" s="16"/>
      <c r="V23" s="16"/>
    </row>
    <row r="24" spans="1:22" ht="15" customHeight="1">
      <c r="A24" s="19" t="s">
        <v>313</v>
      </c>
      <c r="B24" s="438" t="s">
        <v>121</v>
      </c>
      <c r="C24" s="439"/>
      <c r="D24" s="439"/>
      <c r="E24" s="439"/>
      <c r="F24" s="439"/>
      <c r="G24" s="439"/>
      <c r="H24" s="22">
        <f>SUM('Infrastructure Details'!C28:E28)</f>
        <v>401</v>
      </c>
      <c r="I24" s="454" t="s">
        <v>86</v>
      </c>
      <c r="J24" s="454"/>
      <c r="K24" s="454"/>
      <c r="L24" s="454"/>
      <c r="M24" s="16"/>
      <c r="N24" s="16"/>
      <c r="O24" s="16"/>
      <c r="P24" s="16"/>
      <c r="Q24" s="16"/>
      <c r="R24" s="16"/>
      <c r="S24" s="16"/>
      <c r="T24" s="16"/>
      <c r="U24" s="16"/>
      <c r="V24" s="16"/>
    </row>
    <row r="25" spans="1:22" ht="15">
      <c r="A25" s="19" t="s">
        <v>314</v>
      </c>
      <c r="B25" s="438" t="s">
        <v>315</v>
      </c>
      <c r="C25" s="439"/>
      <c r="D25" s="439"/>
      <c r="E25" s="439"/>
      <c r="F25" s="439"/>
      <c r="G25" s="439"/>
      <c r="H25" s="22">
        <f>(SUM(H19:H21)/H22)</f>
        <v>0.64031488399743708</v>
      </c>
      <c r="I25" s="454"/>
      <c r="J25" s="454"/>
      <c r="K25" s="454"/>
      <c r="L25" s="454"/>
      <c r="M25" s="16"/>
      <c r="N25" s="16"/>
      <c r="O25" s="16"/>
      <c r="P25" s="16"/>
      <c r="Q25" s="16"/>
      <c r="R25" s="16"/>
      <c r="S25" s="16"/>
      <c r="T25" s="16"/>
      <c r="U25" s="16"/>
      <c r="V25" s="16"/>
    </row>
    <row r="26" spans="1:22" ht="15.75" thickBot="1">
      <c r="A26" s="440"/>
      <c r="B26" s="441"/>
      <c r="C26" s="441"/>
      <c r="D26" s="441"/>
      <c r="E26" s="441"/>
      <c r="F26" s="441"/>
      <c r="G26" s="441"/>
      <c r="H26" s="441"/>
      <c r="I26" s="441"/>
      <c r="J26" s="441"/>
      <c r="K26" s="441"/>
      <c r="L26" s="441"/>
      <c r="M26" s="441"/>
      <c r="N26" s="441"/>
      <c r="O26" s="441"/>
      <c r="P26" s="441"/>
      <c r="Q26" s="441"/>
      <c r="R26" s="441"/>
      <c r="S26" s="441"/>
      <c r="T26" s="441"/>
      <c r="U26" s="441"/>
      <c r="V26" s="441"/>
    </row>
    <row r="27" spans="1:22" ht="15">
      <c r="A27" s="442" t="s">
        <v>316</v>
      </c>
      <c r="B27" s="443"/>
      <c r="C27" s="443"/>
      <c r="D27" s="444"/>
      <c r="E27" s="444"/>
      <c r="F27" s="444"/>
      <c r="G27" s="444"/>
      <c r="H27" s="444"/>
      <c r="I27" s="444"/>
      <c r="J27" s="444"/>
      <c r="K27" s="444"/>
      <c r="L27" s="444"/>
      <c r="M27" s="444"/>
      <c r="N27" s="444"/>
      <c r="O27" s="444"/>
      <c r="P27" s="444"/>
      <c r="Q27" s="444"/>
      <c r="R27" s="444"/>
      <c r="S27" s="444"/>
      <c r="T27" s="444"/>
      <c r="U27" s="444"/>
      <c r="V27" s="444"/>
    </row>
    <row r="28" spans="1:22" ht="15" customHeight="1">
      <c r="A28" s="445" t="s">
        <v>203</v>
      </c>
      <c r="B28" s="432" t="s">
        <v>317</v>
      </c>
      <c r="C28" s="432" t="s">
        <v>318</v>
      </c>
      <c r="D28" s="432" t="s">
        <v>319</v>
      </c>
      <c r="E28" s="446" t="s">
        <v>320</v>
      </c>
      <c r="F28" s="432" t="s">
        <v>321</v>
      </c>
      <c r="G28" s="432" t="s">
        <v>322</v>
      </c>
      <c r="H28" s="446" t="s">
        <v>323</v>
      </c>
      <c r="I28" s="432" t="s">
        <v>324</v>
      </c>
      <c r="J28" s="448" t="s">
        <v>325</v>
      </c>
      <c r="K28" s="450" t="s">
        <v>326</v>
      </c>
      <c r="L28" s="23" t="s">
        <v>327</v>
      </c>
      <c r="M28" s="450" t="s">
        <v>328</v>
      </c>
      <c r="N28" s="452" t="s">
        <v>329</v>
      </c>
      <c r="O28" s="452"/>
      <c r="P28" s="452"/>
      <c r="Q28" s="453" t="s">
        <v>330</v>
      </c>
      <c r="R28" s="453"/>
      <c r="S28" s="453"/>
      <c r="T28" s="453"/>
      <c r="U28" s="430" t="s">
        <v>331</v>
      </c>
      <c r="V28" s="432" t="s">
        <v>332</v>
      </c>
    </row>
    <row r="29" spans="1:22" ht="92.25" customHeight="1">
      <c r="A29" s="445"/>
      <c r="B29" s="432"/>
      <c r="C29" s="432"/>
      <c r="D29" s="432"/>
      <c r="E29" s="447"/>
      <c r="F29" s="432"/>
      <c r="G29" s="432"/>
      <c r="H29" s="447"/>
      <c r="I29" s="432"/>
      <c r="J29" s="449"/>
      <c r="K29" s="451"/>
      <c r="L29" s="23" t="s">
        <v>333</v>
      </c>
      <c r="M29" s="451"/>
      <c r="N29" s="23" t="s">
        <v>334</v>
      </c>
      <c r="O29" s="23" t="s">
        <v>335</v>
      </c>
      <c r="P29" s="23" t="s">
        <v>336</v>
      </c>
      <c r="Q29" s="24" t="s">
        <v>337</v>
      </c>
      <c r="R29" s="24" t="s">
        <v>338</v>
      </c>
      <c r="S29" s="24" t="s">
        <v>339</v>
      </c>
      <c r="T29" s="24" t="s">
        <v>340</v>
      </c>
      <c r="U29" s="431"/>
      <c r="V29" s="432"/>
    </row>
    <row r="30" spans="1:22" ht="27.75" customHeight="1">
      <c r="A30" s="192" t="s">
        <v>341</v>
      </c>
      <c r="B30" s="192" t="s">
        <v>2</v>
      </c>
      <c r="C30" s="198" t="s">
        <v>13</v>
      </c>
      <c r="D30" s="193" t="s">
        <v>342</v>
      </c>
      <c r="E30" s="193" t="s">
        <v>343</v>
      </c>
      <c r="F30" s="194" t="s">
        <v>344</v>
      </c>
      <c r="G30" s="25" t="s">
        <v>13</v>
      </c>
      <c r="H30" s="195">
        <v>324301</v>
      </c>
      <c r="I30" s="195" t="s">
        <v>345</v>
      </c>
      <c r="J30" s="196" t="s">
        <v>346</v>
      </c>
      <c r="K30" s="196" t="s">
        <v>347</v>
      </c>
      <c r="L30" s="197">
        <v>45016</v>
      </c>
      <c r="M30" s="196" t="s">
        <v>348</v>
      </c>
      <c r="N30" s="196" t="s">
        <v>349</v>
      </c>
      <c r="O30" s="197" t="s">
        <v>39</v>
      </c>
      <c r="P30" s="196">
        <v>2208</v>
      </c>
      <c r="Q30" s="26" t="s">
        <v>350</v>
      </c>
      <c r="R30" s="199">
        <v>1000</v>
      </c>
      <c r="S30" s="169">
        <v>1.986124</v>
      </c>
      <c r="T30" s="169">
        <v>0</v>
      </c>
      <c r="U30" s="169">
        <f>S30-T30</f>
        <v>1.986124</v>
      </c>
      <c r="V30" s="249" t="s">
        <v>154</v>
      </c>
    </row>
    <row r="31" spans="1:22" ht="27.75" customHeight="1">
      <c r="A31" s="192" t="s">
        <v>351</v>
      </c>
      <c r="B31" s="192" t="s">
        <v>2</v>
      </c>
      <c r="C31" s="198" t="s">
        <v>13</v>
      </c>
      <c r="D31" s="193" t="s">
        <v>342</v>
      </c>
      <c r="E31" s="193" t="s">
        <v>343</v>
      </c>
      <c r="F31" s="194" t="s">
        <v>344</v>
      </c>
      <c r="G31" s="25" t="s">
        <v>13</v>
      </c>
      <c r="H31" s="195">
        <v>324302</v>
      </c>
      <c r="I31" s="195" t="s">
        <v>352</v>
      </c>
      <c r="J31" s="196" t="s">
        <v>346</v>
      </c>
      <c r="K31" s="196" t="s">
        <v>347</v>
      </c>
      <c r="L31" s="197">
        <v>45016</v>
      </c>
      <c r="M31" s="196" t="s">
        <v>348</v>
      </c>
      <c r="N31" s="196" t="s">
        <v>349</v>
      </c>
      <c r="O31" s="197" t="s">
        <v>39</v>
      </c>
      <c r="P31" s="196">
        <v>2208</v>
      </c>
      <c r="Q31" s="26" t="s">
        <v>353</v>
      </c>
      <c r="R31" s="199">
        <v>1000</v>
      </c>
      <c r="S31" s="169">
        <v>101.06357</v>
      </c>
      <c r="T31" s="169">
        <v>0</v>
      </c>
      <c r="U31" s="169">
        <f t="shared" ref="U31:U94" si="0">S31-T31</f>
        <v>101.06357</v>
      </c>
      <c r="V31" s="249" t="s">
        <v>154</v>
      </c>
    </row>
    <row r="32" spans="1:22" ht="27.75" customHeight="1">
      <c r="A32" s="192" t="s">
        <v>354</v>
      </c>
      <c r="B32" s="192" t="s">
        <v>2</v>
      </c>
      <c r="C32" s="198" t="s">
        <v>13</v>
      </c>
      <c r="D32" s="193" t="s">
        <v>342</v>
      </c>
      <c r="E32" s="193" t="s">
        <v>343</v>
      </c>
      <c r="F32" s="194" t="s">
        <v>355</v>
      </c>
      <c r="G32" s="25" t="s">
        <v>13</v>
      </c>
      <c r="H32" s="195">
        <v>321201</v>
      </c>
      <c r="I32" s="195" t="s">
        <v>356</v>
      </c>
      <c r="J32" s="196" t="s">
        <v>346</v>
      </c>
      <c r="K32" s="196" t="s">
        <v>347</v>
      </c>
      <c r="L32" s="197">
        <v>45016</v>
      </c>
      <c r="M32" s="196" t="s">
        <v>348</v>
      </c>
      <c r="N32" s="196" t="s">
        <v>349</v>
      </c>
      <c r="O32" s="197" t="s">
        <v>39</v>
      </c>
      <c r="P32" s="196">
        <v>2208</v>
      </c>
      <c r="Q32" s="26" t="s">
        <v>357</v>
      </c>
      <c r="R32" s="199">
        <v>1000</v>
      </c>
      <c r="S32" s="169">
        <v>64.003590000000017</v>
      </c>
      <c r="T32" s="169">
        <v>0</v>
      </c>
      <c r="U32" s="169">
        <f t="shared" si="0"/>
        <v>64.003590000000017</v>
      </c>
      <c r="V32" s="249" t="s">
        <v>154</v>
      </c>
    </row>
    <row r="33" spans="1:22" ht="27.75" customHeight="1">
      <c r="A33" s="192" t="s">
        <v>358</v>
      </c>
      <c r="B33" s="192" t="s">
        <v>2</v>
      </c>
      <c r="C33" s="198" t="s">
        <v>13</v>
      </c>
      <c r="D33" s="193" t="s">
        <v>146</v>
      </c>
      <c r="E33" s="193" t="s">
        <v>343</v>
      </c>
      <c r="F33" s="194" t="s">
        <v>355</v>
      </c>
      <c r="G33" s="25" t="s">
        <v>13</v>
      </c>
      <c r="H33" s="195">
        <v>321202</v>
      </c>
      <c r="I33" s="195" t="s">
        <v>359</v>
      </c>
      <c r="J33" s="196" t="s">
        <v>346</v>
      </c>
      <c r="K33" s="196" t="s">
        <v>347</v>
      </c>
      <c r="L33" s="197">
        <v>45016</v>
      </c>
      <c r="M33" s="196" t="s">
        <v>348</v>
      </c>
      <c r="N33" s="196" t="s">
        <v>349</v>
      </c>
      <c r="O33" s="197" t="s">
        <v>39</v>
      </c>
      <c r="P33" s="196">
        <v>2208</v>
      </c>
      <c r="Q33" s="26" t="s">
        <v>360</v>
      </c>
      <c r="R33" s="199">
        <v>1000</v>
      </c>
      <c r="S33" s="169">
        <v>159.39066800000001</v>
      </c>
      <c r="T33" s="169">
        <v>0</v>
      </c>
      <c r="U33" s="169">
        <f t="shared" si="0"/>
        <v>159.39066800000001</v>
      </c>
      <c r="V33" s="249" t="s">
        <v>154</v>
      </c>
    </row>
    <row r="34" spans="1:22" ht="27.75" customHeight="1">
      <c r="A34" s="192" t="s">
        <v>361</v>
      </c>
      <c r="B34" s="192" t="s">
        <v>2</v>
      </c>
      <c r="C34" s="198" t="s">
        <v>13</v>
      </c>
      <c r="D34" s="193" t="s">
        <v>146</v>
      </c>
      <c r="E34" s="193" t="s">
        <v>343</v>
      </c>
      <c r="F34" s="194" t="s">
        <v>355</v>
      </c>
      <c r="G34" s="25" t="s">
        <v>13</v>
      </c>
      <c r="H34" s="195">
        <v>321203</v>
      </c>
      <c r="I34" s="195" t="s">
        <v>362</v>
      </c>
      <c r="J34" s="196" t="s">
        <v>346</v>
      </c>
      <c r="K34" s="196" t="s">
        <v>347</v>
      </c>
      <c r="L34" s="197">
        <v>45016</v>
      </c>
      <c r="M34" s="196" t="s">
        <v>348</v>
      </c>
      <c r="N34" s="196" t="s">
        <v>349</v>
      </c>
      <c r="O34" s="197" t="s">
        <v>39</v>
      </c>
      <c r="P34" s="196">
        <v>2208</v>
      </c>
      <c r="Q34" s="26" t="s">
        <v>363</v>
      </c>
      <c r="R34" s="199">
        <v>1000</v>
      </c>
      <c r="S34" s="169">
        <v>160.40844800000002</v>
      </c>
      <c r="T34" s="169">
        <v>0</v>
      </c>
      <c r="U34" s="169">
        <f t="shared" si="0"/>
        <v>160.40844800000002</v>
      </c>
      <c r="V34" s="249" t="s">
        <v>154</v>
      </c>
    </row>
    <row r="35" spans="1:22" ht="27.75" customHeight="1">
      <c r="A35" s="192" t="s">
        <v>364</v>
      </c>
      <c r="B35" s="192" t="s">
        <v>2</v>
      </c>
      <c r="C35" s="198" t="s">
        <v>13</v>
      </c>
      <c r="D35" s="193" t="s">
        <v>146</v>
      </c>
      <c r="E35" s="193" t="s">
        <v>343</v>
      </c>
      <c r="F35" s="194" t="s">
        <v>355</v>
      </c>
      <c r="G35" s="25" t="s">
        <v>13</v>
      </c>
      <c r="H35" s="195">
        <v>321204</v>
      </c>
      <c r="I35" s="195" t="s">
        <v>365</v>
      </c>
      <c r="J35" s="196" t="s">
        <v>346</v>
      </c>
      <c r="K35" s="196" t="s">
        <v>347</v>
      </c>
      <c r="L35" s="197">
        <v>45016</v>
      </c>
      <c r="M35" s="196" t="s">
        <v>348</v>
      </c>
      <c r="N35" s="196" t="s">
        <v>349</v>
      </c>
      <c r="O35" s="197" t="s">
        <v>39</v>
      </c>
      <c r="P35" s="196">
        <v>2208</v>
      </c>
      <c r="Q35" s="26" t="s">
        <v>366</v>
      </c>
      <c r="R35" s="199">
        <v>1000</v>
      </c>
      <c r="S35" s="169">
        <v>157.0471</v>
      </c>
      <c r="T35" s="169">
        <v>0</v>
      </c>
      <c r="U35" s="169">
        <f t="shared" si="0"/>
        <v>157.0471</v>
      </c>
      <c r="V35" s="249" t="s">
        <v>154</v>
      </c>
    </row>
    <row r="36" spans="1:22" ht="27.75" customHeight="1">
      <c r="A36" s="192" t="s">
        <v>367</v>
      </c>
      <c r="B36" s="192" t="s">
        <v>2</v>
      </c>
      <c r="C36" s="198" t="s">
        <v>13</v>
      </c>
      <c r="D36" s="193" t="s">
        <v>146</v>
      </c>
      <c r="E36" s="193" t="s">
        <v>368</v>
      </c>
      <c r="F36" s="194" t="s">
        <v>369</v>
      </c>
      <c r="G36" s="25" t="s">
        <v>370</v>
      </c>
      <c r="H36" s="195">
        <v>322101</v>
      </c>
      <c r="I36" s="195" t="s">
        <v>371</v>
      </c>
      <c r="J36" s="196" t="s">
        <v>346</v>
      </c>
      <c r="K36" s="196" t="s">
        <v>347</v>
      </c>
      <c r="L36" s="197">
        <v>45016</v>
      </c>
      <c r="M36" s="196" t="s">
        <v>348</v>
      </c>
      <c r="N36" s="196" t="s">
        <v>349</v>
      </c>
      <c r="O36" s="197" t="s">
        <v>39</v>
      </c>
      <c r="P36" s="196">
        <v>2208</v>
      </c>
      <c r="Q36" s="26" t="s">
        <v>372</v>
      </c>
      <c r="R36" s="199">
        <v>1000</v>
      </c>
      <c r="S36" s="169">
        <v>53.414044000000004</v>
      </c>
      <c r="T36" s="169">
        <v>0</v>
      </c>
      <c r="U36" s="169">
        <f t="shared" si="0"/>
        <v>53.414044000000004</v>
      </c>
      <c r="V36" s="249" t="s">
        <v>154</v>
      </c>
    </row>
    <row r="37" spans="1:22" ht="27.75" customHeight="1">
      <c r="A37" s="192" t="s">
        <v>373</v>
      </c>
      <c r="B37" s="192" t="s">
        <v>2</v>
      </c>
      <c r="C37" s="198" t="s">
        <v>13</v>
      </c>
      <c r="D37" s="193" t="s">
        <v>146</v>
      </c>
      <c r="E37" s="193" t="s">
        <v>368</v>
      </c>
      <c r="F37" s="194" t="s">
        <v>369</v>
      </c>
      <c r="G37" s="25" t="s">
        <v>370</v>
      </c>
      <c r="H37" s="195">
        <v>322102</v>
      </c>
      <c r="I37" s="195" t="s">
        <v>374</v>
      </c>
      <c r="J37" s="196" t="s">
        <v>346</v>
      </c>
      <c r="K37" s="196" t="s">
        <v>347</v>
      </c>
      <c r="L37" s="197">
        <v>45016</v>
      </c>
      <c r="M37" s="196" t="s">
        <v>348</v>
      </c>
      <c r="N37" s="196" t="s">
        <v>349</v>
      </c>
      <c r="O37" s="197" t="s">
        <v>39</v>
      </c>
      <c r="P37" s="196">
        <v>2208</v>
      </c>
      <c r="Q37" s="26" t="s">
        <v>375</v>
      </c>
      <c r="R37" s="199">
        <v>1000</v>
      </c>
      <c r="S37" s="169">
        <v>33.730239999999995</v>
      </c>
      <c r="T37" s="169">
        <v>0</v>
      </c>
      <c r="U37" s="169">
        <f t="shared" si="0"/>
        <v>33.730239999999995</v>
      </c>
      <c r="V37" s="249" t="s">
        <v>154</v>
      </c>
    </row>
    <row r="38" spans="1:22" ht="27.75" customHeight="1">
      <c r="A38" s="192" t="s">
        <v>376</v>
      </c>
      <c r="B38" s="192" t="s">
        <v>2</v>
      </c>
      <c r="C38" s="198" t="s">
        <v>13</v>
      </c>
      <c r="D38" s="193" t="s">
        <v>146</v>
      </c>
      <c r="E38" s="193" t="s">
        <v>368</v>
      </c>
      <c r="F38" s="194" t="s">
        <v>369</v>
      </c>
      <c r="G38" s="25" t="s">
        <v>370</v>
      </c>
      <c r="H38" s="195">
        <v>322103</v>
      </c>
      <c r="I38" s="195" t="s">
        <v>377</v>
      </c>
      <c r="J38" s="196" t="s">
        <v>346</v>
      </c>
      <c r="K38" s="196" t="s">
        <v>347</v>
      </c>
      <c r="L38" s="197">
        <v>45016</v>
      </c>
      <c r="M38" s="196" t="s">
        <v>348</v>
      </c>
      <c r="N38" s="196" t="s">
        <v>349</v>
      </c>
      <c r="O38" s="197" t="s">
        <v>39</v>
      </c>
      <c r="P38" s="196">
        <v>2208</v>
      </c>
      <c r="Q38" s="26" t="s">
        <v>378</v>
      </c>
      <c r="R38" s="199">
        <v>1000</v>
      </c>
      <c r="S38" s="169">
        <v>53.706990000000005</v>
      </c>
      <c r="T38" s="169">
        <v>0</v>
      </c>
      <c r="U38" s="169">
        <f t="shared" si="0"/>
        <v>53.706990000000005</v>
      </c>
      <c r="V38" s="249" t="s">
        <v>154</v>
      </c>
    </row>
    <row r="39" spans="1:22" ht="27.75" customHeight="1">
      <c r="A39" s="192" t="s">
        <v>379</v>
      </c>
      <c r="B39" s="192" t="s">
        <v>2</v>
      </c>
      <c r="C39" s="198" t="s">
        <v>13</v>
      </c>
      <c r="D39" s="193" t="s">
        <v>146</v>
      </c>
      <c r="E39" s="193" t="s">
        <v>380</v>
      </c>
      <c r="F39" s="194" t="s">
        <v>381</v>
      </c>
      <c r="G39" s="25" t="s">
        <v>382</v>
      </c>
      <c r="H39" s="195">
        <v>323201</v>
      </c>
      <c r="I39" s="195" t="s">
        <v>383</v>
      </c>
      <c r="J39" s="196" t="s">
        <v>346</v>
      </c>
      <c r="K39" s="196" t="s">
        <v>347</v>
      </c>
      <c r="L39" s="197">
        <v>45016</v>
      </c>
      <c r="M39" s="196" t="s">
        <v>348</v>
      </c>
      <c r="N39" s="196" t="s">
        <v>349</v>
      </c>
      <c r="O39" s="197" t="s">
        <v>39</v>
      </c>
      <c r="P39" s="196">
        <v>2208</v>
      </c>
      <c r="Q39" s="26" t="s">
        <v>384</v>
      </c>
      <c r="R39" s="199">
        <v>1000</v>
      </c>
      <c r="S39" s="169">
        <v>44.691563999999993</v>
      </c>
      <c r="T39" s="169">
        <v>0</v>
      </c>
      <c r="U39" s="169">
        <f t="shared" si="0"/>
        <v>44.691563999999993</v>
      </c>
      <c r="V39" s="249" t="s">
        <v>154</v>
      </c>
    </row>
    <row r="40" spans="1:22" ht="27.75" customHeight="1">
      <c r="A40" s="192" t="s">
        <v>385</v>
      </c>
      <c r="B40" s="192" t="s">
        <v>2</v>
      </c>
      <c r="C40" s="198" t="s">
        <v>13</v>
      </c>
      <c r="D40" s="193" t="s">
        <v>146</v>
      </c>
      <c r="E40" s="193" t="s">
        <v>380</v>
      </c>
      <c r="F40" s="194" t="s">
        <v>381</v>
      </c>
      <c r="G40" s="25" t="s">
        <v>382</v>
      </c>
      <c r="H40" s="195">
        <v>323202</v>
      </c>
      <c r="I40" s="195" t="s">
        <v>386</v>
      </c>
      <c r="J40" s="196" t="s">
        <v>346</v>
      </c>
      <c r="K40" s="196" t="s">
        <v>347</v>
      </c>
      <c r="L40" s="197">
        <v>45016</v>
      </c>
      <c r="M40" s="196" t="s">
        <v>348</v>
      </c>
      <c r="N40" s="196" t="s">
        <v>349</v>
      </c>
      <c r="O40" s="197" t="s">
        <v>39</v>
      </c>
      <c r="P40" s="196">
        <v>2208</v>
      </c>
      <c r="Q40" s="26" t="s">
        <v>387</v>
      </c>
      <c r="R40" s="199">
        <v>1000</v>
      </c>
      <c r="S40" s="169">
        <v>44.018190000000004</v>
      </c>
      <c r="T40" s="169">
        <v>0</v>
      </c>
      <c r="U40" s="169">
        <f t="shared" si="0"/>
        <v>44.018190000000004</v>
      </c>
      <c r="V40" s="249" t="s">
        <v>154</v>
      </c>
    </row>
    <row r="41" spans="1:22" ht="27.75" customHeight="1">
      <c r="A41" s="192" t="s">
        <v>388</v>
      </c>
      <c r="B41" s="192" t="s">
        <v>2</v>
      </c>
      <c r="C41" s="198" t="s">
        <v>13</v>
      </c>
      <c r="D41" s="193" t="s">
        <v>146</v>
      </c>
      <c r="E41" s="193" t="s">
        <v>343</v>
      </c>
      <c r="F41" s="194" t="s">
        <v>389</v>
      </c>
      <c r="G41" s="25" t="s">
        <v>390</v>
      </c>
      <c r="H41" s="195">
        <v>321205</v>
      </c>
      <c r="I41" s="195" t="s">
        <v>391</v>
      </c>
      <c r="J41" s="196" t="s">
        <v>346</v>
      </c>
      <c r="K41" s="196" t="s">
        <v>347</v>
      </c>
      <c r="L41" s="197">
        <v>45016</v>
      </c>
      <c r="M41" s="196" t="s">
        <v>348</v>
      </c>
      <c r="N41" s="196" t="s">
        <v>349</v>
      </c>
      <c r="O41" s="197" t="s">
        <v>39</v>
      </c>
      <c r="P41" s="196">
        <v>2208</v>
      </c>
      <c r="Q41" s="26" t="s">
        <v>392</v>
      </c>
      <c r="R41" s="199">
        <v>1000</v>
      </c>
      <c r="S41" s="169">
        <v>24.316920999999997</v>
      </c>
      <c r="T41" s="169">
        <v>0</v>
      </c>
      <c r="U41" s="169">
        <f t="shared" si="0"/>
        <v>24.316920999999997</v>
      </c>
      <c r="V41" s="249" t="s">
        <v>154</v>
      </c>
    </row>
    <row r="42" spans="1:22" ht="27.75" customHeight="1">
      <c r="A42" s="192" t="s">
        <v>393</v>
      </c>
      <c r="B42" s="192" t="s">
        <v>2</v>
      </c>
      <c r="C42" s="198" t="s">
        <v>13</v>
      </c>
      <c r="D42" s="193" t="s">
        <v>146</v>
      </c>
      <c r="E42" s="193" t="s">
        <v>343</v>
      </c>
      <c r="F42" s="194" t="s">
        <v>389</v>
      </c>
      <c r="G42" s="25" t="s">
        <v>390</v>
      </c>
      <c r="H42" s="195">
        <v>321206</v>
      </c>
      <c r="I42" s="195" t="s">
        <v>391</v>
      </c>
      <c r="J42" s="196" t="s">
        <v>346</v>
      </c>
      <c r="K42" s="196" t="s">
        <v>347</v>
      </c>
      <c r="L42" s="197">
        <v>45016</v>
      </c>
      <c r="M42" s="196" t="s">
        <v>348</v>
      </c>
      <c r="N42" s="196" t="s">
        <v>349</v>
      </c>
      <c r="O42" s="197" t="s">
        <v>39</v>
      </c>
      <c r="P42" s="196">
        <v>2208</v>
      </c>
      <c r="Q42" s="26" t="s">
        <v>394</v>
      </c>
      <c r="R42" s="199">
        <v>1000</v>
      </c>
      <c r="S42" s="169">
        <v>5.1712030000000002</v>
      </c>
      <c r="T42" s="169">
        <v>0</v>
      </c>
      <c r="U42" s="169">
        <f t="shared" si="0"/>
        <v>5.1712030000000002</v>
      </c>
      <c r="V42" s="249" t="s">
        <v>154</v>
      </c>
    </row>
    <row r="43" spans="1:22" ht="27.75" customHeight="1">
      <c r="A43" s="192" t="s">
        <v>395</v>
      </c>
      <c r="B43" s="192" t="s">
        <v>2</v>
      </c>
      <c r="C43" s="198" t="s">
        <v>13</v>
      </c>
      <c r="D43" s="193" t="s">
        <v>342</v>
      </c>
      <c r="E43" s="193" t="s">
        <v>380</v>
      </c>
      <c r="F43" s="194" t="s">
        <v>396</v>
      </c>
      <c r="G43" s="25" t="s">
        <v>397</v>
      </c>
      <c r="H43" s="195">
        <v>323101</v>
      </c>
      <c r="I43" s="195" t="s">
        <v>356</v>
      </c>
      <c r="J43" s="196" t="s">
        <v>346</v>
      </c>
      <c r="K43" s="196" t="s">
        <v>347</v>
      </c>
      <c r="L43" s="197">
        <v>45016</v>
      </c>
      <c r="M43" s="196" t="s">
        <v>348</v>
      </c>
      <c r="N43" s="196" t="s">
        <v>349</v>
      </c>
      <c r="O43" s="197" t="s">
        <v>39</v>
      </c>
      <c r="P43" s="196">
        <v>2208</v>
      </c>
      <c r="Q43" s="26" t="s">
        <v>398</v>
      </c>
      <c r="R43" s="199">
        <v>1000</v>
      </c>
      <c r="S43" s="169">
        <v>58.404670000000003</v>
      </c>
      <c r="T43" s="169">
        <v>0</v>
      </c>
      <c r="U43" s="169">
        <f t="shared" si="0"/>
        <v>58.404670000000003</v>
      </c>
      <c r="V43" s="249" t="s">
        <v>154</v>
      </c>
    </row>
    <row r="44" spans="1:22" ht="27.75" customHeight="1">
      <c r="A44" s="192" t="s">
        <v>399</v>
      </c>
      <c r="B44" s="192" t="s">
        <v>2</v>
      </c>
      <c r="C44" s="198" t="s">
        <v>13</v>
      </c>
      <c r="D44" s="193" t="s">
        <v>146</v>
      </c>
      <c r="E44" s="193" t="s">
        <v>380</v>
      </c>
      <c r="F44" s="194" t="s">
        <v>396</v>
      </c>
      <c r="G44" s="25" t="s">
        <v>397</v>
      </c>
      <c r="H44" s="195">
        <v>323102</v>
      </c>
      <c r="I44" s="195" t="s">
        <v>400</v>
      </c>
      <c r="J44" s="196" t="s">
        <v>346</v>
      </c>
      <c r="K44" s="196" t="s">
        <v>347</v>
      </c>
      <c r="L44" s="197">
        <v>45016</v>
      </c>
      <c r="M44" s="196" t="s">
        <v>348</v>
      </c>
      <c r="N44" s="196" t="s">
        <v>349</v>
      </c>
      <c r="O44" s="197" t="s">
        <v>39</v>
      </c>
      <c r="P44" s="196">
        <v>2208</v>
      </c>
      <c r="Q44" s="26" t="s">
        <v>401</v>
      </c>
      <c r="R44" s="199">
        <v>1000</v>
      </c>
      <c r="S44" s="169">
        <v>51.999079999999999</v>
      </c>
      <c r="T44" s="169">
        <v>0</v>
      </c>
      <c r="U44" s="169">
        <f t="shared" si="0"/>
        <v>51.999079999999999</v>
      </c>
      <c r="V44" s="249" t="s">
        <v>154</v>
      </c>
    </row>
    <row r="45" spans="1:22" ht="27.75" customHeight="1">
      <c r="A45" s="192" t="s">
        <v>402</v>
      </c>
      <c r="B45" s="192" t="s">
        <v>2</v>
      </c>
      <c r="C45" s="198" t="s">
        <v>13</v>
      </c>
      <c r="D45" s="193" t="s">
        <v>146</v>
      </c>
      <c r="E45" s="193" t="s">
        <v>380</v>
      </c>
      <c r="F45" s="194" t="s">
        <v>396</v>
      </c>
      <c r="G45" s="25" t="s">
        <v>397</v>
      </c>
      <c r="H45" s="195">
        <v>323103</v>
      </c>
      <c r="I45" s="195" t="s">
        <v>403</v>
      </c>
      <c r="J45" s="196" t="s">
        <v>346</v>
      </c>
      <c r="K45" s="196" t="s">
        <v>347</v>
      </c>
      <c r="L45" s="197">
        <v>45016</v>
      </c>
      <c r="M45" s="196" t="s">
        <v>348</v>
      </c>
      <c r="N45" s="196" t="s">
        <v>349</v>
      </c>
      <c r="O45" s="197" t="s">
        <v>39</v>
      </c>
      <c r="P45" s="196">
        <v>2208</v>
      </c>
      <c r="Q45" s="26" t="s">
        <v>404</v>
      </c>
      <c r="R45" s="199">
        <v>1000</v>
      </c>
      <c r="S45" s="169">
        <v>52.593170000000001</v>
      </c>
      <c r="T45" s="169">
        <v>0</v>
      </c>
      <c r="U45" s="169">
        <f t="shared" si="0"/>
        <v>52.593170000000001</v>
      </c>
      <c r="V45" s="249" t="s">
        <v>154</v>
      </c>
    </row>
    <row r="46" spans="1:22" ht="27.75" customHeight="1">
      <c r="A46" s="192" t="s">
        <v>405</v>
      </c>
      <c r="B46" s="192" t="s">
        <v>2</v>
      </c>
      <c r="C46" s="198" t="s">
        <v>13</v>
      </c>
      <c r="D46" s="193" t="s">
        <v>146</v>
      </c>
      <c r="E46" s="193" t="s">
        <v>380</v>
      </c>
      <c r="F46" s="194" t="s">
        <v>396</v>
      </c>
      <c r="G46" s="25" t="s">
        <v>397</v>
      </c>
      <c r="H46" s="195">
        <v>323104</v>
      </c>
      <c r="I46" s="195" t="s">
        <v>406</v>
      </c>
      <c r="J46" s="196" t="s">
        <v>346</v>
      </c>
      <c r="K46" s="196" t="s">
        <v>347</v>
      </c>
      <c r="L46" s="197">
        <v>45016</v>
      </c>
      <c r="M46" s="196" t="s">
        <v>348</v>
      </c>
      <c r="N46" s="196" t="s">
        <v>349</v>
      </c>
      <c r="O46" s="197" t="s">
        <v>39</v>
      </c>
      <c r="P46" s="196">
        <v>2208</v>
      </c>
      <c r="Q46" s="26" t="s">
        <v>407</v>
      </c>
      <c r="R46" s="199">
        <v>1000</v>
      </c>
      <c r="S46" s="169">
        <v>24.184303</v>
      </c>
      <c r="T46" s="169">
        <v>0</v>
      </c>
      <c r="U46" s="169">
        <f t="shared" si="0"/>
        <v>24.184303</v>
      </c>
      <c r="V46" s="249" t="s">
        <v>154</v>
      </c>
    </row>
    <row r="47" spans="1:22" ht="27.75" customHeight="1">
      <c r="A47" s="192" t="s">
        <v>408</v>
      </c>
      <c r="B47" s="192" t="s">
        <v>2</v>
      </c>
      <c r="C47" s="198" t="s">
        <v>13</v>
      </c>
      <c r="D47" s="193" t="s">
        <v>342</v>
      </c>
      <c r="E47" s="193" t="s">
        <v>409</v>
      </c>
      <c r="F47" s="194" t="s">
        <v>410</v>
      </c>
      <c r="G47" s="25" t="s">
        <v>411</v>
      </c>
      <c r="H47" s="195">
        <v>324201</v>
      </c>
      <c r="I47" s="195" t="s">
        <v>412</v>
      </c>
      <c r="J47" s="196" t="s">
        <v>346</v>
      </c>
      <c r="K47" s="196" t="s">
        <v>347</v>
      </c>
      <c r="L47" s="197">
        <v>45016</v>
      </c>
      <c r="M47" s="196" t="s">
        <v>348</v>
      </c>
      <c r="N47" s="196" t="s">
        <v>349</v>
      </c>
      <c r="O47" s="197" t="s">
        <v>39</v>
      </c>
      <c r="P47" s="196">
        <v>2208</v>
      </c>
      <c r="Q47" s="26" t="s">
        <v>413</v>
      </c>
      <c r="R47" s="199">
        <v>1000</v>
      </c>
      <c r="S47" s="169">
        <v>54.276573000000006</v>
      </c>
      <c r="T47" s="169">
        <v>0</v>
      </c>
      <c r="U47" s="169">
        <f t="shared" si="0"/>
        <v>54.276573000000006</v>
      </c>
      <c r="V47" s="249" t="s">
        <v>154</v>
      </c>
    </row>
    <row r="48" spans="1:22" ht="27.75" customHeight="1">
      <c r="A48" s="192" t="s">
        <v>414</v>
      </c>
      <c r="B48" s="192" t="s">
        <v>2</v>
      </c>
      <c r="C48" s="198" t="s">
        <v>13</v>
      </c>
      <c r="D48" s="193" t="s">
        <v>342</v>
      </c>
      <c r="E48" s="193" t="s">
        <v>409</v>
      </c>
      <c r="F48" s="194" t="s">
        <v>410</v>
      </c>
      <c r="G48" s="25" t="s">
        <v>411</v>
      </c>
      <c r="H48" s="195">
        <v>324202</v>
      </c>
      <c r="I48" s="195" t="s">
        <v>415</v>
      </c>
      <c r="J48" s="196" t="s">
        <v>346</v>
      </c>
      <c r="K48" s="196" t="s">
        <v>347</v>
      </c>
      <c r="L48" s="197">
        <v>45016</v>
      </c>
      <c r="M48" s="196" t="s">
        <v>348</v>
      </c>
      <c r="N48" s="196" t="s">
        <v>349</v>
      </c>
      <c r="O48" s="197" t="s">
        <v>39</v>
      </c>
      <c r="P48" s="196">
        <v>2208</v>
      </c>
      <c r="Q48" s="26" t="s">
        <v>416</v>
      </c>
      <c r="R48" s="199">
        <v>1000</v>
      </c>
      <c r="S48" s="169">
        <v>41.396063999999988</v>
      </c>
      <c r="T48" s="169">
        <v>0</v>
      </c>
      <c r="U48" s="169">
        <f t="shared" si="0"/>
        <v>41.396063999999988</v>
      </c>
      <c r="V48" s="249" t="s">
        <v>154</v>
      </c>
    </row>
    <row r="49" spans="1:22" ht="27.75" customHeight="1">
      <c r="A49" s="192" t="s">
        <v>417</v>
      </c>
      <c r="B49" s="192" t="s">
        <v>2</v>
      </c>
      <c r="C49" s="198" t="s">
        <v>13</v>
      </c>
      <c r="D49" s="193" t="s">
        <v>146</v>
      </c>
      <c r="E49" s="193" t="s">
        <v>409</v>
      </c>
      <c r="F49" s="194" t="s">
        <v>410</v>
      </c>
      <c r="G49" s="25" t="s">
        <v>411</v>
      </c>
      <c r="H49" s="195">
        <v>324203</v>
      </c>
      <c r="I49" s="195" t="s">
        <v>418</v>
      </c>
      <c r="J49" s="196" t="s">
        <v>346</v>
      </c>
      <c r="K49" s="196" t="s">
        <v>347</v>
      </c>
      <c r="L49" s="197">
        <v>45016</v>
      </c>
      <c r="M49" s="196" t="s">
        <v>348</v>
      </c>
      <c r="N49" s="196" t="s">
        <v>349</v>
      </c>
      <c r="O49" s="197" t="s">
        <v>39</v>
      </c>
      <c r="P49" s="196">
        <v>2208</v>
      </c>
      <c r="Q49" s="26" t="s">
        <v>419</v>
      </c>
      <c r="R49" s="199">
        <v>1000</v>
      </c>
      <c r="S49" s="169">
        <v>18.586259999999999</v>
      </c>
      <c r="T49" s="169">
        <v>0</v>
      </c>
      <c r="U49" s="169">
        <f t="shared" si="0"/>
        <v>18.586259999999999</v>
      </c>
      <c r="V49" s="249" t="s">
        <v>154</v>
      </c>
    </row>
    <row r="50" spans="1:22" ht="27.75" customHeight="1">
      <c r="A50" s="192" t="s">
        <v>420</v>
      </c>
      <c r="B50" s="192" t="s">
        <v>2</v>
      </c>
      <c r="C50" s="198" t="s">
        <v>13</v>
      </c>
      <c r="D50" s="193" t="s">
        <v>146</v>
      </c>
      <c r="E50" s="193" t="s">
        <v>409</v>
      </c>
      <c r="F50" s="194" t="s">
        <v>410</v>
      </c>
      <c r="G50" s="25" t="s">
        <v>411</v>
      </c>
      <c r="H50" s="195">
        <v>324204</v>
      </c>
      <c r="I50" s="195" t="s">
        <v>421</v>
      </c>
      <c r="J50" s="196" t="s">
        <v>346</v>
      </c>
      <c r="K50" s="196" t="s">
        <v>347</v>
      </c>
      <c r="L50" s="197">
        <v>45016</v>
      </c>
      <c r="M50" s="196" t="s">
        <v>348</v>
      </c>
      <c r="N50" s="196" t="s">
        <v>349</v>
      </c>
      <c r="O50" s="197" t="s">
        <v>39</v>
      </c>
      <c r="P50" s="196">
        <v>2208</v>
      </c>
      <c r="Q50" s="26" t="s">
        <v>422</v>
      </c>
      <c r="R50" s="199">
        <v>1000</v>
      </c>
      <c r="S50" s="169">
        <v>18.046925000000002</v>
      </c>
      <c r="T50" s="169">
        <v>0</v>
      </c>
      <c r="U50" s="169">
        <f t="shared" si="0"/>
        <v>18.046925000000002</v>
      </c>
      <c r="V50" s="249" t="s">
        <v>154</v>
      </c>
    </row>
    <row r="51" spans="1:22" ht="27.75" customHeight="1">
      <c r="A51" s="192" t="s">
        <v>423</v>
      </c>
      <c r="B51" s="192" t="s">
        <v>2</v>
      </c>
      <c r="C51" s="198" t="s">
        <v>13</v>
      </c>
      <c r="D51" s="193" t="s">
        <v>146</v>
      </c>
      <c r="E51" s="193" t="s">
        <v>424</v>
      </c>
      <c r="F51" s="194" t="s">
        <v>425</v>
      </c>
      <c r="G51" s="25" t="s">
        <v>426</v>
      </c>
      <c r="H51" s="195">
        <v>325101</v>
      </c>
      <c r="I51" s="195" t="s">
        <v>383</v>
      </c>
      <c r="J51" s="196" t="s">
        <v>346</v>
      </c>
      <c r="K51" s="196" t="s">
        <v>347</v>
      </c>
      <c r="L51" s="197">
        <v>45016</v>
      </c>
      <c r="M51" s="196" t="s">
        <v>348</v>
      </c>
      <c r="N51" s="196" t="s">
        <v>349</v>
      </c>
      <c r="O51" s="197" t="s">
        <v>39</v>
      </c>
      <c r="P51" s="196">
        <v>2208</v>
      </c>
      <c r="Q51" s="26" t="s">
        <v>427</v>
      </c>
      <c r="R51" s="199">
        <v>1000</v>
      </c>
      <c r="S51" s="169">
        <v>114.17865</v>
      </c>
      <c r="T51" s="169">
        <v>0</v>
      </c>
      <c r="U51" s="169">
        <f t="shared" si="0"/>
        <v>114.17865</v>
      </c>
      <c r="V51" s="249" t="s">
        <v>154</v>
      </c>
    </row>
    <row r="52" spans="1:22" ht="27.75" customHeight="1">
      <c r="A52" s="192" t="s">
        <v>428</v>
      </c>
      <c r="B52" s="192" t="s">
        <v>2</v>
      </c>
      <c r="C52" s="198" t="s">
        <v>13</v>
      </c>
      <c r="D52" s="193" t="s">
        <v>146</v>
      </c>
      <c r="E52" s="193" t="s">
        <v>424</v>
      </c>
      <c r="F52" s="194" t="s">
        <v>425</v>
      </c>
      <c r="G52" s="25" t="s">
        <v>426</v>
      </c>
      <c r="H52" s="195">
        <v>325102</v>
      </c>
      <c r="I52" s="195" t="s">
        <v>429</v>
      </c>
      <c r="J52" s="196" t="s">
        <v>346</v>
      </c>
      <c r="K52" s="196" t="s">
        <v>347</v>
      </c>
      <c r="L52" s="197">
        <v>45016</v>
      </c>
      <c r="M52" s="196" t="s">
        <v>348</v>
      </c>
      <c r="N52" s="196" t="s">
        <v>349</v>
      </c>
      <c r="O52" s="197" t="s">
        <v>39</v>
      </c>
      <c r="P52" s="196">
        <v>2208</v>
      </c>
      <c r="Q52" s="26" t="s">
        <v>430</v>
      </c>
      <c r="R52" s="199">
        <v>1000</v>
      </c>
      <c r="S52" s="169">
        <v>72.434111000000001</v>
      </c>
      <c r="T52" s="169">
        <v>0</v>
      </c>
      <c r="U52" s="169">
        <f t="shared" si="0"/>
        <v>72.434111000000001</v>
      </c>
      <c r="V52" s="249" t="s">
        <v>154</v>
      </c>
    </row>
    <row r="53" spans="1:22" ht="27.75" customHeight="1">
      <c r="A53" s="192" t="s">
        <v>431</v>
      </c>
      <c r="B53" s="192" t="s">
        <v>2</v>
      </c>
      <c r="C53" s="198" t="s">
        <v>13</v>
      </c>
      <c r="D53" s="193" t="s">
        <v>146</v>
      </c>
      <c r="E53" s="193" t="s">
        <v>424</v>
      </c>
      <c r="F53" s="194" t="s">
        <v>425</v>
      </c>
      <c r="G53" s="25" t="s">
        <v>426</v>
      </c>
      <c r="H53" s="195">
        <v>325103</v>
      </c>
      <c r="I53" s="195" t="s">
        <v>432</v>
      </c>
      <c r="J53" s="196" t="s">
        <v>346</v>
      </c>
      <c r="K53" s="196" t="s">
        <v>347</v>
      </c>
      <c r="L53" s="197">
        <v>45016</v>
      </c>
      <c r="M53" s="196" t="s">
        <v>348</v>
      </c>
      <c r="N53" s="196" t="s">
        <v>349</v>
      </c>
      <c r="O53" s="197" t="s">
        <v>39</v>
      </c>
      <c r="P53" s="196">
        <v>2208</v>
      </c>
      <c r="Q53" s="26" t="s">
        <v>433</v>
      </c>
      <c r="R53" s="199">
        <v>1000</v>
      </c>
      <c r="S53" s="169">
        <v>110.638462</v>
      </c>
      <c r="T53" s="169">
        <v>0</v>
      </c>
      <c r="U53" s="169">
        <f t="shared" si="0"/>
        <v>110.638462</v>
      </c>
      <c r="V53" s="249" t="s">
        <v>154</v>
      </c>
    </row>
    <row r="54" spans="1:22" ht="27.75" customHeight="1">
      <c r="A54" s="192" t="s">
        <v>434</v>
      </c>
      <c r="B54" s="192" t="s">
        <v>2</v>
      </c>
      <c r="C54" s="198" t="s">
        <v>246</v>
      </c>
      <c r="D54" s="193" t="s">
        <v>146</v>
      </c>
      <c r="E54" s="193" t="s">
        <v>343</v>
      </c>
      <c r="F54" s="194" t="s">
        <v>435</v>
      </c>
      <c r="G54" s="25" t="s">
        <v>436</v>
      </c>
      <c r="H54" s="195">
        <v>521401</v>
      </c>
      <c r="I54" s="195" t="s">
        <v>437</v>
      </c>
      <c r="J54" s="196" t="s">
        <v>346</v>
      </c>
      <c r="K54" s="196" t="s">
        <v>347</v>
      </c>
      <c r="L54" s="197">
        <v>45016</v>
      </c>
      <c r="M54" s="196" t="s">
        <v>348</v>
      </c>
      <c r="N54" s="196" t="s">
        <v>349</v>
      </c>
      <c r="O54" s="197" t="s">
        <v>39</v>
      </c>
      <c r="P54" s="196">
        <v>2208</v>
      </c>
      <c r="Q54" s="26" t="s">
        <v>438</v>
      </c>
      <c r="R54" s="199">
        <v>1000</v>
      </c>
      <c r="S54" s="169">
        <v>39.674215000000004</v>
      </c>
      <c r="T54" s="169">
        <v>0</v>
      </c>
      <c r="U54" s="169">
        <f t="shared" si="0"/>
        <v>39.674215000000004</v>
      </c>
      <c r="V54" s="249" t="s">
        <v>154</v>
      </c>
    </row>
    <row r="55" spans="1:22" ht="27.75" customHeight="1">
      <c r="A55" s="192" t="s">
        <v>439</v>
      </c>
      <c r="B55" s="192" t="s">
        <v>2</v>
      </c>
      <c r="C55" s="198" t="s">
        <v>246</v>
      </c>
      <c r="D55" s="193" t="s">
        <v>146</v>
      </c>
      <c r="E55" s="193" t="s">
        <v>343</v>
      </c>
      <c r="F55" s="194" t="s">
        <v>435</v>
      </c>
      <c r="G55" s="25" t="s">
        <v>436</v>
      </c>
      <c r="H55" s="195">
        <v>521402</v>
      </c>
      <c r="I55" s="195" t="s">
        <v>374</v>
      </c>
      <c r="J55" s="196" t="s">
        <v>346</v>
      </c>
      <c r="K55" s="196" t="s">
        <v>347</v>
      </c>
      <c r="L55" s="197">
        <v>45016</v>
      </c>
      <c r="M55" s="196" t="s">
        <v>348</v>
      </c>
      <c r="N55" s="196" t="s">
        <v>349</v>
      </c>
      <c r="O55" s="197" t="s">
        <v>39</v>
      </c>
      <c r="P55" s="196">
        <v>2208</v>
      </c>
      <c r="Q55" s="26" t="s">
        <v>440</v>
      </c>
      <c r="R55" s="199">
        <v>1000</v>
      </c>
      <c r="S55" s="169">
        <v>38.270350000000001</v>
      </c>
      <c r="T55" s="169">
        <v>0</v>
      </c>
      <c r="U55" s="169">
        <f t="shared" si="0"/>
        <v>38.270350000000001</v>
      </c>
      <c r="V55" s="249" t="s">
        <v>154</v>
      </c>
    </row>
    <row r="56" spans="1:22" ht="27.75" customHeight="1">
      <c r="A56" s="192" t="s">
        <v>441</v>
      </c>
      <c r="B56" s="192" t="s">
        <v>2</v>
      </c>
      <c r="C56" s="198" t="s">
        <v>246</v>
      </c>
      <c r="D56" s="193" t="s">
        <v>146</v>
      </c>
      <c r="E56" s="193" t="s">
        <v>343</v>
      </c>
      <c r="F56" s="194" t="s">
        <v>442</v>
      </c>
      <c r="G56" s="25" t="s">
        <v>246</v>
      </c>
      <c r="H56" s="195">
        <v>521102</v>
      </c>
      <c r="I56" s="195" t="s">
        <v>383</v>
      </c>
      <c r="J56" s="196" t="s">
        <v>346</v>
      </c>
      <c r="K56" s="196" t="s">
        <v>347</v>
      </c>
      <c r="L56" s="197">
        <v>45016</v>
      </c>
      <c r="M56" s="196" t="s">
        <v>348</v>
      </c>
      <c r="N56" s="196" t="s">
        <v>349</v>
      </c>
      <c r="O56" s="197" t="s">
        <v>39</v>
      </c>
      <c r="P56" s="196">
        <v>2208</v>
      </c>
      <c r="Q56" s="26" t="s">
        <v>443</v>
      </c>
      <c r="R56" s="199">
        <v>1000</v>
      </c>
      <c r="S56" s="169">
        <v>52.895882000000007</v>
      </c>
      <c r="T56" s="169">
        <v>0</v>
      </c>
      <c r="U56" s="169">
        <f t="shared" si="0"/>
        <v>52.895882000000007</v>
      </c>
      <c r="V56" s="249" t="s">
        <v>154</v>
      </c>
    </row>
    <row r="57" spans="1:22" ht="27.75" customHeight="1">
      <c r="A57" s="192" t="s">
        <v>444</v>
      </c>
      <c r="B57" s="192" t="s">
        <v>2</v>
      </c>
      <c r="C57" s="198" t="s">
        <v>246</v>
      </c>
      <c r="D57" s="193" t="s">
        <v>146</v>
      </c>
      <c r="E57" s="193" t="s">
        <v>343</v>
      </c>
      <c r="F57" s="194" t="s">
        <v>442</v>
      </c>
      <c r="G57" s="25" t="s">
        <v>246</v>
      </c>
      <c r="H57" s="195">
        <v>521103</v>
      </c>
      <c r="I57" s="195" t="s">
        <v>386</v>
      </c>
      <c r="J57" s="196" t="s">
        <v>346</v>
      </c>
      <c r="K57" s="196" t="s">
        <v>347</v>
      </c>
      <c r="L57" s="197">
        <v>45016</v>
      </c>
      <c r="M57" s="196" t="s">
        <v>348</v>
      </c>
      <c r="N57" s="196" t="s">
        <v>349</v>
      </c>
      <c r="O57" s="197" t="s">
        <v>39</v>
      </c>
      <c r="P57" s="196">
        <v>2208</v>
      </c>
      <c r="Q57" s="26" t="s">
        <v>445</v>
      </c>
      <c r="R57" s="199">
        <v>1000</v>
      </c>
      <c r="S57" s="169">
        <v>53.327092999999998</v>
      </c>
      <c r="T57" s="169">
        <v>0</v>
      </c>
      <c r="U57" s="169">
        <f t="shared" si="0"/>
        <v>53.327092999999998</v>
      </c>
      <c r="V57" s="249" t="s">
        <v>154</v>
      </c>
    </row>
    <row r="58" spans="1:22" ht="27.75" customHeight="1">
      <c r="A58" s="192" t="s">
        <v>446</v>
      </c>
      <c r="B58" s="192" t="s">
        <v>2</v>
      </c>
      <c r="C58" s="198" t="s">
        <v>246</v>
      </c>
      <c r="D58" s="193" t="s">
        <v>146</v>
      </c>
      <c r="E58" s="193" t="s">
        <v>343</v>
      </c>
      <c r="F58" s="194" t="s">
        <v>442</v>
      </c>
      <c r="G58" s="25" t="s">
        <v>246</v>
      </c>
      <c r="H58" s="195">
        <v>521104</v>
      </c>
      <c r="I58" s="195" t="s">
        <v>432</v>
      </c>
      <c r="J58" s="196" t="s">
        <v>346</v>
      </c>
      <c r="K58" s="196" t="s">
        <v>347</v>
      </c>
      <c r="L58" s="197">
        <v>45016</v>
      </c>
      <c r="M58" s="196" t="s">
        <v>348</v>
      </c>
      <c r="N58" s="196" t="s">
        <v>349</v>
      </c>
      <c r="O58" s="197" t="s">
        <v>39</v>
      </c>
      <c r="P58" s="196">
        <v>2208</v>
      </c>
      <c r="Q58" s="26" t="s">
        <v>447</v>
      </c>
      <c r="R58" s="199">
        <v>1000</v>
      </c>
      <c r="S58" s="169">
        <v>56.283511000000004</v>
      </c>
      <c r="T58" s="169">
        <v>0</v>
      </c>
      <c r="U58" s="169">
        <f t="shared" si="0"/>
        <v>56.283511000000004</v>
      </c>
      <c r="V58" s="249" t="s">
        <v>154</v>
      </c>
    </row>
    <row r="59" spans="1:22" ht="27.75" customHeight="1">
      <c r="A59" s="192" t="s">
        <v>448</v>
      </c>
      <c r="B59" s="192" t="s">
        <v>2</v>
      </c>
      <c r="C59" s="198" t="s">
        <v>246</v>
      </c>
      <c r="D59" s="193" t="s">
        <v>146</v>
      </c>
      <c r="E59" s="193" t="s">
        <v>343</v>
      </c>
      <c r="F59" s="194" t="s">
        <v>442</v>
      </c>
      <c r="G59" s="25" t="s">
        <v>246</v>
      </c>
      <c r="H59" s="195">
        <v>521101</v>
      </c>
      <c r="I59" s="195" t="s">
        <v>449</v>
      </c>
      <c r="J59" s="196" t="s">
        <v>346</v>
      </c>
      <c r="K59" s="196" t="s">
        <v>347</v>
      </c>
      <c r="L59" s="197">
        <v>45016</v>
      </c>
      <c r="M59" s="196" t="s">
        <v>348</v>
      </c>
      <c r="N59" s="196" t="s">
        <v>349</v>
      </c>
      <c r="O59" s="197" t="s">
        <v>39</v>
      </c>
      <c r="P59" s="196">
        <v>2208</v>
      </c>
      <c r="Q59" s="26" t="s">
        <v>450</v>
      </c>
      <c r="R59" s="199">
        <v>1000</v>
      </c>
      <c r="S59" s="169">
        <v>0.57009299999999996</v>
      </c>
      <c r="T59" s="169">
        <v>0</v>
      </c>
      <c r="U59" s="169">
        <f t="shared" si="0"/>
        <v>0.57009299999999996</v>
      </c>
      <c r="V59" s="249" t="s">
        <v>154</v>
      </c>
    </row>
    <row r="60" spans="1:22" ht="27.75" customHeight="1">
      <c r="A60" s="192" t="s">
        <v>451</v>
      </c>
      <c r="B60" s="192" t="s">
        <v>2</v>
      </c>
      <c r="C60" s="198" t="s">
        <v>246</v>
      </c>
      <c r="D60" s="193" t="s">
        <v>146</v>
      </c>
      <c r="E60" s="193" t="s">
        <v>343</v>
      </c>
      <c r="F60" s="194" t="s">
        <v>452</v>
      </c>
      <c r="G60" s="25" t="s">
        <v>453</v>
      </c>
      <c r="H60" s="195">
        <v>521201</v>
      </c>
      <c r="I60" s="195" t="s">
        <v>371</v>
      </c>
      <c r="J60" s="196" t="s">
        <v>346</v>
      </c>
      <c r="K60" s="196" t="s">
        <v>347</v>
      </c>
      <c r="L60" s="197">
        <v>45016</v>
      </c>
      <c r="M60" s="196" t="s">
        <v>348</v>
      </c>
      <c r="N60" s="196" t="s">
        <v>349</v>
      </c>
      <c r="O60" s="197" t="s">
        <v>39</v>
      </c>
      <c r="P60" s="196">
        <v>2208</v>
      </c>
      <c r="Q60" s="26" t="s">
        <v>454</v>
      </c>
      <c r="R60" s="199">
        <v>1000</v>
      </c>
      <c r="S60" s="169">
        <v>48.562469</v>
      </c>
      <c r="T60" s="169">
        <v>0</v>
      </c>
      <c r="U60" s="169">
        <f t="shared" si="0"/>
        <v>48.562469</v>
      </c>
      <c r="V60" s="249" t="s">
        <v>154</v>
      </c>
    </row>
    <row r="61" spans="1:22" ht="27.75" customHeight="1">
      <c r="A61" s="192" t="s">
        <v>455</v>
      </c>
      <c r="B61" s="192" t="s">
        <v>2</v>
      </c>
      <c r="C61" s="198" t="s">
        <v>246</v>
      </c>
      <c r="D61" s="193" t="s">
        <v>146</v>
      </c>
      <c r="E61" s="193" t="s">
        <v>343</v>
      </c>
      <c r="F61" s="194" t="s">
        <v>452</v>
      </c>
      <c r="G61" s="25" t="s">
        <v>453</v>
      </c>
      <c r="H61" s="195">
        <v>521202</v>
      </c>
      <c r="I61" s="195" t="s">
        <v>386</v>
      </c>
      <c r="J61" s="196" t="s">
        <v>346</v>
      </c>
      <c r="K61" s="196" t="s">
        <v>347</v>
      </c>
      <c r="L61" s="197">
        <v>45016</v>
      </c>
      <c r="M61" s="196" t="s">
        <v>348</v>
      </c>
      <c r="N61" s="196" t="s">
        <v>349</v>
      </c>
      <c r="O61" s="197" t="s">
        <v>39</v>
      </c>
      <c r="P61" s="196">
        <v>2208</v>
      </c>
      <c r="Q61" s="26" t="s">
        <v>456</v>
      </c>
      <c r="R61" s="199">
        <v>1000</v>
      </c>
      <c r="S61" s="169">
        <v>76.316049000000007</v>
      </c>
      <c r="T61" s="169">
        <v>0</v>
      </c>
      <c r="U61" s="169">
        <f t="shared" si="0"/>
        <v>76.316049000000007</v>
      </c>
      <c r="V61" s="249" t="s">
        <v>154</v>
      </c>
    </row>
    <row r="62" spans="1:22" ht="27.75" customHeight="1">
      <c r="A62" s="192" t="s">
        <v>457</v>
      </c>
      <c r="B62" s="192" t="s">
        <v>2</v>
      </c>
      <c r="C62" s="198" t="s">
        <v>246</v>
      </c>
      <c r="D62" s="193" t="s">
        <v>146</v>
      </c>
      <c r="E62" s="193" t="s">
        <v>458</v>
      </c>
      <c r="F62" s="194" t="s">
        <v>459</v>
      </c>
      <c r="G62" s="25" t="s">
        <v>460</v>
      </c>
      <c r="H62" s="195">
        <v>523201</v>
      </c>
      <c r="I62" s="195" t="s">
        <v>437</v>
      </c>
      <c r="J62" s="196" t="s">
        <v>346</v>
      </c>
      <c r="K62" s="196" t="s">
        <v>347</v>
      </c>
      <c r="L62" s="197">
        <v>45016</v>
      </c>
      <c r="M62" s="196" t="s">
        <v>348</v>
      </c>
      <c r="N62" s="196" t="s">
        <v>349</v>
      </c>
      <c r="O62" s="197" t="s">
        <v>39</v>
      </c>
      <c r="P62" s="196">
        <v>2208</v>
      </c>
      <c r="Q62" s="26" t="s">
        <v>461</v>
      </c>
      <c r="R62" s="199">
        <v>1000</v>
      </c>
      <c r="S62" s="169">
        <v>31.683935999999999</v>
      </c>
      <c r="T62" s="169">
        <v>0</v>
      </c>
      <c r="U62" s="169">
        <f t="shared" si="0"/>
        <v>31.683935999999999</v>
      </c>
      <c r="V62" s="249" t="s">
        <v>154</v>
      </c>
    </row>
    <row r="63" spans="1:22" ht="27.75" customHeight="1">
      <c r="A63" s="192" t="s">
        <v>462</v>
      </c>
      <c r="B63" s="192" t="s">
        <v>2</v>
      </c>
      <c r="C63" s="198" t="s">
        <v>246</v>
      </c>
      <c r="D63" s="193" t="s">
        <v>146</v>
      </c>
      <c r="E63" s="193" t="s">
        <v>458</v>
      </c>
      <c r="F63" s="194" t="s">
        <v>459</v>
      </c>
      <c r="G63" s="25" t="s">
        <v>460</v>
      </c>
      <c r="H63" s="195">
        <v>523202</v>
      </c>
      <c r="I63" s="195" t="s">
        <v>374</v>
      </c>
      <c r="J63" s="196" t="s">
        <v>346</v>
      </c>
      <c r="K63" s="196" t="s">
        <v>347</v>
      </c>
      <c r="L63" s="197">
        <v>45016</v>
      </c>
      <c r="M63" s="196" t="s">
        <v>348</v>
      </c>
      <c r="N63" s="196" t="s">
        <v>349</v>
      </c>
      <c r="O63" s="197" t="s">
        <v>39</v>
      </c>
      <c r="P63" s="196">
        <v>2208</v>
      </c>
      <c r="Q63" s="26" t="s">
        <v>463</v>
      </c>
      <c r="R63" s="199">
        <v>1000</v>
      </c>
      <c r="S63" s="169">
        <v>31.441946000000002</v>
      </c>
      <c r="T63" s="169">
        <v>0</v>
      </c>
      <c r="U63" s="169">
        <f t="shared" si="0"/>
        <v>31.441946000000002</v>
      </c>
      <c r="V63" s="249" t="s">
        <v>154</v>
      </c>
    </row>
    <row r="64" spans="1:22" ht="27.75" customHeight="1">
      <c r="A64" s="192" t="s">
        <v>464</v>
      </c>
      <c r="B64" s="192" t="s">
        <v>2</v>
      </c>
      <c r="C64" s="198" t="s">
        <v>246</v>
      </c>
      <c r="D64" s="193" t="s">
        <v>146</v>
      </c>
      <c r="E64" s="193" t="s">
        <v>458</v>
      </c>
      <c r="F64" s="194" t="s">
        <v>459</v>
      </c>
      <c r="G64" s="25" t="s">
        <v>460</v>
      </c>
      <c r="H64" s="195">
        <v>523203</v>
      </c>
      <c r="I64" s="195" t="s">
        <v>465</v>
      </c>
      <c r="J64" s="196" t="s">
        <v>346</v>
      </c>
      <c r="K64" s="196" t="s">
        <v>347</v>
      </c>
      <c r="L64" s="197">
        <v>45016</v>
      </c>
      <c r="M64" s="196" t="s">
        <v>348</v>
      </c>
      <c r="N64" s="196" t="s">
        <v>349</v>
      </c>
      <c r="O64" s="197" t="s">
        <v>39</v>
      </c>
      <c r="P64" s="196">
        <v>2208</v>
      </c>
      <c r="Q64" s="26" t="s">
        <v>466</v>
      </c>
      <c r="R64" s="199">
        <v>1000</v>
      </c>
      <c r="S64" s="169">
        <v>50.440461000000006</v>
      </c>
      <c r="T64" s="169">
        <v>0</v>
      </c>
      <c r="U64" s="169">
        <f t="shared" si="0"/>
        <v>50.440461000000006</v>
      </c>
      <c r="V64" s="249" t="s">
        <v>154</v>
      </c>
    </row>
    <row r="65" spans="1:22" ht="27.75" customHeight="1">
      <c r="A65" s="192" t="s">
        <v>467</v>
      </c>
      <c r="B65" s="192" t="s">
        <v>2</v>
      </c>
      <c r="C65" s="198" t="s">
        <v>246</v>
      </c>
      <c r="D65" s="193" t="s">
        <v>146</v>
      </c>
      <c r="E65" s="193" t="s">
        <v>458</v>
      </c>
      <c r="F65" s="194" t="s">
        <v>468</v>
      </c>
      <c r="G65" s="25" t="s">
        <v>469</v>
      </c>
      <c r="H65" s="195">
        <v>523101</v>
      </c>
      <c r="I65" s="195" t="s">
        <v>371</v>
      </c>
      <c r="J65" s="196" t="s">
        <v>346</v>
      </c>
      <c r="K65" s="196" t="s">
        <v>347</v>
      </c>
      <c r="L65" s="197">
        <v>45016</v>
      </c>
      <c r="M65" s="196" t="s">
        <v>348</v>
      </c>
      <c r="N65" s="196" t="s">
        <v>349</v>
      </c>
      <c r="O65" s="197" t="s">
        <v>39</v>
      </c>
      <c r="P65" s="196">
        <v>2208</v>
      </c>
      <c r="Q65" s="26" t="s">
        <v>470</v>
      </c>
      <c r="R65" s="199">
        <v>1000</v>
      </c>
      <c r="S65" s="169">
        <v>51.081491000000007</v>
      </c>
      <c r="T65" s="169">
        <v>0</v>
      </c>
      <c r="U65" s="169">
        <f t="shared" si="0"/>
        <v>51.081491000000007</v>
      </c>
      <c r="V65" s="249" t="s">
        <v>154</v>
      </c>
    </row>
    <row r="66" spans="1:22" ht="27.75" customHeight="1">
      <c r="A66" s="192" t="s">
        <v>471</v>
      </c>
      <c r="B66" s="192" t="s">
        <v>2</v>
      </c>
      <c r="C66" s="198" t="s">
        <v>246</v>
      </c>
      <c r="D66" s="193" t="s">
        <v>146</v>
      </c>
      <c r="E66" s="193" t="s">
        <v>458</v>
      </c>
      <c r="F66" s="194" t="s">
        <v>468</v>
      </c>
      <c r="G66" s="25" t="s">
        <v>469</v>
      </c>
      <c r="H66" s="195">
        <v>523102</v>
      </c>
      <c r="I66" s="195" t="s">
        <v>374</v>
      </c>
      <c r="J66" s="196" t="s">
        <v>346</v>
      </c>
      <c r="K66" s="196" t="s">
        <v>347</v>
      </c>
      <c r="L66" s="197">
        <v>45016</v>
      </c>
      <c r="M66" s="196" t="s">
        <v>348</v>
      </c>
      <c r="N66" s="196" t="s">
        <v>349</v>
      </c>
      <c r="O66" s="197" t="s">
        <v>39</v>
      </c>
      <c r="P66" s="196">
        <v>2208</v>
      </c>
      <c r="Q66" s="26" t="s">
        <v>472</v>
      </c>
      <c r="R66" s="199">
        <v>1000</v>
      </c>
      <c r="S66" s="169">
        <v>31.261911000000001</v>
      </c>
      <c r="T66" s="169">
        <v>0</v>
      </c>
      <c r="U66" s="169">
        <f t="shared" si="0"/>
        <v>31.261911000000001</v>
      </c>
      <c r="V66" s="249" t="s">
        <v>154</v>
      </c>
    </row>
    <row r="67" spans="1:22" ht="27.75" customHeight="1">
      <c r="A67" s="192" t="s">
        <v>473</v>
      </c>
      <c r="B67" s="192" t="s">
        <v>2</v>
      </c>
      <c r="C67" s="198" t="s">
        <v>246</v>
      </c>
      <c r="D67" s="193" t="s">
        <v>146</v>
      </c>
      <c r="E67" s="193" t="s">
        <v>458</v>
      </c>
      <c r="F67" s="194" t="s">
        <v>468</v>
      </c>
      <c r="G67" s="25" t="s">
        <v>469</v>
      </c>
      <c r="H67" s="195">
        <v>523103</v>
      </c>
      <c r="I67" s="195" t="s">
        <v>377</v>
      </c>
      <c r="J67" s="196" t="s">
        <v>346</v>
      </c>
      <c r="K67" s="196" t="s">
        <v>347</v>
      </c>
      <c r="L67" s="197">
        <v>45016</v>
      </c>
      <c r="M67" s="196" t="s">
        <v>348</v>
      </c>
      <c r="N67" s="196" t="s">
        <v>349</v>
      </c>
      <c r="O67" s="197" t="s">
        <v>39</v>
      </c>
      <c r="P67" s="196">
        <v>2208</v>
      </c>
      <c r="Q67" s="26" t="s">
        <v>474</v>
      </c>
      <c r="R67" s="199">
        <v>1000</v>
      </c>
      <c r="S67" s="169">
        <v>47.137335999999998</v>
      </c>
      <c r="T67" s="169">
        <v>0</v>
      </c>
      <c r="U67" s="169">
        <f t="shared" si="0"/>
        <v>47.137335999999998</v>
      </c>
      <c r="V67" s="249" t="s">
        <v>154</v>
      </c>
    </row>
    <row r="68" spans="1:22" ht="27.75" customHeight="1">
      <c r="A68" s="192" t="s">
        <v>475</v>
      </c>
      <c r="B68" s="192" t="s">
        <v>2</v>
      </c>
      <c r="C68" s="198" t="s">
        <v>246</v>
      </c>
      <c r="D68" s="193" t="s">
        <v>146</v>
      </c>
      <c r="E68" s="193" t="s">
        <v>476</v>
      </c>
      <c r="F68" s="194" t="s">
        <v>477</v>
      </c>
      <c r="G68" s="25" t="s">
        <v>478</v>
      </c>
      <c r="H68" s="195">
        <v>522101</v>
      </c>
      <c r="I68" s="195" t="s">
        <v>383</v>
      </c>
      <c r="J68" s="196" t="s">
        <v>346</v>
      </c>
      <c r="K68" s="196" t="s">
        <v>347</v>
      </c>
      <c r="L68" s="197">
        <v>45016</v>
      </c>
      <c r="M68" s="196" t="s">
        <v>348</v>
      </c>
      <c r="N68" s="196" t="s">
        <v>349</v>
      </c>
      <c r="O68" s="197" t="s">
        <v>39</v>
      </c>
      <c r="P68" s="196">
        <v>2208</v>
      </c>
      <c r="Q68" s="26" t="s">
        <v>479</v>
      </c>
      <c r="R68" s="199">
        <v>1000</v>
      </c>
      <c r="S68" s="169">
        <v>44.004529999999995</v>
      </c>
      <c r="T68" s="169">
        <v>0</v>
      </c>
      <c r="U68" s="169">
        <f t="shared" si="0"/>
        <v>44.004529999999995</v>
      </c>
      <c r="V68" s="249" t="s">
        <v>154</v>
      </c>
    </row>
    <row r="69" spans="1:22" ht="27.75" customHeight="1">
      <c r="A69" s="192" t="s">
        <v>480</v>
      </c>
      <c r="B69" s="192" t="s">
        <v>2</v>
      </c>
      <c r="C69" s="198" t="s">
        <v>246</v>
      </c>
      <c r="D69" s="193" t="s">
        <v>146</v>
      </c>
      <c r="E69" s="193" t="s">
        <v>476</v>
      </c>
      <c r="F69" s="194" t="s">
        <v>477</v>
      </c>
      <c r="G69" s="25" t="s">
        <v>478</v>
      </c>
      <c r="H69" s="195">
        <v>522102</v>
      </c>
      <c r="I69" s="195" t="s">
        <v>386</v>
      </c>
      <c r="J69" s="196" t="s">
        <v>346</v>
      </c>
      <c r="K69" s="196" t="s">
        <v>347</v>
      </c>
      <c r="L69" s="197">
        <v>45016</v>
      </c>
      <c r="M69" s="196" t="s">
        <v>348</v>
      </c>
      <c r="N69" s="196" t="s">
        <v>349</v>
      </c>
      <c r="O69" s="197" t="s">
        <v>39</v>
      </c>
      <c r="P69" s="196">
        <v>2208</v>
      </c>
      <c r="Q69" s="26" t="s">
        <v>481</v>
      </c>
      <c r="R69" s="199">
        <v>1000</v>
      </c>
      <c r="S69" s="169">
        <v>41.246039999999994</v>
      </c>
      <c r="T69" s="169">
        <v>0</v>
      </c>
      <c r="U69" s="169">
        <f t="shared" si="0"/>
        <v>41.246039999999994</v>
      </c>
      <c r="V69" s="249" t="s">
        <v>154</v>
      </c>
    </row>
    <row r="70" spans="1:22" ht="27.75" customHeight="1">
      <c r="A70" s="192" t="s">
        <v>482</v>
      </c>
      <c r="B70" s="192" t="s">
        <v>2</v>
      </c>
      <c r="C70" s="198" t="s">
        <v>483</v>
      </c>
      <c r="D70" s="193" t="s">
        <v>146</v>
      </c>
      <c r="E70" s="193" t="s">
        <v>484</v>
      </c>
      <c r="F70" s="194" t="s">
        <v>485</v>
      </c>
      <c r="G70" s="25" t="s">
        <v>486</v>
      </c>
      <c r="H70" s="195">
        <v>422201</v>
      </c>
      <c r="I70" s="195" t="s">
        <v>487</v>
      </c>
      <c r="J70" s="196" t="s">
        <v>346</v>
      </c>
      <c r="K70" s="196" t="s">
        <v>347</v>
      </c>
      <c r="L70" s="197">
        <v>45016</v>
      </c>
      <c r="M70" s="196" t="s">
        <v>348</v>
      </c>
      <c r="N70" s="196" t="s">
        <v>349</v>
      </c>
      <c r="O70" s="197" t="s">
        <v>39</v>
      </c>
      <c r="P70" s="196">
        <v>2208</v>
      </c>
      <c r="Q70" s="26" t="s">
        <v>488</v>
      </c>
      <c r="R70" s="199">
        <v>1000</v>
      </c>
      <c r="S70" s="169">
        <v>62.773569999999999</v>
      </c>
      <c r="T70" s="169">
        <v>0</v>
      </c>
      <c r="U70" s="169">
        <f t="shared" si="0"/>
        <v>62.773569999999999</v>
      </c>
      <c r="V70" s="249" t="s">
        <v>154</v>
      </c>
    </row>
    <row r="71" spans="1:22" ht="27.75" customHeight="1">
      <c r="A71" s="192" t="s">
        <v>489</v>
      </c>
      <c r="B71" s="192" t="s">
        <v>2</v>
      </c>
      <c r="C71" s="198" t="s">
        <v>483</v>
      </c>
      <c r="D71" s="193" t="s">
        <v>342</v>
      </c>
      <c r="E71" s="193" t="s">
        <v>490</v>
      </c>
      <c r="F71" s="194" t="s">
        <v>491</v>
      </c>
      <c r="G71" s="25" t="s">
        <v>243</v>
      </c>
      <c r="H71" s="195">
        <v>421501</v>
      </c>
      <c r="I71" s="195" t="s">
        <v>492</v>
      </c>
      <c r="J71" s="196" t="s">
        <v>346</v>
      </c>
      <c r="K71" s="196" t="s">
        <v>347</v>
      </c>
      <c r="L71" s="197">
        <v>45016</v>
      </c>
      <c r="M71" s="196" t="s">
        <v>348</v>
      </c>
      <c r="N71" s="196" t="s">
        <v>349</v>
      </c>
      <c r="O71" s="197" t="s">
        <v>39</v>
      </c>
      <c r="P71" s="196">
        <v>2208</v>
      </c>
      <c r="Q71" s="26" t="s">
        <v>493</v>
      </c>
      <c r="R71" s="199">
        <v>1000</v>
      </c>
      <c r="S71" s="169">
        <v>28.279979999999995</v>
      </c>
      <c r="T71" s="169">
        <v>0</v>
      </c>
      <c r="U71" s="169">
        <f t="shared" si="0"/>
        <v>28.279979999999995</v>
      </c>
      <c r="V71" s="249" t="s">
        <v>154</v>
      </c>
    </row>
    <row r="72" spans="1:22" ht="27.75" customHeight="1">
      <c r="A72" s="192" t="s">
        <v>494</v>
      </c>
      <c r="B72" s="192" t="s">
        <v>2</v>
      </c>
      <c r="C72" s="198" t="s">
        <v>483</v>
      </c>
      <c r="D72" s="193" t="s">
        <v>342</v>
      </c>
      <c r="E72" s="193" t="s">
        <v>490</v>
      </c>
      <c r="F72" s="194" t="s">
        <v>491</v>
      </c>
      <c r="G72" s="25" t="s">
        <v>243</v>
      </c>
      <c r="H72" s="195">
        <v>421502</v>
      </c>
      <c r="I72" s="195" t="s">
        <v>495</v>
      </c>
      <c r="J72" s="196" t="s">
        <v>346</v>
      </c>
      <c r="K72" s="196" t="s">
        <v>347</v>
      </c>
      <c r="L72" s="197">
        <v>45016</v>
      </c>
      <c r="M72" s="196" t="s">
        <v>348</v>
      </c>
      <c r="N72" s="196" t="s">
        <v>349</v>
      </c>
      <c r="O72" s="197" t="s">
        <v>39</v>
      </c>
      <c r="P72" s="196">
        <v>2208</v>
      </c>
      <c r="Q72" s="26" t="s">
        <v>496</v>
      </c>
      <c r="R72" s="199">
        <v>1000</v>
      </c>
      <c r="S72" s="169">
        <v>60.215136000000001</v>
      </c>
      <c r="T72" s="169">
        <v>0</v>
      </c>
      <c r="U72" s="169">
        <f t="shared" si="0"/>
        <v>60.215136000000001</v>
      </c>
      <c r="V72" s="249" t="s">
        <v>154</v>
      </c>
    </row>
    <row r="73" spans="1:22" ht="27.75" customHeight="1">
      <c r="A73" s="192" t="s">
        <v>497</v>
      </c>
      <c r="B73" s="192" t="s">
        <v>2</v>
      </c>
      <c r="C73" s="198" t="s">
        <v>483</v>
      </c>
      <c r="D73" s="193" t="s">
        <v>342</v>
      </c>
      <c r="E73" s="193" t="s">
        <v>490</v>
      </c>
      <c r="F73" s="194" t="s">
        <v>485</v>
      </c>
      <c r="G73" s="25" t="s">
        <v>243</v>
      </c>
      <c r="H73" s="195">
        <v>422202</v>
      </c>
      <c r="I73" s="195" t="s">
        <v>498</v>
      </c>
      <c r="J73" s="196" t="s">
        <v>346</v>
      </c>
      <c r="K73" s="196" t="s">
        <v>347</v>
      </c>
      <c r="L73" s="197">
        <v>45016</v>
      </c>
      <c r="M73" s="196" t="s">
        <v>348</v>
      </c>
      <c r="N73" s="196" t="s">
        <v>349</v>
      </c>
      <c r="O73" s="197" t="s">
        <v>39</v>
      </c>
      <c r="P73" s="196">
        <v>2208</v>
      </c>
      <c r="Q73" s="26" t="s">
        <v>499</v>
      </c>
      <c r="R73" s="199">
        <v>1000</v>
      </c>
      <c r="S73" s="169">
        <v>146.94123000000005</v>
      </c>
      <c r="T73" s="169">
        <v>0</v>
      </c>
      <c r="U73" s="169">
        <f t="shared" si="0"/>
        <v>146.94123000000005</v>
      </c>
      <c r="V73" s="249" t="s">
        <v>154</v>
      </c>
    </row>
    <row r="74" spans="1:22" ht="27.75" customHeight="1">
      <c r="A74" s="192" t="s">
        <v>500</v>
      </c>
      <c r="B74" s="192" t="s">
        <v>2</v>
      </c>
      <c r="C74" s="198" t="s">
        <v>483</v>
      </c>
      <c r="D74" s="193" t="s">
        <v>342</v>
      </c>
      <c r="E74" s="193" t="s">
        <v>490</v>
      </c>
      <c r="F74" s="194" t="s">
        <v>485</v>
      </c>
      <c r="G74" s="25" t="s">
        <v>243</v>
      </c>
      <c r="H74" s="195">
        <v>422203</v>
      </c>
      <c r="I74" s="195" t="s">
        <v>501</v>
      </c>
      <c r="J74" s="196" t="s">
        <v>346</v>
      </c>
      <c r="K74" s="196" t="s">
        <v>347</v>
      </c>
      <c r="L74" s="197">
        <v>45016</v>
      </c>
      <c r="M74" s="196" t="s">
        <v>348</v>
      </c>
      <c r="N74" s="196" t="s">
        <v>349</v>
      </c>
      <c r="O74" s="197" t="s">
        <v>39</v>
      </c>
      <c r="P74" s="196">
        <v>2208</v>
      </c>
      <c r="Q74" s="26" t="s">
        <v>502</v>
      </c>
      <c r="R74" s="199">
        <v>1000</v>
      </c>
      <c r="S74" s="169">
        <v>1.0445600000000002</v>
      </c>
      <c r="T74" s="169">
        <v>0</v>
      </c>
      <c r="U74" s="169">
        <f t="shared" si="0"/>
        <v>1.0445600000000002</v>
      </c>
      <c r="V74" s="249" t="s">
        <v>154</v>
      </c>
    </row>
    <row r="75" spans="1:22" ht="27.75" customHeight="1">
      <c r="A75" s="192" t="s">
        <v>503</v>
      </c>
      <c r="B75" s="192" t="s">
        <v>2</v>
      </c>
      <c r="C75" s="198" t="s">
        <v>483</v>
      </c>
      <c r="D75" s="193" t="s">
        <v>342</v>
      </c>
      <c r="E75" s="193" t="s">
        <v>490</v>
      </c>
      <c r="F75" s="194" t="s">
        <v>504</v>
      </c>
      <c r="G75" s="25" t="s">
        <v>243</v>
      </c>
      <c r="H75" s="195">
        <v>421101</v>
      </c>
      <c r="I75" s="195" t="s">
        <v>356</v>
      </c>
      <c r="J75" s="196" t="s">
        <v>346</v>
      </c>
      <c r="K75" s="196" t="s">
        <v>347</v>
      </c>
      <c r="L75" s="197">
        <v>45016</v>
      </c>
      <c r="M75" s="196" t="s">
        <v>348</v>
      </c>
      <c r="N75" s="196" t="s">
        <v>349</v>
      </c>
      <c r="O75" s="197" t="s">
        <v>39</v>
      </c>
      <c r="P75" s="196">
        <v>2208</v>
      </c>
      <c r="Q75" s="26" t="s">
        <v>505</v>
      </c>
      <c r="R75" s="199">
        <v>1000</v>
      </c>
      <c r="S75" s="169">
        <v>60.67633</v>
      </c>
      <c r="T75" s="169">
        <v>0</v>
      </c>
      <c r="U75" s="169">
        <f t="shared" si="0"/>
        <v>60.67633</v>
      </c>
      <c r="V75" s="249" t="s">
        <v>154</v>
      </c>
    </row>
    <row r="76" spans="1:22" ht="27.75" customHeight="1">
      <c r="A76" s="192" t="s">
        <v>506</v>
      </c>
      <c r="B76" s="192" t="s">
        <v>2</v>
      </c>
      <c r="C76" s="198" t="s">
        <v>483</v>
      </c>
      <c r="D76" s="193" t="s">
        <v>146</v>
      </c>
      <c r="E76" s="193" t="s">
        <v>484</v>
      </c>
      <c r="F76" s="194" t="s">
        <v>504</v>
      </c>
      <c r="G76" s="25" t="s">
        <v>243</v>
      </c>
      <c r="H76" s="195">
        <v>421102</v>
      </c>
      <c r="I76" s="195" t="s">
        <v>359</v>
      </c>
      <c r="J76" s="196" t="s">
        <v>346</v>
      </c>
      <c r="K76" s="196" t="s">
        <v>347</v>
      </c>
      <c r="L76" s="197">
        <v>45016</v>
      </c>
      <c r="M76" s="196" t="s">
        <v>348</v>
      </c>
      <c r="N76" s="196" t="s">
        <v>349</v>
      </c>
      <c r="O76" s="197" t="s">
        <v>39</v>
      </c>
      <c r="P76" s="196">
        <v>2208</v>
      </c>
      <c r="Q76" s="26" t="s">
        <v>507</v>
      </c>
      <c r="R76" s="199">
        <v>1000</v>
      </c>
      <c r="S76" s="169">
        <v>128.78550000000001</v>
      </c>
      <c r="T76" s="169">
        <v>0</v>
      </c>
      <c r="U76" s="169">
        <f t="shared" si="0"/>
        <v>128.78550000000001</v>
      </c>
      <c r="V76" s="249" t="s">
        <v>154</v>
      </c>
    </row>
    <row r="77" spans="1:22" ht="27.75" customHeight="1">
      <c r="A77" s="192" t="s">
        <v>508</v>
      </c>
      <c r="B77" s="192" t="s">
        <v>2</v>
      </c>
      <c r="C77" s="198" t="s">
        <v>483</v>
      </c>
      <c r="D77" s="193" t="s">
        <v>146</v>
      </c>
      <c r="E77" s="193" t="s">
        <v>484</v>
      </c>
      <c r="F77" s="194" t="s">
        <v>504</v>
      </c>
      <c r="G77" s="25" t="s">
        <v>243</v>
      </c>
      <c r="H77" s="195">
        <v>421103</v>
      </c>
      <c r="I77" s="195" t="s">
        <v>362</v>
      </c>
      <c r="J77" s="196" t="s">
        <v>346</v>
      </c>
      <c r="K77" s="196" t="s">
        <v>347</v>
      </c>
      <c r="L77" s="197">
        <v>45016</v>
      </c>
      <c r="M77" s="196" t="s">
        <v>348</v>
      </c>
      <c r="N77" s="196" t="s">
        <v>349</v>
      </c>
      <c r="O77" s="197" t="s">
        <v>39</v>
      </c>
      <c r="P77" s="196">
        <v>2208</v>
      </c>
      <c r="Q77" s="26" t="s">
        <v>509</v>
      </c>
      <c r="R77" s="199">
        <v>1000</v>
      </c>
      <c r="S77" s="169">
        <v>129.91443999999998</v>
      </c>
      <c r="T77" s="169">
        <v>0</v>
      </c>
      <c r="U77" s="169">
        <f t="shared" si="0"/>
        <v>129.91443999999998</v>
      </c>
      <c r="V77" s="249" t="s">
        <v>154</v>
      </c>
    </row>
    <row r="78" spans="1:22" ht="27.75" customHeight="1">
      <c r="A78" s="192" t="s">
        <v>510</v>
      </c>
      <c r="B78" s="192" t="s">
        <v>2</v>
      </c>
      <c r="C78" s="198" t="s">
        <v>483</v>
      </c>
      <c r="D78" s="193" t="s">
        <v>146</v>
      </c>
      <c r="E78" s="193" t="s">
        <v>484</v>
      </c>
      <c r="F78" s="194" t="s">
        <v>504</v>
      </c>
      <c r="G78" s="25" t="s">
        <v>243</v>
      </c>
      <c r="H78" s="195">
        <v>421104</v>
      </c>
      <c r="I78" s="195" t="s">
        <v>365</v>
      </c>
      <c r="J78" s="196" t="s">
        <v>346</v>
      </c>
      <c r="K78" s="196" t="s">
        <v>347</v>
      </c>
      <c r="L78" s="197">
        <v>45016</v>
      </c>
      <c r="M78" s="196" t="s">
        <v>348</v>
      </c>
      <c r="N78" s="196" t="s">
        <v>349</v>
      </c>
      <c r="O78" s="197" t="s">
        <v>39</v>
      </c>
      <c r="P78" s="196">
        <v>2208</v>
      </c>
      <c r="Q78" s="26" t="s">
        <v>511</v>
      </c>
      <c r="R78" s="199">
        <v>1000</v>
      </c>
      <c r="S78" s="169">
        <v>127.38871999999999</v>
      </c>
      <c r="T78" s="169">
        <v>0</v>
      </c>
      <c r="U78" s="169">
        <f t="shared" si="0"/>
        <v>127.38871999999999</v>
      </c>
      <c r="V78" s="249" t="s">
        <v>154</v>
      </c>
    </row>
    <row r="79" spans="1:22" ht="27.75" customHeight="1">
      <c r="A79" s="192" t="s">
        <v>512</v>
      </c>
      <c r="B79" s="192" t="s">
        <v>2</v>
      </c>
      <c r="C79" s="198" t="s">
        <v>483</v>
      </c>
      <c r="D79" s="193" t="s">
        <v>146</v>
      </c>
      <c r="E79" s="193" t="s">
        <v>490</v>
      </c>
      <c r="F79" s="194" t="s">
        <v>513</v>
      </c>
      <c r="G79" s="25" t="s">
        <v>514</v>
      </c>
      <c r="H79" s="195">
        <v>421201</v>
      </c>
      <c r="I79" s="195" t="s">
        <v>487</v>
      </c>
      <c r="J79" s="196" t="s">
        <v>346</v>
      </c>
      <c r="K79" s="196" t="s">
        <v>347</v>
      </c>
      <c r="L79" s="197">
        <v>45016</v>
      </c>
      <c r="M79" s="196" t="s">
        <v>348</v>
      </c>
      <c r="N79" s="196" t="s">
        <v>349</v>
      </c>
      <c r="O79" s="197" t="s">
        <v>39</v>
      </c>
      <c r="P79" s="196">
        <v>2208</v>
      </c>
      <c r="Q79" s="26" t="s">
        <v>515</v>
      </c>
      <c r="R79" s="199">
        <v>1000</v>
      </c>
      <c r="S79" s="169">
        <v>28.849069999999998</v>
      </c>
      <c r="T79" s="169">
        <v>0</v>
      </c>
      <c r="U79" s="169">
        <f t="shared" si="0"/>
        <v>28.849069999999998</v>
      </c>
      <c r="V79" s="249" t="s">
        <v>154</v>
      </c>
    </row>
    <row r="80" spans="1:22" ht="27.75" customHeight="1">
      <c r="A80" s="192" t="s">
        <v>516</v>
      </c>
      <c r="B80" s="192" t="s">
        <v>2</v>
      </c>
      <c r="C80" s="198" t="s">
        <v>483</v>
      </c>
      <c r="D80" s="193" t="s">
        <v>146</v>
      </c>
      <c r="E80" s="193" t="s">
        <v>490</v>
      </c>
      <c r="F80" s="194" t="s">
        <v>513</v>
      </c>
      <c r="G80" s="25" t="s">
        <v>514</v>
      </c>
      <c r="H80" s="195">
        <v>421202</v>
      </c>
      <c r="I80" s="195" t="s">
        <v>517</v>
      </c>
      <c r="J80" s="196" t="s">
        <v>346</v>
      </c>
      <c r="K80" s="196" t="s">
        <v>347</v>
      </c>
      <c r="L80" s="197">
        <v>45016</v>
      </c>
      <c r="M80" s="196" t="s">
        <v>348</v>
      </c>
      <c r="N80" s="196" t="s">
        <v>349</v>
      </c>
      <c r="O80" s="197" t="s">
        <v>39</v>
      </c>
      <c r="P80" s="196">
        <v>2208</v>
      </c>
      <c r="Q80" s="26" t="s">
        <v>518</v>
      </c>
      <c r="R80" s="199">
        <v>1000</v>
      </c>
      <c r="S80" s="169">
        <v>17.544521</v>
      </c>
      <c r="T80" s="169">
        <v>0</v>
      </c>
      <c r="U80" s="169">
        <f t="shared" si="0"/>
        <v>17.544521</v>
      </c>
      <c r="V80" s="249" t="s">
        <v>154</v>
      </c>
    </row>
    <row r="81" spans="1:22" ht="27.75" customHeight="1">
      <c r="A81" s="192" t="s">
        <v>519</v>
      </c>
      <c r="B81" s="192" t="s">
        <v>2</v>
      </c>
      <c r="C81" s="198" t="s">
        <v>250</v>
      </c>
      <c r="D81" s="193" t="s">
        <v>342</v>
      </c>
      <c r="E81" s="193" t="s">
        <v>520</v>
      </c>
      <c r="F81" s="194" t="s">
        <v>521</v>
      </c>
      <c r="G81" s="25" t="s">
        <v>522</v>
      </c>
      <c r="H81" s="195">
        <v>611201</v>
      </c>
      <c r="I81" s="195" t="s">
        <v>523</v>
      </c>
      <c r="J81" s="196" t="s">
        <v>346</v>
      </c>
      <c r="K81" s="196" t="s">
        <v>347</v>
      </c>
      <c r="L81" s="197">
        <v>45016</v>
      </c>
      <c r="M81" s="196" t="s">
        <v>348</v>
      </c>
      <c r="N81" s="196" t="s">
        <v>349</v>
      </c>
      <c r="O81" s="197" t="s">
        <v>39</v>
      </c>
      <c r="P81" s="196">
        <v>2208</v>
      </c>
      <c r="Q81" s="26" t="s">
        <v>524</v>
      </c>
      <c r="R81" s="199">
        <v>1000</v>
      </c>
      <c r="S81" s="169">
        <v>0</v>
      </c>
      <c r="T81" s="169">
        <v>0</v>
      </c>
      <c r="U81" s="169">
        <f t="shared" si="0"/>
        <v>0</v>
      </c>
      <c r="V81" s="249" t="s">
        <v>154</v>
      </c>
    </row>
    <row r="82" spans="1:22" ht="27.75" customHeight="1">
      <c r="A82" s="192" t="s">
        <v>525</v>
      </c>
      <c r="B82" s="192" t="s">
        <v>2</v>
      </c>
      <c r="C82" s="198" t="s">
        <v>250</v>
      </c>
      <c r="D82" s="193" t="s">
        <v>342</v>
      </c>
      <c r="E82" s="193" t="s">
        <v>520</v>
      </c>
      <c r="F82" s="194" t="s">
        <v>521</v>
      </c>
      <c r="G82" s="25" t="s">
        <v>522</v>
      </c>
      <c r="H82" s="195">
        <v>611202</v>
      </c>
      <c r="I82" s="195" t="s">
        <v>526</v>
      </c>
      <c r="J82" s="196" t="s">
        <v>346</v>
      </c>
      <c r="K82" s="196" t="s">
        <v>347</v>
      </c>
      <c r="L82" s="197">
        <v>45016</v>
      </c>
      <c r="M82" s="196" t="s">
        <v>348</v>
      </c>
      <c r="N82" s="196" t="s">
        <v>349</v>
      </c>
      <c r="O82" s="197" t="s">
        <v>39</v>
      </c>
      <c r="P82" s="196">
        <v>2208</v>
      </c>
      <c r="Q82" s="26" t="s">
        <v>527</v>
      </c>
      <c r="R82" s="199">
        <v>1000</v>
      </c>
      <c r="S82" s="169">
        <v>77.712339</v>
      </c>
      <c r="T82" s="169">
        <v>0</v>
      </c>
      <c r="U82" s="169">
        <f t="shared" si="0"/>
        <v>77.712339</v>
      </c>
      <c r="V82" s="249" t="s">
        <v>154</v>
      </c>
    </row>
    <row r="83" spans="1:22" ht="27.75" customHeight="1">
      <c r="A83" s="192" t="s">
        <v>528</v>
      </c>
      <c r="B83" s="192" t="s">
        <v>2</v>
      </c>
      <c r="C83" s="198" t="s">
        <v>250</v>
      </c>
      <c r="D83" s="193" t="s">
        <v>342</v>
      </c>
      <c r="E83" s="193" t="s">
        <v>520</v>
      </c>
      <c r="F83" s="194" t="s">
        <v>521</v>
      </c>
      <c r="G83" s="25" t="s">
        <v>522</v>
      </c>
      <c r="H83" s="195">
        <v>611203</v>
      </c>
      <c r="I83" s="195" t="s">
        <v>529</v>
      </c>
      <c r="J83" s="196" t="s">
        <v>346</v>
      </c>
      <c r="K83" s="196" t="s">
        <v>347</v>
      </c>
      <c r="L83" s="197">
        <v>45016</v>
      </c>
      <c r="M83" s="196" t="s">
        <v>348</v>
      </c>
      <c r="N83" s="196" t="s">
        <v>349</v>
      </c>
      <c r="O83" s="197" t="s">
        <v>39</v>
      </c>
      <c r="P83" s="196">
        <v>2208</v>
      </c>
      <c r="Q83" s="26" t="s">
        <v>530</v>
      </c>
      <c r="R83" s="199">
        <v>1000</v>
      </c>
      <c r="S83" s="169">
        <v>30.187100000000004</v>
      </c>
      <c r="T83" s="169">
        <v>0</v>
      </c>
      <c r="U83" s="169">
        <f t="shared" si="0"/>
        <v>30.187100000000004</v>
      </c>
      <c r="V83" s="249" t="s">
        <v>154</v>
      </c>
    </row>
    <row r="84" spans="1:22" ht="27.75" customHeight="1">
      <c r="A84" s="192" t="s">
        <v>531</v>
      </c>
      <c r="B84" s="192" t="s">
        <v>2</v>
      </c>
      <c r="C84" s="198" t="s">
        <v>250</v>
      </c>
      <c r="D84" s="193" t="s">
        <v>342</v>
      </c>
      <c r="E84" s="193" t="s">
        <v>520</v>
      </c>
      <c r="F84" s="194" t="s">
        <v>521</v>
      </c>
      <c r="G84" s="25" t="s">
        <v>532</v>
      </c>
      <c r="H84" s="195">
        <v>611204</v>
      </c>
      <c r="I84" s="195" t="s">
        <v>533</v>
      </c>
      <c r="J84" s="196" t="s">
        <v>346</v>
      </c>
      <c r="K84" s="196" t="s">
        <v>347</v>
      </c>
      <c r="L84" s="197">
        <v>45016</v>
      </c>
      <c r="M84" s="196" t="s">
        <v>348</v>
      </c>
      <c r="N84" s="196" t="s">
        <v>349</v>
      </c>
      <c r="O84" s="197" t="s">
        <v>39</v>
      </c>
      <c r="P84" s="196">
        <v>2208</v>
      </c>
      <c r="Q84" s="26" t="s">
        <v>534</v>
      </c>
      <c r="R84" s="199">
        <v>1000</v>
      </c>
      <c r="S84" s="169">
        <v>117.95633300000001</v>
      </c>
      <c r="T84" s="169">
        <v>0</v>
      </c>
      <c r="U84" s="169">
        <f t="shared" si="0"/>
        <v>117.95633300000001</v>
      </c>
      <c r="V84" s="249" t="s">
        <v>154</v>
      </c>
    </row>
    <row r="85" spans="1:22" ht="27.75" customHeight="1">
      <c r="A85" s="192" t="s">
        <v>535</v>
      </c>
      <c r="B85" s="192" t="s">
        <v>2</v>
      </c>
      <c r="C85" s="198" t="s">
        <v>250</v>
      </c>
      <c r="D85" s="193" t="s">
        <v>146</v>
      </c>
      <c r="E85" s="193" t="s">
        <v>536</v>
      </c>
      <c r="F85" s="194" t="s">
        <v>537</v>
      </c>
      <c r="G85" s="25" t="s">
        <v>538</v>
      </c>
      <c r="H85" s="195">
        <v>615201</v>
      </c>
      <c r="I85" s="195" t="s">
        <v>371</v>
      </c>
      <c r="J85" s="196" t="s">
        <v>346</v>
      </c>
      <c r="K85" s="196" t="s">
        <v>347</v>
      </c>
      <c r="L85" s="197">
        <v>45016</v>
      </c>
      <c r="M85" s="196" t="s">
        <v>348</v>
      </c>
      <c r="N85" s="196" t="s">
        <v>349</v>
      </c>
      <c r="O85" s="197" t="s">
        <v>39</v>
      </c>
      <c r="P85" s="196">
        <v>2208</v>
      </c>
      <c r="Q85" s="26" t="s">
        <v>539</v>
      </c>
      <c r="R85" s="199">
        <v>1000</v>
      </c>
      <c r="S85" s="169">
        <v>78.513323999999983</v>
      </c>
      <c r="T85" s="169">
        <v>0</v>
      </c>
      <c r="U85" s="169">
        <f t="shared" si="0"/>
        <v>78.513323999999983</v>
      </c>
      <c r="V85" s="249" t="s">
        <v>154</v>
      </c>
    </row>
    <row r="86" spans="1:22" ht="27.75" customHeight="1">
      <c r="A86" s="192" t="s">
        <v>540</v>
      </c>
      <c r="B86" s="192" t="s">
        <v>2</v>
      </c>
      <c r="C86" s="198" t="s">
        <v>250</v>
      </c>
      <c r="D86" s="193" t="s">
        <v>146</v>
      </c>
      <c r="E86" s="193" t="s">
        <v>536</v>
      </c>
      <c r="F86" s="194" t="s">
        <v>537</v>
      </c>
      <c r="G86" s="25" t="s">
        <v>538</v>
      </c>
      <c r="H86" s="195">
        <v>615202</v>
      </c>
      <c r="I86" s="195" t="s">
        <v>429</v>
      </c>
      <c r="J86" s="196" t="s">
        <v>346</v>
      </c>
      <c r="K86" s="196" t="s">
        <v>347</v>
      </c>
      <c r="L86" s="197">
        <v>45016</v>
      </c>
      <c r="M86" s="196" t="s">
        <v>348</v>
      </c>
      <c r="N86" s="196" t="s">
        <v>349</v>
      </c>
      <c r="O86" s="197" t="s">
        <v>39</v>
      </c>
      <c r="P86" s="196">
        <v>2208</v>
      </c>
      <c r="Q86" s="26" t="s">
        <v>541</v>
      </c>
      <c r="R86" s="199">
        <v>1000</v>
      </c>
      <c r="S86" s="169">
        <v>77.160740000000018</v>
      </c>
      <c r="T86" s="169">
        <v>0</v>
      </c>
      <c r="U86" s="169">
        <f t="shared" si="0"/>
        <v>77.160740000000018</v>
      </c>
      <c r="V86" s="249" t="s">
        <v>154</v>
      </c>
    </row>
    <row r="87" spans="1:22" ht="27.75" customHeight="1">
      <c r="A87" s="192" t="s">
        <v>542</v>
      </c>
      <c r="B87" s="192" t="s">
        <v>2</v>
      </c>
      <c r="C87" s="198" t="s">
        <v>250</v>
      </c>
      <c r="D87" s="193" t="s">
        <v>146</v>
      </c>
      <c r="E87" s="193" t="s">
        <v>536</v>
      </c>
      <c r="F87" s="194" t="s">
        <v>537</v>
      </c>
      <c r="G87" s="25" t="s">
        <v>538</v>
      </c>
      <c r="H87" s="195">
        <v>615203</v>
      </c>
      <c r="I87" s="195" t="s">
        <v>377</v>
      </c>
      <c r="J87" s="196" t="s">
        <v>346</v>
      </c>
      <c r="K87" s="196" t="s">
        <v>347</v>
      </c>
      <c r="L87" s="197">
        <v>45016</v>
      </c>
      <c r="M87" s="196" t="s">
        <v>348</v>
      </c>
      <c r="N87" s="196" t="s">
        <v>349</v>
      </c>
      <c r="O87" s="197" t="s">
        <v>39</v>
      </c>
      <c r="P87" s="196">
        <v>2208</v>
      </c>
      <c r="Q87" s="26" t="s">
        <v>543</v>
      </c>
      <c r="R87" s="199">
        <v>1000</v>
      </c>
      <c r="S87" s="169">
        <v>76.743015999999997</v>
      </c>
      <c r="T87" s="169">
        <v>0</v>
      </c>
      <c r="U87" s="169">
        <f t="shared" si="0"/>
        <v>76.743015999999997</v>
      </c>
      <c r="V87" s="249" t="s">
        <v>154</v>
      </c>
    </row>
    <row r="88" spans="1:22" ht="27.75" customHeight="1">
      <c r="A88" s="192" t="s">
        <v>544</v>
      </c>
      <c r="B88" s="192" t="s">
        <v>2</v>
      </c>
      <c r="C88" s="198" t="s">
        <v>250</v>
      </c>
      <c r="D88" s="193" t="s">
        <v>146</v>
      </c>
      <c r="E88" s="193" t="s">
        <v>536</v>
      </c>
      <c r="F88" s="194" t="s">
        <v>545</v>
      </c>
      <c r="G88" s="25" t="s">
        <v>538</v>
      </c>
      <c r="H88" s="195">
        <v>615206</v>
      </c>
      <c r="I88" s="195" t="s">
        <v>546</v>
      </c>
      <c r="J88" s="196" t="s">
        <v>346</v>
      </c>
      <c r="K88" s="196" t="s">
        <v>347</v>
      </c>
      <c r="L88" s="197">
        <v>45016</v>
      </c>
      <c r="M88" s="196" t="s">
        <v>348</v>
      </c>
      <c r="N88" s="196" t="s">
        <v>349</v>
      </c>
      <c r="O88" s="197" t="s">
        <v>39</v>
      </c>
      <c r="P88" s="196">
        <v>2208</v>
      </c>
      <c r="Q88" s="26" t="s">
        <v>547</v>
      </c>
      <c r="R88" s="199">
        <v>1000</v>
      </c>
      <c r="S88" s="169">
        <v>-77.757955999999993</v>
      </c>
      <c r="T88" s="169">
        <v>0</v>
      </c>
      <c r="U88" s="169">
        <f t="shared" si="0"/>
        <v>-77.757955999999993</v>
      </c>
      <c r="V88" s="249" t="s">
        <v>154</v>
      </c>
    </row>
    <row r="89" spans="1:22" ht="27.75" customHeight="1">
      <c r="A89" s="192" t="s">
        <v>548</v>
      </c>
      <c r="B89" s="192" t="s">
        <v>2</v>
      </c>
      <c r="C89" s="198" t="s">
        <v>250</v>
      </c>
      <c r="D89" s="193" t="s">
        <v>146</v>
      </c>
      <c r="E89" s="193" t="s">
        <v>549</v>
      </c>
      <c r="F89" s="194" t="s">
        <v>545</v>
      </c>
      <c r="G89" s="25" t="s">
        <v>538</v>
      </c>
      <c r="H89" s="195">
        <v>615205</v>
      </c>
      <c r="I89" s="195" t="s">
        <v>550</v>
      </c>
      <c r="J89" s="196" t="s">
        <v>346</v>
      </c>
      <c r="K89" s="196" t="s">
        <v>347</v>
      </c>
      <c r="L89" s="197">
        <v>45016</v>
      </c>
      <c r="M89" s="196" t="s">
        <v>348</v>
      </c>
      <c r="N89" s="196" t="s">
        <v>349</v>
      </c>
      <c r="O89" s="197" t="s">
        <v>39</v>
      </c>
      <c r="P89" s="196">
        <v>2208</v>
      </c>
      <c r="Q89" s="26" t="s">
        <v>551</v>
      </c>
      <c r="R89" s="199">
        <v>1000</v>
      </c>
      <c r="S89" s="169">
        <v>-9.9211660000000013</v>
      </c>
      <c r="T89" s="169">
        <v>0</v>
      </c>
      <c r="U89" s="169">
        <f t="shared" si="0"/>
        <v>-9.9211660000000013</v>
      </c>
      <c r="V89" s="249" t="s">
        <v>154</v>
      </c>
    </row>
    <row r="90" spans="1:22" ht="27.75" customHeight="1">
      <c r="A90" s="192" t="s">
        <v>552</v>
      </c>
      <c r="B90" s="192" t="s">
        <v>2</v>
      </c>
      <c r="C90" s="198" t="s">
        <v>250</v>
      </c>
      <c r="D90" s="193" t="s">
        <v>342</v>
      </c>
      <c r="E90" s="193" t="s">
        <v>520</v>
      </c>
      <c r="F90" s="194" t="s">
        <v>521</v>
      </c>
      <c r="G90" s="25" t="s">
        <v>553</v>
      </c>
      <c r="H90" s="195">
        <v>611205</v>
      </c>
      <c r="I90" s="195" t="s">
        <v>554</v>
      </c>
      <c r="J90" s="196" t="s">
        <v>346</v>
      </c>
      <c r="K90" s="196" t="s">
        <v>347</v>
      </c>
      <c r="L90" s="197">
        <v>45016</v>
      </c>
      <c r="M90" s="196" t="s">
        <v>348</v>
      </c>
      <c r="N90" s="196" t="s">
        <v>349</v>
      </c>
      <c r="O90" s="197" t="s">
        <v>39</v>
      </c>
      <c r="P90" s="196">
        <v>2208</v>
      </c>
      <c r="Q90" s="26" t="s">
        <v>555</v>
      </c>
      <c r="R90" s="199">
        <v>1000</v>
      </c>
      <c r="S90" s="169">
        <v>88.691499999999991</v>
      </c>
      <c r="T90" s="169">
        <v>0</v>
      </c>
      <c r="U90" s="169">
        <f t="shared" si="0"/>
        <v>88.691499999999991</v>
      </c>
      <c r="V90" s="249" t="s">
        <v>154</v>
      </c>
    </row>
    <row r="91" spans="1:22" ht="27.75" customHeight="1">
      <c r="A91" s="192" t="s">
        <v>556</v>
      </c>
      <c r="B91" s="192" t="s">
        <v>2</v>
      </c>
      <c r="C91" s="198" t="s">
        <v>250</v>
      </c>
      <c r="D91" s="193" t="s">
        <v>342</v>
      </c>
      <c r="E91" s="193" t="s">
        <v>520</v>
      </c>
      <c r="F91" s="194" t="s">
        <v>521</v>
      </c>
      <c r="G91" s="25" t="s">
        <v>553</v>
      </c>
      <c r="H91" s="195">
        <v>611206</v>
      </c>
      <c r="I91" s="195" t="s">
        <v>557</v>
      </c>
      <c r="J91" s="196" t="s">
        <v>346</v>
      </c>
      <c r="K91" s="196" t="s">
        <v>347</v>
      </c>
      <c r="L91" s="197">
        <v>45016</v>
      </c>
      <c r="M91" s="196" t="s">
        <v>348</v>
      </c>
      <c r="N91" s="196" t="s">
        <v>349</v>
      </c>
      <c r="O91" s="197" t="s">
        <v>39</v>
      </c>
      <c r="P91" s="196">
        <v>2208</v>
      </c>
      <c r="Q91" s="26" t="s">
        <v>558</v>
      </c>
      <c r="R91" s="199">
        <v>1000</v>
      </c>
      <c r="S91" s="169">
        <v>26.138925999999998</v>
      </c>
      <c r="T91" s="169">
        <v>0</v>
      </c>
      <c r="U91" s="169">
        <f t="shared" si="0"/>
        <v>26.138925999999998</v>
      </c>
      <c r="V91" s="249" t="s">
        <v>154</v>
      </c>
    </row>
    <row r="92" spans="1:22" ht="27.75" customHeight="1">
      <c r="A92" s="192" t="s">
        <v>559</v>
      </c>
      <c r="B92" s="192" t="s">
        <v>2</v>
      </c>
      <c r="C92" s="198" t="s">
        <v>250</v>
      </c>
      <c r="D92" s="193" t="s">
        <v>342</v>
      </c>
      <c r="E92" s="193" t="s">
        <v>520</v>
      </c>
      <c r="F92" s="194" t="s">
        <v>521</v>
      </c>
      <c r="G92" s="25" t="s">
        <v>553</v>
      </c>
      <c r="H92" s="195">
        <v>611207</v>
      </c>
      <c r="I92" s="195" t="s">
        <v>560</v>
      </c>
      <c r="J92" s="196" t="s">
        <v>346</v>
      </c>
      <c r="K92" s="196" t="s">
        <v>347</v>
      </c>
      <c r="L92" s="197">
        <v>45016</v>
      </c>
      <c r="M92" s="196" t="s">
        <v>348</v>
      </c>
      <c r="N92" s="196" t="s">
        <v>349</v>
      </c>
      <c r="O92" s="197" t="s">
        <v>39</v>
      </c>
      <c r="P92" s="196">
        <v>2208</v>
      </c>
      <c r="Q92" s="26" t="s">
        <v>561</v>
      </c>
      <c r="R92" s="199">
        <v>1000</v>
      </c>
      <c r="S92" s="169">
        <v>77.334059000000011</v>
      </c>
      <c r="T92" s="169">
        <v>0</v>
      </c>
      <c r="U92" s="169">
        <f t="shared" si="0"/>
        <v>77.334059000000011</v>
      </c>
      <c r="V92" s="249" t="s">
        <v>154</v>
      </c>
    </row>
    <row r="93" spans="1:22" ht="27.75" customHeight="1">
      <c r="A93" s="192" t="s">
        <v>562</v>
      </c>
      <c r="B93" s="192" t="s">
        <v>2</v>
      </c>
      <c r="C93" s="198" t="s">
        <v>250</v>
      </c>
      <c r="D93" s="193" t="s">
        <v>563</v>
      </c>
      <c r="E93" s="193" t="s">
        <v>520</v>
      </c>
      <c r="F93" s="194" t="s">
        <v>521</v>
      </c>
      <c r="G93" s="25" t="s">
        <v>553</v>
      </c>
      <c r="H93" s="195">
        <v>611208</v>
      </c>
      <c r="I93" s="195" t="s">
        <v>564</v>
      </c>
      <c r="J93" s="196" t="s">
        <v>346</v>
      </c>
      <c r="K93" s="196" t="s">
        <v>347</v>
      </c>
      <c r="L93" s="197">
        <v>45016</v>
      </c>
      <c r="M93" s="196" t="s">
        <v>348</v>
      </c>
      <c r="N93" s="196" t="s">
        <v>349</v>
      </c>
      <c r="O93" s="197" t="s">
        <v>39</v>
      </c>
      <c r="P93" s="196">
        <v>2208</v>
      </c>
      <c r="Q93" s="26" t="s">
        <v>565</v>
      </c>
      <c r="R93" s="199">
        <v>1000</v>
      </c>
      <c r="S93" s="169">
        <v>79.505426999999983</v>
      </c>
      <c r="T93" s="169">
        <v>0</v>
      </c>
      <c r="U93" s="169">
        <f t="shared" si="0"/>
        <v>79.505426999999983</v>
      </c>
      <c r="V93" s="249" t="s">
        <v>154</v>
      </c>
    </row>
    <row r="94" spans="1:22" ht="27.75" customHeight="1">
      <c r="A94" s="192" t="s">
        <v>566</v>
      </c>
      <c r="B94" s="192" t="s">
        <v>2</v>
      </c>
      <c r="C94" s="198" t="s">
        <v>250</v>
      </c>
      <c r="D94" s="193" t="s">
        <v>146</v>
      </c>
      <c r="E94" s="193" t="s">
        <v>520</v>
      </c>
      <c r="F94" s="194" t="s">
        <v>521</v>
      </c>
      <c r="G94" s="25" t="s">
        <v>553</v>
      </c>
      <c r="H94" s="195">
        <v>611209</v>
      </c>
      <c r="I94" s="195" t="s">
        <v>567</v>
      </c>
      <c r="J94" s="196" t="s">
        <v>346</v>
      </c>
      <c r="K94" s="196" t="s">
        <v>347</v>
      </c>
      <c r="L94" s="197">
        <v>45016</v>
      </c>
      <c r="M94" s="196" t="s">
        <v>348</v>
      </c>
      <c r="N94" s="196" t="s">
        <v>349</v>
      </c>
      <c r="O94" s="197" t="s">
        <v>39</v>
      </c>
      <c r="P94" s="196">
        <v>2208</v>
      </c>
      <c r="Q94" s="26" t="s">
        <v>568</v>
      </c>
      <c r="R94" s="199">
        <v>1000</v>
      </c>
      <c r="S94" s="169">
        <v>78.825710000000001</v>
      </c>
      <c r="T94" s="169">
        <v>0</v>
      </c>
      <c r="U94" s="169">
        <f t="shared" si="0"/>
        <v>78.825710000000001</v>
      </c>
      <c r="V94" s="249" t="s">
        <v>154</v>
      </c>
    </row>
    <row r="95" spans="1:22" ht="27.75" customHeight="1">
      <c r="A95" s="192" t="s">
        <v>569</v>
      </c>
      <c r="B95" s="192" t="s">
        <v>2</v>
      </c>
      <c r="C95" s="198" t="s">
        <v>250</v>
      </c>
      <c r="D95" s="193" t="s">
        <v>146</v>
      </c>
      <c r="E95" s="193" t="s">
        <v>520</v>
      </c>
      <c r="F95" s="194" t="s">
        <v>521</v>
      </c>
      <c r="G95" s="25" t="s">
        <v>553</v>
      </c>
      <c r="H95" s="195">
        <v>611210</v>
      </c>
      <c r="I95" s="195" t="s">
        <v>570</v>
      </c>
      <c r="J95" s="196" t="s">
        <v>346</v>
      </c>
      <c r="K95" s="196" t="s">
        <v>347</v>
      </c>
      <c r="L95" s="197">
        <v>45016</v>
      </c>
      <c r="M95" s="196" t="s">
        <v>348</v>
      </c>
      <c r="N95" s="196" t="s">
        <v>349</v>
      </c>
      <c r="O95" s="197" t="s">
        <v>39</v>
      </c>
      <c r="P95" s="196">
        <v>2208</v>
      </c>
      <c r="Q95" s="26" t="s">
        <v>571</v>
      </c>
      <c r="R95" s="199">
        <v>1000</v>
      </c>
      <c r="S95" s="169">
        <v>45.753819999999997</v>
      </c>
      <c r="T95" s="169">
        <v>0</v>
      </c>
      <c r="U95" s="169">
        <f t="shared" ref="U95:U160" si="1">S95-T95</f>
        <v>45.753819999999997</v>
      </c>
      <c r="V95" s="249" t="s">
        <v>154</v>
      </c>
    </row>
    <row r="96" spans="1:22" ht="27.75" customHeight="1">
      <c r="A96" s="192" t="s">
        <v>572</v>
      </c>
      <c r="B96" s="192" t="s">
        <v>2</v>
      </c>
      <c r="C96" s="198" t="s">
        <v>250</v>
      </c>
      <c r="D96" s="193" t="s">
        <v>563</v>
      </c>
      <c r="E96" s="193" t="s">
        <v>520</v>
      </c>
      <c r="F96" s="194" t="s">
        <v>521</v>
      </c>
      <c r="G96" s="25" t="s">
        <v>573</v>
      </c>
      <c r="H96" s="195">
        <v>611211</v>
      </c>
      <c r="I96" s="195" t="s">
        <v>574</v>
      </c>
      <c r="J96" s="196" t="s">
        <v>346</v>
      </c>
      <c r="K96" s="196" t="s">
        <v>347</v>
      </c>
      <c r="L96" s="197">
        <v>45016</v>
      </c>
      <c r="M96" s="196" t="s">
        <v>348</v>
      </c>
      <c r="N96" s="196" t="s">
        <v>349</v>
      </c>
      <c r="O96" s="197" t="s">
        <v>39</v>
      </c>
      <c r="P96" s="196">
        <v>2208</v>
      </c>
      <c r="Q96" s="26" t="s">
        <v>575</v>
      </c>
      <c r="R96" s="199">
        <v>1000</v>
      </c>
      <c r="S96" s="169">
        <v>34.941140000000004</v>
      </c>
      <c r="T96" s="169">
        <v>0</v>
      </c>
      <c r="U96" s="169">
        <f t="shared" si="1"/>
        <v>34.941140000000004</v>
      </c>
      <c r="V96" s="249" t="s">
        <v>154</v>
      </c>
    </row>
    <row r="97" spans="1:22" ht="27.75" customHeight="1">
      <c r="A97" s="192" t="s">
        <v>576</v>
      </c>
      <c r="B97" s="192" t="s">
        <v>2</v>
      </c>
      <c r="C97" s="198" t="s">
        <v>250</v>
      </c>
      <c r="D97" s="193" t="s">
        <v>563</v>
      </c>
      <c r="E97" s="193" t="s">
        <v>520</v>
      </c>
      <c r="F97" s="194" t="s">
        <v>521</v>
      </c>
      <c r="G97" s="25" t="s">
        <v>573</v>
      </c>
      <c r="H97" s="195">
        <v>611212</v>
      </c>
      <c r="I97" s="195" t="s">
        <v>577</v>
      </c>
      <c r="J97" s="196" t="s">
        <v>346</v>
      </c>
      <c r="K97" s="196" t="s">
        <v>347</v>
      </c>
      <c r="L97" s="197">
        <v>45016</v>
      </c>
      <c r="M97" s="196" t="s">
        <v>348</v>
      </c>
      <c r="N97" s="196" t="s">
        <v>349</v>
      </c>
      <c r="O97" s="197" t="s">
        <v>39</v>
      </c>
      <c r="P97" s="196">
        <v>2208</v>
      </c>
      <c r="Q97" s="26" t="s">
        <v>578</v>
      </c>
      <c r="R97" s="199">
        <v>1000</v>
      </c>
      <c r="S97" s="169">
        <v>126.77777999999999</v>
      </c>
      <c r="T97" s="169">
        <v>0</v>
      </c>
      <c r="U97" s="169">
        <f t="shared" si="1"/>
        <v>126.77777999999999</v>
      </c>
      <c r="V97" s="249" t="s">
        <v>154</v>
      </c>
    </row>
    <row r="98" spans="1:22" ht="27.75" customHeight="1">
      <c r="A98" s="192" t="s">
        <v>579</v>
      </c>
      <c r="B98" s="192" t="s">
        <v>2</v>
      </c>
      <c r="C98" s="198" t="s">
        <v>250</v>
      </c>
      <c r="D98" s="193" t="s">
        <v>563</v>
      </c>
      <c r="E98" s="193" t="s">
        <v>520</v>
      </c>
      <c r="F98" s="194" t="s">
        <v>521</v>
      </c>
      <c r="G98" s="25" t="s">
        <v>573</v>
      </c>
      <c r="H98" s="195">
        <v>611213</v>
      </c>
      <c r="I98" s="195" t="s">
        <v>580</v>
      </c>
      <c r="J98" s="196" t="s">
        <v>346</v>
      </c>
      <c r="K98" s="196" t="s">
        <v>347</v>
      </c>
      <c r="L98" s="197">
        <v>45016</v>
      </c>
      <c r="M98" s="196" t="s">
        <v>348</v>
      </c>
      <c r="N98" s="196" t="s">
        <v>349</v>
      </c>
      <c r="O98" s="197" t="s">
        <v>39</v>
      </c>
      <c r="P98" s="196">
        <v>2208</v>
      </c>
      <c r="Q98" s="26" t="s">
        <v>581</v>
      </c>
      <c r="R98" s="199">
        <v>1000</v>
      </c>
      <c r="S98" s="169">
        <v>132.45438999999999</v>
      </c>
      <c r="T98" s="169">
        <v>0</v>
      </c>
      <c r="U98" s="169">
        <f t="shared" si="1"/>
        <v>132.45438999999999</v>
      </c>
      <c r="V98" s="249" t="s">
        <v>154</v>
      </c>
    </row>
    <row r="99" spans="1:22" ht="27.75" customHeight="1">
      <c r="A99" s="192" t="s">
        <v>582</v>
      </c>
      <c r="B99" s="192" t="s">
        <v>2</v>
      </c>
      <c r="C99" s="198" t="s">
        <v>250</v>
      </c>
      <c r="D99" s="193" t="s">
        <v>563</v>
      </c>
      <c r="E99" s="193" t="s">
        <v>520</v>
      </c>
      <c r="F99" s="194" t="s">
        <v>521</v>
      </c>
      <c r="G99" s="25" t="s">
        <v>573</v>
      </c>
      <c r="H99" s="195">
        <v>611214</v>
      </c>
      <c r="I99" s="195" t="s">
        <v>583</v>
      </c>
      <c r="J99" s="196" t="s">
        <v>346</v>
      </c>
      <c r="K99" s="196" t="s">
        <v>347</v>
      </c>
      <c r="L99" s="197">
        <v>45016</v>
      </c>
      <c r="M99" s="196" t="s">
        <v>348</v>
      </c>
      <c r="N99" s="196" t="s">
        <v>349</v>
      </c>
      <c r="O99" s="197" t="s">
        <v>39</v>
      </c>
      <c r="P99" s="196">
        <v>2208</v>
      </c>
      <c r="Q99" s="26" t="s">
        <v>584</v>
      </c>
      <c r="R99" s="199">
        <v>1000</v>
      </c>
      <c r="S99" s="169">
        <v>5.0107549999999996</v>
      </c>
      <c r="T99" s="169">
        <v>0</v>
      </c>
      <c r="U99" s="169">
        <f t="shared" si="1"/>
        <v>5.0107549999999996</v>
      </c>
      <c r="V99" s="249" t="s">
        <v>154</v>
      </c>
    </row>
    <row r="100" spans="1:22" ht="27.75" customHeight="1">
      <c r="A100" s="192" t="s">
        <v>585</v>
      </c>
      <c r="B100" s="192" t="s">
        <v>2</v>
      </c>
      <c r="C100" s="198" t="s">
        <v>250</v>
      </c>
      <c r="D100" s="193" t="s">
        <v>563</v>
      </c>
      <c r="E100" s="193" t="s">
        <v>520</v>
      </c>
      <c r="F100" s="194" t="s">
        <v>521</v>
      </c>
      <c r="G100" s="25" t="s">
        <v>573</v>
      </c>
      <c r="H100" s="195">
        <v>611215</v>
      </c>
      <c r="I100" s="195" t="s">
        <v>586</v>
      </c>
      <c r="J100" s="196" t="s">
        <v>346</v>
      </c>
      <c r="K100" s="196" t="s">
        <v>347</v>
      </c>
      <c r="L100" s="197">
        <v>45016</v>
      </c>
      <c r="M100" s="196" t="s">
        <v>348</v>
      </c>
      <c r="N100" s="196" t="s">
        <v>349</v>
      </c>
      <c r="O100" s="197" t="s">
        <v>39</v>
      </c>
      <c r="P100" s="196">
        <v>2208</v>
      </c>
      <c r="Q100" s="26" t="s">
        <v>587</v>
      </c>
      <c r="R100" s="199">
        <v>1000</v>
      </c>
      <c r="S100" s="169">
        <v>152.81063999999998</v>
      </c>
      <c r="T100" s="169">
        <v>0</v>
      </c>
      <c r="U100" s="169">
        <f t="shared" si="1"/>
        <v>152.81063999999998</v>
      </c>
      <c r="V100" s="249" t="s">
        <v>154</v>
      </c>
    </row>
    <row r="101" spans="1:22" ht="27.75" customHeight="1">
      <c r="A101" s="192" t="s">
        <v>588</v>
      </c>
      <c r="B101" s="192" t="s">
        <v>2</v>
      </c>
      <c r="C101" s="198" t="s">
        <v>250</v>
      </c>
      <c r="D101" s="193" t="s">
        <v>589</v>
      </c>
      <c r="E101" s="193" t="s">
        <v>520</v>
      </c>
      <c r="F101" s="194" t="s">
        <v>521</v>
      </c>
      <c r="G101" s="25" t="s">
        <v>573</v>
      </c>
      <c r="H101" s="195">
        <v>611216</v>
      </c>
      <c r="I101" s="195" t="s">
        <v>590</v>
      </c>
      <c r="J101" s="196" t="s">
        <v>346</v>
      </c>
      <c r="K101" s="196" t="s">
        <v>347</v>
      </c>
      <c r="L101" s="197">
        <v>45016</v>
      </c>
      <c r="M101" s="196" t="s">
        <v>348</v>
      </c>
      <c r="N101" s="196" t="s">
        <v>349</v>
      </c>
      <c r="O101" s="197" t="s">
        <v>39</v>
      </c>
      <c r="P101" s="196">
        <v>2208</v>
      </c>
      <c r="Q101" s="26" t="s">
        <v>591</v>
      </c>
      <c r="R101" s="199">
        <v>1000</v>
      </c>
      <c r="S101" s="169">
        <v>325.81038999999998</v>
      </c>
      <c r="T101" s="169">
        <v>0</v>
      </c>
      <c r="U101" s="169">
        <f t="shared" si="1"/>
        <v>325.81038999999998</v>
      </c>
      <c r="V101" s="249" t="s">
        <v>154</v>
      </c>
    </row>
    <row r="102" spans="1:22" ht="27.75" customHeight="1">
      <c r="A102" s="192" t="s">
        <v>592</v>
      </c>
      <c r="B102" s="192" t="s">
        <v>2</v>
      </c>
      <c r="C102" s="198" t="s">
        <v>250</v>
      </c>
      <c r="D102" s="193" t="s">
        <v>589</v>
      </c>
      <c r="E102" s="193" t="s">
        <v>520</v>
      </c>
      <c r="F102" s="194" t="s">
        <v>521</v>
      </c>
      <c r="G102" s="25" t="s">
        <v>573</v>
      </c>
      <c r="H102" s="195">
        <v>611217</v>
      </c>
      <c r="I102" s="195" t="s">
        <v>593</v>
      </c>
      <c r="J102" s="196" t="s">
        <v>346</v>
      </c>
      <c r="K102" s="196" t="s">
        <v>347</v>
      </c>
      <c r="L102" s="197">
        <v>45016</v>
      </c>
      <c r="M102" s="196" t="s">
        <v>348</v>
      </c>
      <c r="N102" s="196" t="s">
        <v>349</v>
      </c>
      <c r="O102" s="197" t="s">
        <v>39</v>
      </c>
      <c r="P102" s="196">
        <v>2208</v>
      </c>
      <c r="Q102" s="26" t="s">
        <v>594</v>
      </c>
      <c r="R102" s="199">
        <v>1000</v>
      </c>
      <c r="S102" s="169">
        <v>323.41619000000003</v>
      </c>
      <c r="T102" s="169">
        <v>0</v>
      </c>
      <c r="U102" s="169">
        <f t="shared" si="1"/>
        <v>323.41619000000003</v>
      </c>
      <c r="V102" s="249" t="s">
        <v>154</v>
      </c>
    </row>
    <row r="103" spans="1:22" ht="27.75" customHeight="1">
      <c r="A103" s="192" t="s">
        <v>595</v>
      </c>
      <c r="B103" s="192" t="s">
        <v>2</v>
      </c>
      <c r="C103" s="198" t="s">
        <v>250</v>
      </c>
      <c r="D103" s="193" t="s">
        <v>146</v>
      </c>
      <c r="E103" s="193" t="s">
        <v>520</v>
      </c>
      <c r="F103" s="194" t="s">
        <v>521</v>
      </c>
      <c r="G103" s="25" t="s">
        <v>573</v>
      </c>
      <c r="H103" s="195">
        <v>611220</v>
      </c>
      <c r="I103" s="195" t="s">
        <v>596</v>
      </c>
      <c r="J103" s="196" t="s">
        <v>346</v>
      </c>
      <c r="K103" s="196" t="s">
        <v>347</v>
      </c>
      <c r="L103" s="197">
        <v>45016</v>
      </c>
      <c r="M103" s="196" t="s">
        <v>348</v>
      </c>
      <c r="N103" s="196" t="s">
        <v>349</v>
      </c>
      <c r="O103" s="197" t="s">
        <v>39</v>
      </c>
      <c r="P103" s="196">
        <v>2208</v>
      </c>
      <c r="Q103" s="26" t="s">
        <v>597</v>
      </c>
      <c r="R103" s="199">
        <v>1000</v>
      </c>
      <c r="S103" s="169">
        <v>8.5817859999999992</v>
      </c>
      <c r="T103" s="169">
        <v>0</v>
      </c>
      <c r="U103" s="169">
        <f t="shared" si="1"/>
        <v>8.5817859999999992</v>
      </c>
      <c r="V103" s="249" t="s">
        <v>154</v>
      </c>
    </row>
    <row r="104" spans="1:22" ht="27.75" customHeight="1">
      <c r="A104" s="192" t="s">
        <v>598</v>
      </c>
      <c r="B104" s="192" t="s">
        <v>2</v>
      </c>
      <c r="C104" s="198" t="s">
        <v>250</v>
      </c>
      <c r="D104" s="193" t="s">
        <v>563</v>
      </c>
      <c r="E104" s="193" t="s">
        <v>520</v>
      </c>
      <c r="F104" s="194" t="s">
        <v>521</v>
      </c>
      <c r="G104" s="25" t="s">
        <v>573</v>
      </c>
      <c r="H104" s="195">
        <v>611218</v>
      </c>
      <c r="I104" s="195" t="s">
        <v>599</v>
      </c>
      <c r="J104" s="196" t="s">
        <v>346</v>
      </c>
      <c r="K104" s="196" t="s">
        <v>347</v>
      </c>
      <c r="L104" s="197">
        <v>45016</v>
      </c>
      <c r="M104" s="196" t="s">
        <v>348</v>
      </c>
      <c r="N104" s="196" t="s">
        <v>349</v>
      </c>
      <c r="O104" s="197" t="s">
        <v>39</v>
      </c>
      <c r="P104" s="196">
        <v>2208</v>
      </c>
      <c r="Q104" s="26" t="s">
        <v>600</v>
      </c>
      <c r="R104" s="199">
        <v>1000</v>
      </c>
      <c r="S104" s="169">
        <v>166.62619999999998</v>
      </c>
      <c r="T104" s="169">
        <v>0</v>
      </c>
      <c r="U104" s="169">
        <f t="shared" si="1"/>
        <v>166.62619999999998</v>
      </c>
      <c r="V104" s="249" t="s">
        <v>154</v>
      </c>
    </row>
    <row r="105" spans="1:22" ht="27.75" customHeight="1">
      <c r="A105" s="192" t="s">
        <v>601</v>
      </c>
      <c r="B105" s="192" t="s">
        <v>2</v>
      </c>
      <c r="C105" s="198" t="s">
        <v>250</v>
      </c>
      <c r="D105" s="193" t="s">
        <v>342</v>
      </c>
      <c r="E105" s="193" t="s">
        <v>520</v>
      </c>
      <c r="F105" s="194" t="s">
        <v>537</v>
      </c>
      <c r="G105" s="25" t="s">
        <v>602</v>
      </c>
      <c r="H105" s="195">
        <v>615204</v>
      </c>
      <c r="I105" s="195" t="s">
        <v>603</v>
      </c>
      <c r="J105" s="196" t="s">
        <v>346</v>
      </c>
      <c r="K105" s="196" t="s">
        <v>347</v>
      </c>
      <c r="L105" s="197">
        <v>45016</v>
      </c>
      <c r="M105" s="196" t="s">
        <v>348</v>
      </c>
      <c r="N105" s="196" t="s">
        <v>349</v>
      </c>
      <c r="O105" s="197" t="s">
        <v>39</v>
      </c>
      <c r="P105" s="196">
        <v>2208</v>
      </c>
      <c r="Q105" s="26" t="s">
        <v>604</v>
      </c>
      <c r="R105" s="199">
        <v>1000</v>
      </c>
      <c r="S105" s="169">
        <v>40.704916999999995</v>
      </c>
      <c r="T105" s="169">
        <v>0</v>
      </c>
      <c r="U105" s="169">
        <f t="shared" si="1"/>
        <v>40.704916999999995</v>
      </c>
      <c r="V105" s="249" t="s">
        <v>154</v>
      </c>
    </row>
    <row r="106" spans="1:22" ht="27.75" customHeight="1">
      <c r="A106" s="192" t="s">
        <v>605</v>
      </c>
      <c r="B106" s="192" t="s">
        <v>2</v>
      </c>
      <c r="C106" s="198" t="s">
        <v>250</v>
      </c>
      <c r="D106" s="193" t="s">
        <v>146</v>
      </c>
      <c r="E106" s="193" t="s">
        <v>520</v>
      </c>
      <c r="F106" s="194" t="s">
        <v>606</v>
      </c>
      <c r="G106" s="25" t="s">
        <v>607</v>
      </c>
      <c r="H106" s="195">
        <v>611101</v>
      </c>
      <c r="I106" s="195" t="s">
        <v>383</v>
      </c>
      <c r="J106" s="196" t="s">
        <v>346</v>
      </c>
      <c r="K106" s="196" t="s">
        <v>347</v>
      </c>
      <c r="L106" s="197">
        <v>45016</v>
      </c>
      <c r="M106" s="196" t="s">
        <v>348</v>
      </c>
      <c r="N106" s="196" t="s">
        <v>349</v>
      </c>
      <c r="O106" s="197" t="s">
        <v>39</v>
      </c>
      <c r="P106" s="196">
        <v>2208</v>
      </c>
      <c r="Q106" s="26" t="s">
        <v>608</v>
      </c>
      <c r="R106" s="199">
        <v>1000</v>
      </c>
      <c r="S106" s="169">
        <v>82.028139999999993</v>
      </c>
      <c r="T106" s="169">
        <v>0</v>
      </c>
      <c r="U106" s="169">
        <f t="shared" si="1"/>
        <v>82.028139999999993</v>
      </c>
      <c r="V106" s="249" t="s">
        <v>154</v>
      </c>
    </row>
    <row r="107" spans="1:22" ht="27.75" customHeight="1">
      <c r="A107" s="192" t="s">
        <v>609</v>
      </c>
      <c r="B107" s="192" t="s">
        <v>2</v>
      </c>
      <c r="C107" s="198" t="s">
        <v>250</v>
      </c>
      <c r="D107" s="193" t="s">
        <v>146</v>
      </c>
      <c r="E107" s="193" t="s">
        <v>520</v>
      </c>
      <c r="F107" s="194" t="s">
        <v>606</v>
      </c>
      <c r="G107" s="25" t="s">
        <v>607</v>
      </c>
      <c r="H107" s="195">
        <v>611102</v>
      </c>
      <c r="I107" s="195" t="s">
        <v>386</v>
      </c>
      <c r="J107" s="196" t="s">
        <v>346</v>
      </c>
      <c r="K107" s="196" t="s">
        <v>347</v>
      </c>
      <c r="L107" s="197">
        <v>45016</v>
      </c>
      <c r="M107" s="196" t="s">
        <v>348</v>
      </c>
      <c r="N107" s="196" t="s">
        <v>349</v>
      </c>
      <c r="O107" s="197" t="s">
        <v>39</v>
      </c>
      <c r="P107" s="196">
        <v>2208</v>
      </c>
      <c r="Q107" s="26" t="s">
        <v>610</v>
      </c>
      <c r="R107" s="199">
        <v>1000</v>
      </c>
      <c r="S107" s="169">
        <v>82.598579999999998</v>
      </c>
      <c r="T107" s="169">
        <v>0</v>
      </c>
      <c r="U107" s="169">
        <f t="shared" si="1"/>
        <v>82.598579999999998</v>
      </c>
      <c r="V107" s="249" t="s">
        <v>154</v>
      </c>
    </row>
    <row r="108" spans="1:22" ht="27.75" customHeight="1">
      <c r="A108" s="192" t="s">
        <v>611</v>
      </c>
      <c r="B108" s="192" t="s">
        <v>2</v>
      </c>
      <c r="C108" s="198" t="s">
        <v>250</v>
      </c>
      <c r="D108" s="193" t="s">
        <v>146</v>
      </c>
      <c r="E108" s="193" t="s">
        <v>520</v>
      </c>
      <c r="F108" s="194" t="s">
        <v>606</v>
      </c>
      <c r="G108" s="25" t="s">
        <v>607</v>
      </c>
      <c r="H108" s="195">
        <v>611103</v>
      </c>
      <c r="I108" s="195" t="s">
        <v>432</v>
      </c>
      <c r="J108" s="196" t="s">
        <v>346</v>
      </c>
      <c r="K108" s="196" t="s">
        <v>347</v>
      </c>
      <c r="L108" s="197">
        <v>45016</v>
      </c>
      <c r="M108" s="196" t="s">
        <v>348</v>
      </c>
      <c r="N108" s="196" t="s">
        <v>349</v>
      </c>
      <c r="O108" s="197" t="s">
        <v>39</v>
      </c>
      <c r="P108" s="196">
        <v>2208</v>
      </c>
      <c r="Q108" s="26" t="s">
        <v>612</v>
      </c>
      <c r="R108" s="199">
        <v>1000</v>
      </c>
      <c r="S108" s="169">
        <v>87.803839999999994</v>
      </c>
      <c r="T108" s="169">
        <v>0</v>
      </c>
      <c r="U108" s="169">
        <f t="shared" si="1"/>
        <v>87.803839999999994</v>
      </c>
      <c r="V108" s="249" t="s">
        <v>154</v>
      </c>
    </row>
    <row r="109" spans="1:22" ht="27.75" customHeight="1">
      <c r="A109" s="192" t="s">
        <v>613</v>
      </c>
      <c r="B109" s="192" t="s">
        <v>2</v>
      </c>
      <c r="C109" s="198" t="s">
        <v>250</v>
      </c>
      <c r="D109" s="193" t="s">
        <v>146</v>
      </c>
      <c r="E109" s="193" t="s">
        <v>520</v>
      </c>
      <c r="F109" s="194" t="s">
        <v>606</v>
      </c>
      <c r="G109" s="25" t="s">
        <v>607</v>
      </c>
      <c r="H109" s="195">
        <v>611104</v>
      </c>
      <c r="I109" s="195" t="s">
        <v>614</v>
      </c>
      <c r="J109" s="196" t="s">
        <v>346</v>
      </c>
      <c r="K109" s="196" t="s">
        <v>347</v>
      </c>
      <c r="L109" s="197">
        <v>45016</v>
      </c>
      <c r="M109" s="196" t="s">
        <v>348</v>
      </c>
      <c r="N109" s="196" t="s">
        <v>349</v>
      </c>
      <c r="O109" s="197" t="s">
        <v>39</v>
      </c>
      <c r="P109" s="196">
        <v>2208</v>
      </c>
      <c r="Q109" s="26" t="s">
        <v>615</v>
      </c>
      <c r="R109" s="199">
        <v>1000</v>
      </c>
      <c r="S109" s="169">
        <v>0.55261099999999996</v>
      </c>
      <c r="T109" s="169">
        <v>0</v>
      </c>
      <c r="U109" s="169">
        <f t="shared" si="1"/>
        <v>0.55261099999999996</v>
      </c>
      <c r="V109" s="249" t="s">
        <v>154</v>
      </c>
    </row>
    <row r="110" spans="1:22" ht="27.75" customHeight="1">
      <c r="A110" s="192" t="s">
        <v>616</v>
      </c>
      <c r="B110" s="192" t="s">
        <v>2</v>
      </c>
      <c r="C110" s="198" t="s">
        <v>250</v>
      </c>
      <c r="D110" s="193" t="s">
        <v>146</v>
      </c>
      <c r="E110" s="193" t="s">
        <v>617</v>
      </c>
      <c r="F110" s="194" t="s">
        <v>618</v>
      </c>
      <c r="G110" s="25" t="s">
        <v>619</v>
      </c>
      <c r="H110" s="195">
        <v>612101</v>
      </c>
      <c r="I110" s="195" t="s">
        <v>383</v>
      </c>
      <c r="J110" s="196" t="s">
        <v>346</v>
      </c>
      <c r="K110" s="196" t="s">
        <v>347</v>
      </c>
      <c r="L110" s="197">
        <v>45016</v>
      </c>
      <c r="M110" s="196" t="s">
        <v>348</v>
      </c>
      <c r="N110" s="196" t="s">
        <v>349</v>
      </c>
      <c r="O110" s="197" t="s">
        <v>39</v>
      </c>
      <c r="P110" s="196">
        <v>2208</v>
      </c>
      <c r="Q110" s="26" t="s">
        <v>620</v>
      </c>
      <c r="R110" s="199">
        <v>1000</v>
      </c>
      <c r="S110" s="169">
        <v>94.880931000000018</v>
      </c>
      <c r="T110" s="169">
        <v>0</v>
      </c>
      <c r="U110" s="169">
        <f t="shared" si="1"/>
        <v>94.880931000000018</v>
      </c>
      <c r="V110" s="249" t="s">
        <v>154</v>
      </c>
    </row>
    <row r="111" spans="1:22" ht="27.75" customHeight="1">
      <c r="A111" s="192" t="s">
        <v>621</v>
      </c>
      <c r="B111" s="192" t="s">
        <v>2</v>
      </c>
      <c r="C111" s="198" t="s">
        <v>250</v>
      </c>
      <c r="D111" s="193" t="s">
        <v>146</v>
      </c>
      <c r="E111" s="193" t="s">
        <v>617</v>
      </c>
      <c r="F111" s="194" t="s">
        <v>618</v>
      </c>
      <c r="G111" s="25" t="s">
        <v>619</v>
      </c>
      <c r="H111" s="195">
        <v>612102</v>
      </c>
      <c r="I111" s="195" t="s">
        <v>429</v>
      </c>
      <c r="J111" s="196" t="s">
        <v>346</v>
      </c>
      <c r="K111" s="196" t="s">
        <v>347</v>
      </c>
      <c r="L111" s="197">
        <v>45016</v>
      </c>
      <c r="M111" s="196" t="s">
        <v>348</v>
      </c>
      <c r="N111" s="196" t="s">
        <v>349</v>
      </c>
      <c r="O111" s="197" t="s">
        <v>39</v>
      </c>
      <c r="P111" s="196">
        <v>2208</v>
      </c>
      <c r="Q111" s="26" t="s">
        <v>622</v>
      </c>
      <c r="R111" s="199">
        <v>1000</v>
      </c>
      <c r="S111" s="169">
        <v>60.560739000000005</v>
      </c>
      <c r="T111" s="169">
        <v>0</v>
      </c>
      <c r="U111" s="169">
        <f t="shared" si="1"/>
        <v>60.560739000000005</v>
      </c>
      <c r="V111" s="249" t="s">
        <v>154</v>
      </c>
    </row>
    <row r="112" spans="1:22" ht="27.75" customHeight="1">
      <c r="A112" s="192" t="s">
        <v>623</v>
      </c>
      <c r="B112" s="192" t="s">
        <v>2</v>
      </c>
      <c r="C112" s="198" t="s">
        <v>250</v>
      </c>
      <c r="D112" s="193" t="s">
        <v>146</v>
      </c>
      <c r="E112" s="193" t="s">
        <v>617</v>
      </c>
      <c r="F112" s="194" t="s">
        <v>618</v>
      </c>
      <c r="G112" s="25" t="s">
        <v>619</v>
      </c>
      <c r="H112" s="195">
        <v>612103</v>
      </c>
      <c r="I112" s="195" t="s">
        <v>432</v>
      </c>
      <c r="J112" s="196" t="s">
        <v>346</v>
      </c>
      <c r="K112" s="196" t="s">
        <v>347</v>
      </c>
      <c r="L112" s="197">
        <v>45016</v>
      </c>
      <c r="M112" s="196" t="s">
        <v>348</v>
      </c>
      <c r="N112" s="196" t="s">
        <v>349</v>
      </c>
      <c r="O112" s="197" t="s">
        <v>39</v>
      </c>
      <c r="P112" s="196">
        <v>2208</v>
      </c>
      <c r="Q112" s="26" t="s">
        <v>624</v>
      </c>
      <c r="R112" s="199">
        <v>1000</v>
      </c>
      <c r="S112" s="169">
        <v>95.926396999999994</v>
      </c>
      <c r="T112" s="169">
        <v>0</v>
      </c>
      <c r="U112" s="169">
        <f t="shared" si="1"/>
        <v>95.926396999999994</v>
      </c>
      <c r="V112" s="249" t="s">
        <v>154</v>
      </c>
    </row>
    <row r="113" spans="1:22" ht="27.75" customHeight="1">
      <c r="A113" s="192" t="s">
        <v>625</v>
      </c>
      <c r="B113" s="192" t="s">
        <v>2</v>
      </c>
      <c r="C113" s="198" t="s">
        <v>250</v>
      </c>
      <c r="D113" s="193" t="s">
        <v>342</v>
      </c>
      <c r="E113" s="193" t="s">
        <v>520</v>
      </c>
      <c r="F113" s="194" t="s">
        <v>521</v>
      </c>
      <c r="G113" s="25" t="s">
        <v>626</v>
      </c>
      <c r="H113" s="195">
        <v>611219</v>
      </c>
      <c r="I113" s="195" t="s">
        <v>627</v>
      </c>
      <c r="J113" s="196" t="s">
        <v>346</v>
      </c>
      <c r="K113" s="196" t="s">
        <v>347</v>
      </c>
      <c r="L113" s="197">
        <v>45016</v>
      </c>
      <c r="M113" s="196" t="s">
        <v>348</v>
      </c>
      <c r="N113" s="196" t="s">
        <v>349</v>
      </c>
      <c r="O113" s="197" t="s">
        <v>39</v>
      </c>
      <c r="P113" s="196">
        <v>2208</v>
      </c>
      <c r="Q113" s="26" t="s">
        <v>628</v>
      </c>
      <c r="R113" s="199">
        <v>1000</v>
      </c>
      <c r="S113" s="169">
        <v>19.678380000000001</v>
      </c>
      <c r="T113" s="169">
        <v>0</v>
      </c>
      <c r="U113" s="169">
        <f t="shared" si="1"/>
        <v>19.678380000000001</v>
      </c>
      <c r="V113" s="249" t="s">
        <v>154</v>
      </c>
    </row>
    <row r="114" spans="1:22" ht="27.75" customHeight="1">
      <c r="A114" s="192" t="s">
        <v>629</v>
      </c>
      <c r="B114" s="192" t="s">
        <v>2</v>
      </c>
      <c r="C114" s="198" t="s">
        <v>250</v>
      </c>
      <c r="D114" s="193" t="s">
        <v>342</v>
      </c>
      <c r="E114" s="193" t="s">
        <v>630</v>
      </c>
      <c r="F114" s="194" t="s">
        <v>631</v>
      </c>
      <c r="G114" s="25" t="s">
        <v>632</v>
      </c>
      <c r="H114" s="195">
        <v>622119</v>
      </c>
      <c r="I114" s="195" t="s">
        <v>633</v>
      </c>
      <c r="J114" s="196" t="s">
        <v>346</v>
      </c>
      <c r="K114" s="196" t="s">
        <v>347</v>
      </c>
      <c r="L114" s="197">
        <v>45016</v>
      </c>
      <c r="M114" s="196" t="s">
        <v>348</v>
      </c>
      <c r="N114" s="196" t="s">
        <v>349</v>
      </c>
      <c r="O114" s="197" t="s">
        <v>39</v>
      </c>
      <c r="P114" s="196">
        <v>2208</v>
      </c>
      <c r="Q114" s="26" t="s">
        <v>634</v>
      </c>
      <c r="R114" s="199">
        <v>15000</v>
      </c>
      <c r="S114" s="169">
        <v>0.19738500000000006</v>
      </c>
      <c r="T114" s="169">
        <v>0</v>
      </c>
      <c r="U114" s="169">
        <f t="shared" si="1"/>
        <v>0.19738500000000006</v>
      </c>
      <c r="V114" s="249" t="s">
        <v>154</v>
      </c>
    </row>
    <row r="115" spans="1:22" ht="27.75" customHeight="1">
      <c r="A115" s="192" t="s">
        <v>635</v>
      </c>
      <c r="B115" s="192" t="s">
        <v>2</v>
      </c>
      <c r="C115" s="198" t="s">
        <v>250</v>
      </c>
      <c r="D115" s="193" t="s">
        <v>342</v>
      </c>
      <c r="E115" s="193" t="s">
        <v>520</v>
      </c>
      <c r="F115" s="194" t="s">
        <v>521</v>
      </c>
      <c r="G115" s="25" t="s">
        <v>636</v>
      </c>
      <c r="H115" s="195">
        <v>611221</v>
      </c>
      <c r="I115" s="195" t="s">
        <v>637</v>
      </c>
      <c r="J115" s="196" t="s">
        <v>346</v>
      </c>
      <c r="K115" s="196" t="s">
        <v>347</v>
      </c>
      <c r="L115" s="197">
        <v>45016</v>
      </c>
      <c r="M115" s="196" t="s">
        <v>348</v>
      </c>
      <c r="N115" s="196" t="s">
        <v>349</v>
      </c>
      <c r="O115" s="197" t="s">
        <v>39</v>
      </c>
      <c r="P115" s="196">
        <v>2208</v>
      </c>
      <c r="Q115" s="26" t="s">
        <v>638</v>
      </c>
      <c r="R115" s="199">
        <v>1000</v>
      </c>
      <c r="S115" s="169">
        <v>152.62145999999998</v>
      </c>
      <c r="T115" s="169">
        <v>0</v>
      </c>
      <c r="U115" s="169">
        <f t="shared" si="1"/>
        <v>152.62145999999998</v>
      </c>
      <c r="V115" s="249" t="s">
        <v>154</v>
      </c>
    </row>
    <row r="116" spans="1:22" ht="27.75" customHeight="1">
      <c r="A116" s="192" t="s">
        <v>639</v>
      </c>
      <c r="B116" s="192" t="s">
        <v>2</v>
      </c>
      <c r="C116" s="198" t="s">
        <v>250</v>
      </c>
      <c r="D116" s="193" t="s">
        <v>342</v>
      </c>
      <c r="E116" s="193" t="s">
        <v>520</v>
      </c>
      <c r="F116" s="194" t="s">
        <v>521</v>
      </c>
      <c r="G116" s="25" t="s">
        <v>636</v>
      </c>
      <c r="H116" s="195">
        <v>611222</v>
      </c>
      <c r="I116" s="195" t="s">
        <v>437</v>
      </c>
      <c r="J116" s="196" t="s">
        <v>346</v>
      </c>
      <c r="K116" s="196" t="s">
        <v>347</v>
      </c>
      <c r="L116" s="197">
        <v>45016</v>
      </c>
      <c r="M116" s="196" t="s">
        <v>348</v>
      </c>
      <c r="N116" s="196" t="s">
        <v>349</v>
      </c>
      <c r="O116" s="197" t="s">
        <v>39</v>
      </c>
      <c r="P116" s="196">
        <v>2208</v>
      </c>
      <c r="Q116" s="26" t="s">
        <v>640</v>
      </c>
      <c r="R116" s="199">
        <v>1000</v>
      </c>
      <c r="S116" s="169">
        <v>8.6930910000000008</v>
      </c>
      <c r="T116" s="169">
        <v>0</v>
      </c>
      <c r="U116" s="169">
        <f t="shared" si="1"/>
        <v>8.6930910000000008</v>
      </c>
      <c r="V116" s="249" t="s">
        <v>154</v>
      </c>
    </row>
    <row r="117" spans="1:22" ht="27.75" customHeight="1">
      <c r="A117" s="192" t="s">
        <v>641</v>
      </c>
      <c r="B117" s="192" t="s">
        <v>2</v>
      </c>
      <c r="C117" s="198" t="s">
        <v>254</v>
      </c>
      <c r="D117" s="193" t="s">
        <v>146</v>
      </c>
      <c r="E117" s="193" t="s">
        <v>642</v>
      </c>
      <c r="F117" s="194" t="s">
        <v>643</v>
      </c>
      <c r="G117" s="25" t="s">
        <v>644</v>
      </c>
      <c r="H117" s="195">
        <v>623101</v>
      </c>
      <c r="I117" s="195" t="s">
        <v>437</v>
      </c>
      <c r="J117" s="196" t="s">
        <v>346</v>
      </c>
      <c r="K117" s="196" t="s">
        <v>347</v>
      </c>
      <c r="L117" s="197">
        <v>45016</v>
      </c>
      <c r="M117" s="196" t="s">
        <v>348</v>
      </c>
      <c r="N117" s="196" t="s">
        <v>349</v>
      </c>
      <c r="O117" s="197" t="s">
        <v>39</v>
      </c>
      <c r="P117" s="196">
        <v>2208</v>
      </c>
      <c r="Q117" s="26" t="s">
        <v>645</v>
      </c>
      <c r="R117" s="199">
        <v>1000</v>
      </c>
      <c r="S117" s="169">
        <v>29.923349999999999</v>
      </c>
      <c r="T117" s="169">
        <v>0</v>
      </c>
      <c r="U117" s="169">
        <f t="shared" si="1"/>
        <v>29.923349999999999</v>
      </c>
      <c r="V117" s="249" t="s">
        <v>154</v>
      </c>
    </row>
    <row r="118" spans="1:22" ht="27.75" customHeight="1">
      <c r="A118" s="192" t="s">
        <v>646</v>
      </c>
      <c r="B118" s="192" t="s">
        <v>2</v>
      </c>
      <c r="C118" s="198" t="s">
        <v>254</v>
      </c>
      <c r="D118" s="193" t="s">
        <v>146</v>
      </c>
      <c r="E118" s="193" t="s">
        <v>642</v>
      </c>
      <c r="F118" s="194" t="s">
        <v>643</v>
      </c>
      <c r="G118" s="25" t="s">
        <v>644</v>
      </c>
      <c r="H118" s="195">
        <v>623102</v>
      </c>
      <c r="I118" s="195" t="s">
        <v>374</v>
      </c>
      <c r="J118" s="196" t="s">
        <v>346</v>
      </c>
      <c r="K118" s="196" t="s">
        <v>347</v>
      </c>
      <c r="L118" s="197">
        <v>45016</v>
      </c>
      <c r="M118" s="196" t="s">
        <v>348</v>
      </c>
      <c r="N118" s="196" t="s">
        <v>349</v>
      </c>
      <c r="O118" s="197" t="s">
        <v>39</v>
      </c>
      <c r="P118" s="196">
        <v>2208</v>
      </c>
      <c r="Q118" s="26" t="s">
        <v>647</v>
      </c>
      <c r="R118" s="199">
        <v>1000</v>
      </c>
      <c r="S118" s="169">
        <v>29.517345999999993</v>
      </c>
      <c r="T118" s="169">
        <v>0</v>
      </c>
      <c r="U118" s="169">
        <f t="shared" si="1"/>
        <v>29.517345999999993</v>
      </c>
      <c r="V118" s="249" t="s">
        <v>154</v>
      </c>
    </row>
    <row r="119" spans="1:22" ht="27.75" customHeight="1">
      <c r="A119" s="192" t="s">
        <v>648</v>
      </c>
      <c r="B119" s="192" t="s">
        <v>2</v>
      </c>
      <c r="C119" s="198" t="s">
        <v>254</v>
      </c>
      <c r="D119" s="193" t="s">
        <v>146</v>
      </c>
      <c r="E119" s="193" t="s">
        <v>642</v>
      </c>
      <c r="F119" s="194" t="s">
        <v>643</v>
      </c>
      <c r="G119" s="25" t="s">
        <v>644</v>
      </c>
      <c r="H119" s="195">
        <v>623103</v>
      </c>
      <c r="I119" s="195" t="s">
        <v>377</v>
      </c>
      <c r="J119" s="196" t="s">
        <v>346</v>
      </c>
      <c r="K119" s="196" t="s">
        <v>347</v>
      </c>
      <c r="L119" s="197">
        <v>45016</v>
      </c>
      <c r="M119" s="196" t="s">
        <v>348</v>
      </c>
      <c r="N119" s="196" t="s">
        <v>349</v>
      </c>
      <c r="O119" s="197" t="s">
        <v>39</v>
      </c>
      <c r="P119" s="196">
        <v>2208</v>
      </c>
      <c r="Q119" s="26" t="s">
        <v>649</v>
      </c>
      <c r="R119" s="199">
        <v>1000</v>
      </c>
      <c r="S119" s="169">
        <v>48.404639000000003</v>
      </c>
      <c r="T119" s="169">
        <v>0</v>
      </c>
      <c r="U119" s="169">
        <f t="shared" si="1"/>
        <v>48.404639000000003</v>
      </c>
      <c r="V119" s="249" t="s">
        <v>154</v>
      </c>
    </row>
    <row r="120" spans="1:22" ht="27.75" customHeight="1">
      <c r="A120" s="192" t="s">
        <v>650</v>
      </c>
      <c r="B120" s="192" t="s">
        <v>2</v>
      </c>
      <c r="C120" s="198" t="s">
        <v>254</v>
      </c>
      <c r="D120" s="193" t="s">
        <v>342</v>
      </c>
      <c r="E120" s="193" t="s">
        <v>630</v>
      </c>
      <c r="F120" s="194" t="s">
        <v>631</v>
      </c>
      <c r="G120" s="25" t="s">
        <v>651</v>
      </c>
      <c r="H120" s="195">
        <v>622101</v>
      </c>
      <c r="I120" s="195" t="s">
        <v>652</v>
      </c>
      <c r="J120" s="196" t="s">
        <v>346</v>
      </c>
      <c r="K120" s="196" t="s">
        <v>347</v>
      </c>
      <c r="L120" s="197">
        <v>45016</v>
      </c>
      <c r="M120" s="196" t="s">
        <v>348</v>
      </c>
      <c r="N120" s="196" t="s">
        <v>349</v>
      </c>
      <c r="O120" s="197" t="s">
        <v>39</v>
      </c>
      <c r="P120" s="196">
        <v>2208</v>
      </c>
      <c r="Q120" s="26" t="s">
        <v>653</v>
      </c>
      <c r="R120" s="199">
        <v>1000</v>
      </c>
      <c r="S120" s="169">
        <v>52.110954</v>
      </c>
      <c r="T120" s="169">
        <v>0</v>
      </c>
      <c r="U120" s="169">
        <f t="shared" si="1"/>
        <v>52.110954</v>
      </c>
      <c r="V120" s="249" t="s">
        <v>154</v>
      </c>
    </row>
    <row r="121" spans="1:22" ht="27.75" customHeight="1">
      <c r="A121" s="192" t="s">
        <v>654</v>
      </c>
      <c r="B121" s="192" t="s">
        <v>2</v>
      </c>
      <c r="C121" s="198" t="s">
        <v>254</v>
      </c>
      <c r="D121" s="193" t="s">
        <v>342</v>
      </c>
      <c r="E121" s="193" t="s">
        <v>630</v>
      </c>
      <c r="F121" s="194" t="s">
        <v>631</v>
      </c>
      <c r="G121" s="25" t="s">
        <v>651</v>
      </c>
      <c r="H121" s="195">
        <v>622102</v>
      </c>
      <c r="I121" s="195" t="s">
        <v>655</v>
      </c>
      <c r="J121" s="196" t="s">
        <v>346</v>
      </c>
      <c r="K121" s="196" t="s">
        <v>347</v>
      </c>
      <c r="L121" s="197">
        <v>45016</v>
      </c>
      <c r="M121" s="196" t="s">
        <v>348</v>
      </c>
      <c r="N121" s="196" t="s">
        <v>349</v>
      </c>
      <c r="O121" s="197" t="s">
        <v>39</v>
      </c>
      <c r="P121" s="196">
        <v>2208</v>
      </c>
      <c r="Q121" s="26" t="s">
        <v>656</v>
      </c>
      <c r="R121" s="199">
        <v>1000</v>
      </c>
      <c r="S121" s="169">
        <v>66.394379999999998</v>
      </c>
      <c r="T121" s="169">
        <v>0</v>
      </c>
      <c r="U121" s="169">
        <f t="shared" si="1"/>
        <v>66.394379999999998</v>
      </c>
      <c r="V121" s="249" t="s">
        <v>154</v>
      </c>
    </row>
    <row r="122" spans="1:22" ht="27.75" customHeight="1">
      <c r="A122" s="192" t="s">
        <v>657</v>
      </c>
      <c r="B122" s="192" t="s">
        <v>2</v>
      </c>
      <c r="C122" s="198" t="s">
        <v>254</v>
      </c>
      <c r="D122" s="193" t="s">
        <v>342</v>
      </c>
      <c r="E122" s="193" t="s">
        <v>630</v>
      </c>
      <c r="F122" s="194" t="s">
        <v>631</v>
      </c>
      <c r="G122" s="25" t="s">
        <v>651</v>
      </c>
      <c r="H122" s="195">
        <v>622103</v>
      </c>
      <c r="I122" s="195" t="s">
        <v>658</v>
      </c>
      <c r="J122" s="196" t="s">
        <v>346</v>
      </c>
      <c r="K122" s="196" t="s">
        <v>347</v>
      </c>
      <c r="L122" s="197">
        <v>45016</v>
      </c>
      <c r="M122" s="196" t="s">
        <v>348</v>
      </c>
      <c r="N122" s="196" t="s">
        <v>349</v>
      </c>
      <c r="O122" s="197" t="s">
        <v>39</v>
      </c>
      <c r="P122" s="196">
        <v>2208</v>
      </c>
      <c r="Q122" s="26" t="s">
        <v>659</v>
      </c>
      <c r="R122" s="199">
        <v>1000</v>
      </c>
      <c r="S122" s="169">
        <v>8.0517400000000006</v>
      </c>
      <c r="T122" s="169">
        <v>0</v>
      </c>
      <c r="U122" s="169">
        <f t="shared" si="1"/>
        <v>8.0517400000000006</v>
      </c>
      <c r="V122" s="249" t="s">
        <v>154</v>
      </c>
    </row>
    <row r="123" spans="1:22" ht="27.75" customHeight="1">
      <c r="A123" s="192" t="s">
        <v>660</v>
      </c>
      <c r="B123" s="192" t="s">
        <v>2</v>
      </c>
      <c r="C123" s="198" t="s">
        <v>254</v>
      </c>
      <c r="D123" s="193" t="s">
        <v>146</v>
      </c>
      <c r="E123" s="193" t="s">
        <v>630</v>
      </c>
      <c r="F123" s="194" t="s">
        <v>661</v>
      </c>
      <c r="G123" s="25" t="s">
        <v>662</v>
      </c>
      <c r="H123" s="195">
        <v>622301</v>
      </c>
      <c r="I123" s="195" t="s">
        <v>437</v>
      </c>
      <c r="J123" s="196" t="s">
        <v>346</v>
      </c>
      <c r="K123" s="196" t="s">
        <v>347</v>
      </c>
      <c r="L123" s="197">
        <v>45016</v>
      </c>
      <c r="M123" s="196" t="s">
        <v>348</v>
      </c>
      <c r="N123" s="196" t="s">
        <v>349</v>
      </c>
      <c r="O123" s="197" t="s">
        <v>39</v>
      </c>
      <c r="P123" s="196">
        <v>2208</v>
      </c>
      <c r="Q123" s="26" t="s">
        <v>663</v>
      </c>
      <c r="R123" s="199">
        <v>1000</v>
      </c>
      <c r="S123" s="169">
        <v>34.991951</v>
      </c>
      <c r="T123" s="169">
        <v>0</v>
      </c>
      <c r="U123" s="169">
        <f t="shared" si="1"/>
        <v>34.991951</v>
      </c>
      <c r="V123" s="249" t="s">
        <v>154</v>
      </c>
    </row>
    <row r="124" spans="1:22" ht="27.75" customHeight="1">
      <c r="A124" s="192" t="s">
        <v>664</v>
      </c>
      <c r="B124" s="192" t="s">
        <v>2</v>
      </c>
      <c r="C124" s="198" t="s">
        <v>254</v>
      </c>
      <c r="D124" s="193" t="s">
        <v>146</v>
      </c>
      <c r="E124" s="193" t="s">
        <v>630</v>
      </c>
      <c r="F124" s="194" t="s">
        <v>661</v>
      </c>
      <c r="G124" s="25" t="s">
        <v>662</v>
      </c>
      <c r="H124" s="195">
        <v>622302</v>
      </c>
      <c r="I124" s="195" t="s">
        <v>374</v>
      </c>
      <c r="J124" s="196" t="s">
        <v>346</v>
      </c>
      <c r="K124" s="196" t="s">
        <v>347</v>
      </c>
      <c r="L124" s="197">
        <v>45016</v>
      </c>
      <c r="M124" s="196" t="s">
        <v>348</v>
      </c>
      <c r="N124" s="196" t="s">
        <v>349</v>
      </c>
      <c r="O124" s="197" t="s">
        <v>39</v>
      </c>
      <c r="P124" s="196">
        <v>2208</v>
      </c>
      <c r="Q124" s="26" t="s">
        <v>665</v>
      </c>
      <c r="R124" s="199">
        <v>1000</v>
      </c>
      <c r="S124" s="169">
        <v>37.403331999999999</v>
      </c>
      <c r="T124" s="169">
        <v>0</v>
      </c>
      <c r="U124" s="169">
        <f t="shared" si="1"/>
        <v>37.403331999999999</v>
      </c>
      <c r="V124" s="249" t="s">
        <v>154</v>
      </c>
    </row>
    <row r="125" spans="1:22" ht="27.75" customHeight="1">
      <c r="A125" s="192" t="s">
        <v>666</v>
      </c>
      <c r="B125" s="192" t="s">
        <v>2</v>
      </c>
      <c r="C125" s="198" t="s">
        <v>254</v>
      </c>
      <c r="D125" s="193" t="s">
        <v>342</v>
      </c>
      <c r="E125" s="193" t="s">
        <v>630</v>
      </c>
      <c r="F125" s="194" t="s">
        <v>661</v>
      </c>
      <c r="G125" s="25" t="s">
        <v>667</v>
      </c>
      <c r="H125" s="195">
        <v>622303</v>
      </c>
      <c r="I125" s="195" t="s">
        <v>668</v>
      </c>
      <c r="J125" s="196" t="s">
        <v>346</v>
      </c>
      <c r="K125" s="196" t="s">
        <v>347</v>
      </c>
      <c r="L125" s="197">
        <v>45016</v>
      </c>
      <c r="M125" s="196" t="s">
        <v>348</v>
      </c>
      <c r="N125" s="196" t="s">
        <v>349</v>
      </c>
      <c r="O125" s="197" t="s">
        <v>39</v>
      </c>
      <c r="P125" s="196">
        <v>2208</v>
      </c>
      <c r="Q125" s="26" t="s">
        <v>669</v>
      </c>
      <c r="R125" s="199">
        <v>1</v>
      </c>
      <c r="S125" s="169">
        <v>11.226337000000001</v>
      </c>
      <c r="T125" s="169">
        <v>0</v>
      </c>
      <c r="U125" s="169">
        <f t="shared" si="1"/>
        <v>11.226337000000001</v>
      </c>
      <c r="V125" s="249" t="s">
        <v>154</v>
      </c>
    </row>
    <row r="126" spans="1:22" ht="27.75" customHeight="1">
      <c r="A126" s="192" t="s">
        <v>670</v>
      </c>
      <c r="B126" s="192" t="s">
        <v>2</v>
      </c>
      <c r="C126" s="198" t="s">
        <v>254</v>
      </c>
      <c r="D126" s="193" t="s">
        <v>342</v>
      </c>
      <c r="E126" s="193" t="s">
        <v>630</v>
      </c>
      <c r="F126" s="194" t="s">
        <v>661</v>
      </c>
      <c r="G126" s="25" t="s">
        <v>667</v>
      </c>
      <c r="H126" s="195">
        <v>622304</v>
      </c>
      <c r="I126" s="195" t="s">
        <v>671</v>
      </c>
      <c r="J126" s="196" t="s">
        <v>346</v>
      </c>
      <c r="K126" s="196" t="s">
        <v>347</v>
      </c>
      <c r="L126" s="197">
        <v>45016</v>
      </c>
      <c r="M126" s="196" t="s">
        <v>348</v>
      </c>
      <c r="N126" s="196" t="s">
        <v>349</v>
      </c>
      <c r="O126" s="197" t="s">
        <v>39</v>
      </c>
      <c r="P126" s="196">
        <v>2208</v>
      </c>
      <c r="Q126" s="26" t="s">
        <v>672</v>
      </c>
      <c r="R126" s="199">
        <v>1000</v>
      </c>
      <c r="S126" s="169">
        <v>9.8278569999999998</v>
      </c>
      <c r="T126" s="169">
        <v>0</v>
      </c>
      <c r="U126" s="169">
        <f t="shared" si="1"/>
        <v>9.8278569999999998</v>
      </c>
      <c r="V126" s="249" t="s">
        <v>154</v>
      </c>
    </row>
    <row r="127" spans="1:22" ht="27.75" customHeight="1">
      <c r="A127" s="192" t="s">
        <v>673</v>
      </c>
      <c r="B127" s="192" t="s">
        <v>2</v>
      </c>
      <c r="C127" s="198" t="s">
        <v>254</v>
      </c>
      <c r="D127" s="193" t="s">
        <v>146</v>
      </c>
      <c r="E127" s="193" t="s">
        <v>642</v>
      </c>
      <c r="F127" s="194" t="s">
        <v>674</v>
      </c>
      <c r="G127" s="25" t="s">
        <v>675</v>
      </c>
      <c r="H127" s="195">
        <v>623301</v>
      </c>
      <c r="I127" s="195" t="s">
        <v>391</v>
      </c>
      <c r="J127" s="196" t="s">
        <v>346</v>
      </c>
      <c r="K127" s="196" t="s">
        <v>347</v>
      </c>
      <c r="L127" s="197">
        <v>45016</v>
      </c>
      <c r="M127" s="196" t="s">
        <v>348</v>
      </c>
      <c r="N127" s="196" t="s">
        <v>349</v>
      </c>
      <c r="O127" s="197" t="s">
        <v>39</v>
      </c>
      <c r="P127" s="196">
        <v>2208</v>
      </c>
      <c r="Q127" s="26" t="s">
        <v>676</v>
      </c>
      <c r="R127" s="199">
        <v>1000</v>
      </c>
      <c r="S127" s="169">
        <v>25.530884999999994</v>
      </c>
      <c r="T127" s="169">
        <v>0</v>
      </c>
      <c r="U127" s="169">
        <f t="shared" si="1"/>
        <v>25.530884999999994</v>
      </c>
      <c r="V127" s="249" t="s">
        <v>154</v>
      </c>
    </row>
    <row r="128" spans="1:22" ht="27.75" customHeight="1">
      <c r="A128" s="192" t="s">
        <v>677</v>
      </c>
      <c r="B128" s="192" t="s">
        <v>2</v>
      </c>
      <c r="C128" s="198" t="s">
        <v>254</v>
      </c>
      <c r="D128" s="193" t="s">
        <v>146</v>
      </c>
      <c r="E128" s="193" t="s">
        <v>642</v>
      </c>
      <c r="F128" s="194" t="s">
        <v>674</v>
      </c>
      <c r="G128" s="25" t="s">
        <v>675</v>
      </c>
      <c r="H128" s="195">
        <v>623302</v>
      </c>
      <c r="I128" s="195" t="s">
        <v>678</v>
      </c>
      <c r="J128" s="196" t="s">
        <v>346</v>
      </c>
      <c r="K128" s="196" t="s">
        <v>347</v>
      </c>
      <c r="L128" s="197">
        <v>45016</v>
      </c>
      <c r="M128" s="196" t="s">
        <v>348</v>
      </c>
      <c r="N128" s="196" t="s">
        <v>349</v>
      </c>
      <c r="O128" s="197" t="s">
        <v>39</v>
      </c>
      <c r="P128" s="196">
        <v>2208</v>
      </c>
      <c r="Q128" s="26" t="s">
        <v>679</v>
      </c>
      <c r="R128" s="199">
        <v>1000</v>
      </c>
      <c r="S128" s="169">
        <v>16.93899</v>
      </c>
      <c r="T128" s="169">
        <v>0</v>
      </c>
      <c r="U128" s="169">
        <f t="shared" si="1"/>
        <v>16.93899</v>
      </c>
      <c r="V128" s="249" t="s">
        <v>154</v>
      </c>
    </row>
    <row r="129" spans="1:22" ht="27.75" customHeight="1">
      <c r="A129" s="192" t="s">
        <v>680</v>
      </c>
      <c r="B129" s="192" t="s">
        <v>2</v>
      </c>
      <c r="C129" s="198" t="s">
        <v>254</v>
      </c>
      <c r="D129" s="193" t="s">
        <v>342</v>
      </c>
      <c r="E129" s="193" t="s">
        <v>630</v>
      </c>
      <c r="F129" s="194" t="s">
        <v>681</v>
      </c>
      <c r="G129" s="25" t="s">
        <v>682</v>
      </c>
      <c r="H129" s="195">
        <v>621204</v>
      </c>
      <c r="I129" s="195" t="s">
        <v>683</v>
      </c>
      <c r="J129" s="196" t="s">
        <v>346</v>
      </c>
      <c r="K129" s="196" t="s">
        <v>347</v>
      </c>
      <c r="L129" s="197">
        <v>45016</v>
      </c>
      <c r="M129" s="196" t="s">
        <v>348</v>
      </c>
      <c r="N129" s="196" t="s">
        <v>349</v>
      </c>
      <c r="O129" s="197" t="s">
        <v>39</v>
      </c>
      <c r="P129" s="196">
        <v>2208</v>
      </c>
      <c r="Q129" s="26" t="s">
        <v>684</v>
      </c>
      <c r="R129" s="199">
        <v>1000</v>
      </c>
      <c r="S129" s="169">
        <v>2.077877</v>
      </c>
      <c r="T129" s="169">
        <v>0</v>
      </c>
      <c r="U129" s="169">
        <f t="shared" si="1"/>
        <v>2.077877</v>
      </c>
      <c r="V129" s="249" t="s">
        <v>154</v>
      </c>
    </row>
    <row r="130" spans="1:22" ht="27.75" customHeight="1">
      <c r="A130" s="192" t="s">
        <v>685</v>
      </c>
      <c r="B130" s="192" t="s">
        <v>2</v>
      </c>
      <c r="C130" s="198" t="s">
        <v>254</v>
      </c>
      <c r="D130" s="193" t="s">
        <v>342</v>
      </c>
      <c r="E130" s="193" t="s">
        <v>630</v>
      </c>
      <c r="F130" s="194" t="s">
        <v>631</v>
      </c>
      <c r="G130" s="25" t="s">
        <v>686</v>
      </c>
      <c r="H130" s="195">
        <v>622104</v>
      </c>
      <c r="I130" s="195" t="s">
        <v>687</v>
      </c>
      <c r="J130" s="196" t="s">
        <v>346</v>
      </c>
      <c r="K130" s="196" t="s">
        <v>347</v>
      </c>
      <c r="L130" s="197">
        <v>45016</v>
      </c>
      <c r="M130" s="196" t="s">
        <v>348</v>
      </c>
      <c r="N130" s="196" t="s">
        <v>349</v>
      </c>
      <c r="O130" s="197" t="s">
        <v>39</v>
      </c>
      <c r="P130" s="196">
        <v>2208</v>
      </c>
      <c r="Q130" s="26" t="s">
        <v>688</v>
      </c>
      <c r="R130" s="199">
        <v>1000</v>
      </c>
      <c r="S130" s="169">
        <v>54.862896999999997</v>
      </c>
      <c r="T130" s="169">
        <v>0</v>
      </c>
      <c r="U130" s="169">
        <f t="shared" si="1"/>
        <v>54.862896999999997</v>
      </c>
      <c r="V130" s="249" t="s">
        <v>154</v>
      </c>
    </row>
    <row r="131" spans="1:22" ht="27.75" customHeight="1">
      <c r="A131" s="192" t="s">
        <v>689</v>
      </c>
      <c r="B131" s="192" t="s">
        <v>2</v>
      </c>
      <c r="C131" s="198" t="s">
        <v>254</v>
      </c>
      <c r="D131" s="193" t="s">
        <v>342</v>
      </c>
      <c r="E131" s="193" t="s">
        <v>630</v>
      </c>
      <c r="F131" s="194" t="s">
        <v>631</v>
      </c>
      <c r="G131" s="25" t="s">
        <v>686</v>
      </c>
      <c r="H131" s="195">
        <v>622105</v>
      </c>
      <c r="I131" s="195" t="s">
        <v>690</v>
      </c>
      <c r="J131" s="196" t="s">
        <v>346</v>
      </c>
      <c r="K131" s="196" t="s">
        <v>347</v>
      </c>
      <c r="L131" s="197">
        <v>45016</v>
      </c>
      <c r="M131" s="196" t="s">
        <v>348</v>
      </c>
      <c r="N131" s="196" t="s">
        <v>349</v>
      </c>
      <c r="O131" s="197" t="s">
        <v>39</v>
      </c>
      <c r="P131" s="196">
        <v>2208</v>
      </c>
      <c r="Q131" s="26" t="s">
        <v>691</v>
      </c>
      <c r="R131" s="199">
        <v>1000</v>
      </c>
      <c r="S131" s="169">
        <v>119.81943100000001</v>
      </c>
      <c r="T131" s="169">
        <v>0</v>
      </c>
      <c r="U131" s="169">
        <f t="shared" si="1"/>
        <v>119.81943100000001</v>
      </c>
      <c r="V131" s="249" t="s">
        <v>154</v>
      </c>
    </row>
    <row r="132" spans="1:22" ht="27.75" customHeight="1">
      <c r="A132" s="192" t="s">
        <v>692</v>
      </c>
      <c r="B132" s="192" t="s">
        <v>2</v>
      </c>
      <c r="C132" s="198" t="s">
        <v>254</v>
      </c>
      <c r="D132" s="193" t="s">
        <v>563</v>
      </c>
      <c r="E132" s="193" t="s">
        <v>630</v>
      </c>
      <c r="F132" s="194" t="s">
        <v>631</v>
      </c>
      <c r="G132" s="25" t="s">
        <v>686</v>
      </c>
      <c r="H132" s="195">
        <v>622107</v>
      </c>
      <c r="I132" s="195" t="s">
        <v>693</v>
      </c>
      <c r="J132" s="196" t="s">
        <v>346</v>
      </c>
      <c r="K132" s="196" t="s">
        <v>347</v>
      </c>
      <c r="L132" s="197">
        <v>45016</v>
      </c>
      <c r="M132" s="196" t="s">
        <v>348</v>
      </c>
      <c r="N132" s="196" t="s">
        <v>349</v>
      </c>
      <c r="O132" s="197" t="s">
        <v>39</v>
      </c>
      <c r="P132" s="196">
        <v>2208</v>
      </c>
      <c r="Q132" s="26" t="s">
        <v>694</v>
      </c>
      <c r="R132" s="199">
        <v>1000</v>
      </c>
      <c r="S132" s="169">
        <v>195.22012399999997</v>
      </c>
      <c r="T132" s="169">
        <v>0</v>
      </c>
      <c r="U132" s="169">
        <f t="shared" si="1"/>
        <v>195.22012399999997</v>
      </c>
      <c r="V132" s="249" t="s">
        <v>154</v>
      </c>
    </row>
    <row r="133" spans="1:22" ht="27.75" customHeight="1">
      <c r="A133" s="192" t="s">
        <v>695</v>
      </c>
      <c r="B133" s="192" t="s">
        <v>2</v>
      </c>
      <c r="C133" s="198" t="s">
        <v>254</v>
      </c>
      <c r="D133" s="193" t="s">
        <v>563</v>
      </c>
      <c r="E133" s="193" t="s">
        <v>630</v>
      </c>
      <c r="F133" s="194" t="s">
        <v>631</v>
      </c>
      <c r="G133" s="25" t="s">
        <v>686</v>
      </c>
      <c r="H133" s="195">
        <v>622108</v>
      </c>
      <c r="I133" s="195" t="s">
        <v>696</v>
      </c>
      <c r="J133" s="196" t="s">
        <v>346</v>
      </c>
      <c r="K133" s="196" t="s">
        <v>347</v>
      </c>
      <c r="L133" s="197">
        <v>45016</v>
      </c>
      <c r="M133" s="196" t="s">
        <v>348</v>
      </c>
      <c r="N133" s="196" t="s">
        <v>349</v>
      </c>
      <c r="O133" s="197" t="s">
        <v>39</v>
      </c>
      <c r="P133" s="196">
        <v>2208</v>
      </c>
      <c r="Q133" s="26" t="s">
        <v>697</v>
      </c>
      <c r="R133" s="199">
        <v>1000</v>
      </c>
      <c r="S133" s="169">
        <v>194.45497400000005</v>
      </c>
      <c r="T133" s="169">
        <v>0</v>
      </c>
      <c r="U133" s="169">
        <f t="shared" si="1"/>
        <v>194.45497400000005</v>
      </c>
      <c r="V133" s="249" t="s">
        <v>154</v>
      </c>
    </row>
    <row r="134" spans="1:22" ht="27.75" customHeight="1">
      <c r="A134" s="192" t="s">
        <v>698</v>
      </c>
      <c r="B134" s="192" t="s">
        <v>2</v>
      </c>
      <c r="C134" s="198" t="s">
        <v>254</v>
      </c>
      <c r="D134" s="193" t="s">
        <v>563</v>
      </c>
      <c r="E134" s="193" t="s">
        <v>630</v>
      </c>
      <c r="F134" s="194" t="s">
        <v>631</v>
      </c>
      <c r="G134" s="25" t="s">
        <v>686</v>
      </c>
      <c r="H134" s="195">
        <v>622109</v>
      </c>
      <c r="I134" s="195" t="s">
        <v>699</v>
      </c>
      <c r="J134" s="196" t="s">
        <v>346</v>
      </c>
      <c r="K134" s="196" t="s">
        <v>347</v>
      </c>
      <c r="L134" s="197">
        <v>45016</v>
      </c>
      <c r="M134" s="196" t="s">
        <v>348</v>
      </c>
      <c r="N134" s="196" t="s">
        <v>349</v>
      </c>
      <c r="O134" s="197" t="s">
        <v>39</v>
      </c>
      <c r="P134" s="196">
        <v>2208</v>
      </c>
      <c r="Q134" s="26" t="s">
        <v>700</v>
      </c>
      <c r="R134" s="199">
        <v>1000</v>
      </c>
      <c r="S134" s="169">
        <v>15.409450000000001</v>
      </c>
      <c r="T134" s="169">
        <v>0</v>
      </c>
      <c r="U134" s="169">
        <f t="shared" si="1"/>
        <v>15.409450000000001</v>
      </c>
      <c r="V134" s="249" t="s">
        <v>154</v>
      </c>
    </row>
    <row r="135" spans="1:22" ht="27.75" customHeight="1">
      <c r="A135" s="192" t="s">
        <v>701</v>
      </c>
      <c r="B135" s="192" t="s">
        <v>2</v>
      </c>
      <c r="C135" s="198" t="s">
        <v>254</v>
      </c>
      <c r="D135" s="193" t="s">
        <v>146</v>
      </c>
      <c r="E135" s="193" t="s">
        <v>630</v>
      </c>
      <c r="F135" s="194" t="s">
        <v>661</v>
      </c>
      <c r="G135" s="25" t="s">
        <v>686</v>
      </c>
      <c r="H135" s="195">
        <v>622305</v>
      </c>
      <c r="I135" s="195" t="s">
        <v>702</v>
      </c>
      <c r="J135" s="196" t="s">
        <v>346</v>
      </c>
      <c r="K135" s="196" t="s">
        <v>347</v>
      </c>
      <c r="L135" s="197">
        <v>45016</v>
      </c>
      <c r="M135" s="196" t="s">
        <v>348</v>
      </c>
      <c r="N135" s="196" t="s">
        <v>349</v>
      </c>
      <c r="O135" s="197" t="s">
        <v>39</v>
      </c>
      <c r="P135" s="196">
        <v>2208</v>
      </c>
      <c r="Q135" s="26" t="s">
        <v>703</v>
      </c>
      <c r="R135" s="199">
        <v>1000</v>
      </c>
      <c r="S135" s="169">
        <v>14.479792000000002</v>
      </c>
      <c r="T135" s="169">
        <v>0</v>
      </c>
      <c r="U135" s="169">
        <f t="shared" si="1"/>
        <v>14.479792000000002</v>
      </c>
      <c r="V135" s="249" t="s">
        <v>154</v>
      </c>
    </row>
    <row r="136" spans="1:22" ht="27.75" customHeight="1">
      <c r="A136" s="192" t="s">
        <v>704</v>
      </c>
      <c r="B136" s="192" t="s">
        <v>2</v>
      </c>
      <c r="C136" s="198" t="s">
        <v>254</v>
      </c>
      <c r="D136" s="193" t="s">
        <v>563</v>
      </c>
      <c r="E136" s="193" t="s">
        <v>630</v>
      </c>
      <c r="F136" s="194" t="s">
        <v>631</v>
      </c>
      <c r="G136" s="25" t="s">
        <v>686</v>
      </c>
      <c r="H136" s="195">
        <v>622110</v>
      </c>
      <c r="I136" s="195" t="s">
        <v>705</v>
      </c>
      <c r="J136" s="196" t="s">
        <v>346</v>
      </c>
      <c r="K136" s="196" t="s">
        <v>347</v>
      </c>
      <c r="L136" s="197">
        <v>45016</v>
      </c>
      <c r="M136" s="196" t="s">
        <v>348</v>
      </c>
      <c r="N136" s="196" t="s">
        <v>349</v>
      </c>
      <c r="O136" s="197" t="s">
        <v>39</v>
      </c>
      <c r="P136" s="196">
        <v>2208</v>
      </c>
      <c r="Q136" s="26" t="s">
        <v>706</v>
      </c>
      <c r="R136" s="199">
        <v>1000</v>
      </c>
      <c r="S136" s="169">
        <v>57.525819999999989</v>
      </c>
      <c r="T136" s="169">
        <v>0</v>
      </c>
      <c r="U136" s="169">
        <f t="shared" si="1"/>
        <v>57.525819999999989</v>
      </c>
      <c r="V136" s="249" t="s">
        <v>154</v>
      </c>
    </row>
    <row r="137" spans="1:22" ht="27.75" customHeight="1">
      <c r="A137" s="192" t="s">
        <v>707</v>
      </c>
      <c r="B137" s="192" t="s">
        <v>2</v>
      </c>
      <c r="C137" s="198" t="s">
        <v>254</v>
      </c>
      <c r="D137" s="193" t="s">
        <v>563</v>
      </c>
      <c r="E137" s="193" t="s">
        <v>630</v>
      </c>
      <c r="F137" s="194" t="s">
        <v>631</v>
      </c>
      <c r="G137" s="25" t="s">
        <v>686</v>
      </c>
      <c r="H137" s="195">
        <v>622111</v>
      </c>
      <c r="I137" s="195" t="s">
        <v>708</v>
      </c>
      <c r="J137" s="196" t="s">
        <v>346</v>
      </c>
      <c r="K137" s="196" t="s">
        <v>347</v>
      </c>
      <c r="L137" s="197">
        <v>45016</v>
      </c>
      <c r="M137" s="196" t="s">
        <v>348</v>
      </c>
      <c r="N137" s="196" t="s">
        <v>349</v>
      </c>
      <c r="O137" s="197" t="s">
        <v>39</v>
      </c>
      <c r="P137" s="196">
        <v>2208</v>
      </c>
      <c r="Q137" s="26" t="s">
        <v>709</v>
      </c>
      <c r="R137" s="199">
        <v>1000</v>
      </c>
      <c r="S137" s="169">
        <v>0.10008400000000001</v>
      </c>
      <c r="T137" s="169">
        <v>0</v>
      </c>
      <c r="U137" s="169">
        <f t="shared" si="1"/>
        <v>0.10008400000000001</v>
      </c>
      <c r="V137" s="249" t="s">
        <v>154</v>
      </c>
    </row>
    <row r="138" spans="1:22" ht="27.75" customHeight="1">
      <c r="A138" s="192" t="s">
        <v>710</v>
      </c>
      <c r="B138" s="192" t="s">
        <v>2</v>
      </c>
      <c r="C138" s="198" t="s">
        <v>254</v>
      </c>
      <c r="D138" s="193" t="s">
        <v>146</v>
      </c>
      <c r="E138" s="193" t="s">
        <v>630</v>
      </c>
      <c r="F138" s="194" t="s">
        <v>631</v>
      </c>
      <c r="G138" s="25" t="s">
        <v>686</v>
      </c>
      <c r="H138" s="195">
        <v>622112</v>
      </c>
      <c r="I138" s="195" t="s">
        <v>429</v>
      </c>
      <c r="J138" s="196" t="s">
        <v>346</v>
      </c>
      <c r="K138" s="196" t="s">
        <v>347</v>
      </c>
      <c r="L138" s="197">
        <v>45016</v>
      </c>
      <c r="M138" s="196" t="s">
        <v>348</v>
      </c>
      <c r="N138" s="196" t="s">
        <v>349</v>
      </c>
      <c r="O138" s="197" t="s">
        <v>39</v>
      </c>
      <c r="P138" s="196">
        <v>2208</v>
      </c>
      <c r="Q138" s="26" t="s">
        <v>711</v>
      </c>
      <c r="R138" s="199">
        <v>1000</v>
      </c>
      <c r="S138" s="169">
        <v>52.106536000000006</v>
      </c>
      <c r="T138" s="169">
        <v>0</v>
      </c>
      <c r="U138" s="169">
        <f t="shared" si="1"/>
        <v>52.106536000000006</v>
      </c>
      <c r="V138" s="249" t="s">
        <v>154</v>
      </c>
    </row>
    <row r="139" spans="1:22" ht="27.75" customHeight="1">
      <c r="A139" s="192" t="s">
        <v>712</v>
      </c>
      <c r="B139" s="192" t="s">
        <v>2</v>
      </c>
      <c r="C139" s="198" t="s">
        <v>254</v>
      </c>
      <c r="D139" s="193" t="s">
        <v>146</v>
      </c>
      <c r="E139" s="193" t="s">
        <v>630</v>
      </c>
      <c r="F139" s="194" t="s">
        <v>631</v>
      </c>
      <c r="G139" s="25" t="s">
        <v>686</v>
      </c>
      <c r="H139" s="195">
        <v>622113</v>
      </c>
      <c r="I139" s="195" t="s">
        <v>713</v>
      </c>
      <c r="J139" s="196" t="s">
        <v>346</v>
      </c>
      <c r="K139" s="196" t="s">
        <v>347</v>
      </c>
      <c r="L139" s="197">
        <v>45016</v>
      </c>
      <c r="M139" s="196" t="s">
        <v>348</v>
      </c>
      <c r="N139" s="196" t="s">
        <v>349</v>
      </c>
      <c r="O139" s="197" t="s">
        <v>39</v>
      </c>
      <c r="P139" s="196">
        <v>2208</v>
      </c>
      <c r="Q139" s="26" t="s">
        <v>714</v>
      </c>
      <c r="R139" s="199">
        <v>1000</v>
      </c>
      <c r="S139" s="169">
        <v>50.190581999999992</v>
      </c>
      <c r="T139" s="169">
        <v>0</v>
      </c>
      <c r="U139" s="169">
        <f t="shared" si="1"/>
        <v>50.190581999999992</v>
      </c>
      <c r="V139" s="249" t="s">
        <v>154</v>
      </c>
    </row>
    <row r="140" spans="1:22" ht="27.75" customHeight="1">
      <c r="A140" s="192" t="s">
        <v>715</v>
      </c>
      <c r="B140" s="192" t="s">
        <v>2</v>
      </c>
      <c r="C140" s="198" t="s">
        <v>254</v>
      </c>
      <c r="D140" s="193" t="s">
        <v>146</v>
      </c>
      <c r="E140" s="193" t="s">
        <v>630</v>
      </c>
      <c r="F140" s="194" t="s">
        <v>631</v>
      </c>
      <c r="G140" s="25" t="s">
        <v>686</v>
      </c>
      <c r="H140" s="195">
        <v>622114</v>
      </c>
      <c r="I140" s="195" t="s">
        <v>716</v>
      </c>
      <c r="J140" s="196" t="s">
        <v>346</v>
      </c>
      <c r="K140" s="196" t="s">
        <v>347</v>
      </c>
      <c r="L140" s="197">
        <v>45016</v>
      </c>
      <c r="M140" s="196" t="s">
        <v>348</v>
      </c>
      <c r="N140" s="196" t="s">
        <v>349</v>
      </c>
      <c r="O140" s="197" t="s">
        <v>39</v>
      </c>
      <c r="P140" s="196">
        <v>2208</v>
      </c>
      <c r="Q140" s="26" t="s">
        <v>717</v>
      </c>
      <c r="R140" s="199">
        <v>1000</v>
      </c>
      <c r="S140" s="169">
        <v>42.134549</v>
      </c>
      <c r="T140" s="169">
        <v>0</v>
      </c>
      <c r="U140" s="169">
        <f t="shared" si="1"/>
        <v>42.134549</v>
      </c>
      <c r="V140" s="249" t="s">
        <v>154</v>
      </c>
    </row>
    <row r="141" spans="1:22" ht="27.75" customHeight="1">
      <c r="A141" s="192" t="s">
        <v>718</v>
      </c>
      <c r="B141" s="192" t="s">
        <v>2</v>
      </c>
      <c r="C141" s="198" t="s">
        <v>254</v>
      </c>
      <c r="D141" s="193" t="s">
        <v>146</v>
      </c>
      <c r="E141" s="193" t="s">
        <v>630</v>
      </c>
      <c r="F141" s="194" t="s">
        <v>631</v>
      </c>
      <c r="G141" s="25" t="s">
        <v>686</v>
      </c>
      <c r="H141" s="195">
        <v>622115</v>
      </c>
      <c r="I141" s="195" t="s">
        <v>719</v>
      </c>
      <c r="J141" s="196" t="s">
        <v>346</v>
      </c>
      <c r="K141" s="196" t="s">
        <v>347</v>
      </c>
      <c r="L141" s="197">
        <v>45016</v>
      </c>
      <c r="M141" s="196" t="s">
        <v>348</v>
      </c>
      <c r="N141" s="196" t="s">
        <v>349</v>
      </c>
      <c r="O141" s="197" t="s">
        <v>39</v>
      </c>
      <c r="P141" s="196">
        <v>2208</v>
      </c>
      <c r="Q141" s="26" t="s">
        <v>720</v>
      </c>
      <c r="R141" s="199">
        <v>1000</v>
      </c>
      <c r="S141" s="169">
        <v>65.790939999999992</v>
      </c>
      <c r="T141" s="169">
        <v>0</v>
      </c>
      <c r="U141" s="169">
        <f t="shared" si="1"/>
        <v>65.790939999999992</v>
      </c>
      <c r="V141" s="249" t="s">
        <v>154</v>
      </c>
    </row>
    <row r="142" spans="1:22" ht="27.75" customHeight="1">
      <c r="A142" s="192" t="s">
        <v>721</v>
      </c>
      <c r="B142" s="192" t="s">
        <v>2</v>
      </c>
      <c r="C142" s="198" t="s">
        <v>254</v>
      </c>
      <c r="D142" s="193" t="s">
        <v>563</v>
      </c>
      <c r="E142" s="193" t="s">
        <v>630</v>
      </c>
      <c r="F142" s="194" t="s">
        <v>631</v>
      </c>
      <c r="G142" s="25" t="s">
        <v>686</v>
      </c>
      <c r="H142" s="195">
        <v>622116</v>
      </c>
      <c r="I142" s="195" t="s">
        <v>722</v>
      </c>
      <c r="J142" s="196" t="s">
        <v>346</v>
      </c>
      <c r="K142" s="196" t="s">
        <v>347</v>
      </c>
      <c r="L142" s="197">
        <v>45016</v>
      </c>
      <c r="M142" s="196" t="s">
        <v>348</v>
      </c>
      <c r="N142" s="196" t="s">
        <v>349</v>
      </c>
      <c r="O142" s="197" t="s">
        <v>39</v>
      </c>
      <c r="P142" s="196">
        <v>2208</v>
      </c>
      <c r="Q142" s="26" t="s">
        <v>723</v>
      </c>
      <c r="R142" s="199">
        <v>1000</v>
      </c>
      <c r="S142" s="169">
        <v>3.6728649999999998</v>
      </c>
      <c r="T142" s="169">
        <v>0</v>
      </c>
      <c r="U142" s="169">
        <f t="shared" si="1"/>
        <v>3.6728649999999998</v>
      </c>
      <c r="V142" s="249" t="s">
        <v>154</v>
      </c>
    </row>
    <row r="143" spans="1:22" ht="27.75" customHeight="1">
      <c r="A143" s="192" t="s">
        <v>724</v>
      </c>
      <c r="B143" s="192" t="s">
        <v>2</v>
      </c>
      <c r="C143" s="198" t="s">
        <v>254</v>
      </c>
      <c r="D143" s="193" t="s">
        <v>146</v>
      </c>
      <c r="E143" s="193" t="s">
        <v>630</v>
      </c>
      <c r="F143" s="194" t="s">
        <v>631</v>
      </c>
      <c r="G143" s="25" t="s">
        <v>686</v>
      </c>
      <c r="H143" s="195">
        <v>622106</v>
      </c>
      <c r="I143" s="195" t="s">
        <v>725</v>
      </c>
      <c r="J143" s="196" t="s">
        <v>346</v>
      </c>
      <c r="K143" s="196" t="s">
        <v>347</v>
      </c>
      <c r="L143" s="197">
        <v>45016</v>
      </c>
      <c r="M143" s="196" t="s">
        <v>348</v>
      </c>
      <c r="N143" s="196" t="s">
        <v>349</v>
      </c>
      <c r="O143" s="197" t="s">
        <v>39</v>
      </c>
      <c r="P143" s="196">
        <v>2208</v>
      </c>
      <c r="Q143" s="26" t="s">
        <v>726</v>
      </c>
      <c r="R143" s="199">
        <v>1000</v>
      </c>
      <c r="S143" s="169">
        <v>-59.593652999999996</v>
      </c>
      <c r="T143" s="169">
        <v>0</v>
      </c>
      <c r="U143" s="169">
        <f t="shared" si="1"/>
        <v>-59.593652999999996</v>
      </c>
      <c r="V143" s="249" t="s">
        <v>154</v>
      </c>
    </row>
    <row r="144" spans="1:22" ht="27.75" customHeight="1">
      <c r="A144" s="192" t="s">
        <v>727</v>
      </c>
      <c r="B144" s="192" t="s">
        <v>2</v>
      </c>
      <c r="C144" s="198" t="s">
        <v>254</v>
      </c>
      <c r="D144" s="193" t="s">
        <v>342</v>
      </c>
      <c r="E144" s="193" t="s">
        <v>630</v>
      </c>
      <c r="F144" s="194" t="s">
        <v>661</v>
      </c>
      <c r="G144" s="25" t="s">
        <v>632</v>
      </c>
      <c r="H144" s="195">
        <v>622117</v>
      </c>
      <c r="I144" s="195" t="s">
        <v>728</v>
      </c>
      <c r="J144" s="196" t="s">
        <v>346</v>
      </c>
      <c r="K144" s="196" t="s">
        <v>347</v>
      </c>
      <c r="L144" s="197">
        <v>45016</v>
      </c>
      <c r="M144" s="196" t="s">
        <v>348</v>
      </c>
      <c r="N144" s="196" t="s">
        <v>349</v>
      </c>
      <c r="O144" s="197" t="s">
        <v>39</v>
      </c>
      <c r="P144" s="196">
        <v>2208</v>
      </c>
      <c r="Q144" s="26" t="s">
        <v>729</v>
      </c>
      <c r="R144" s="199">
        <v>1000</v>
      </c>
      <c r="S144" s="169">
        <v>1.9393559999999999</v>
      </c>
      <c r="T144" s="169">
        <v>0</v>
      </c>
      <c r="U144" s="169">
        <f t="shared" si="1"/>
        <v>1.9393559999999999</v>
      </c>
      <c r="V144" s="249" t="s">
        <v>154</v>
      </c>
    </row>
    <row r="145" spans="1:22" ht="27.75" customHeight="1">
      <c r="A145" s="192" t="s">
        <v>730</v>
      </c>
      <c r="B145" s="192" t="s">
        <v>2</v>
      </c>
      <c r="C145" s="198" t="s">
        <v>254</v>
      </c>
      <c r="D145" s="193" t="s">
        <v>146</v>
      </c>
      <c r="E145" s="193" t="s">
        <v>731</v>
      </c>
      <c r="F145" s="194" t="s">
        <v>732</v>
      </c>
      <c r="G145" s="25" t="s">
        <v>733</v>
      </c>
      <c r="H145" s="195">
        <v>621101</v>
      </c>
      <c r="I145" s="195" t="s">
        <v>734</v>
      </c>
      <c r="J145" s="196" t="s">
        <v>346</v>
      </c>
      <c r="K145" s="196" t="s">
        <v>347</v>
      </c>
      <c r="L145" s="197">
        <v>45016</v>
      </c>
      <c r="M145" s="196" t="s">
        <v>348</v>
      </c>
      <c r="N145" s="196" t="s">
        <v>349</v>
      </c>
      <c r="O145" s="197" t="s">
        <v>39</v>
      </c>
      <c r="P145" s="196">
        <v>2208</v>
      </c>
      <c r="Q145" s="26" t="s">
        <v>735</v>
      </c>
      <c r="R145" s="199">
        <v>1000</v>
      </c>
      <c r="S145" s="169">
        <v>43.763701999999995</v>
      </c>
      <c r="T145" s="169">
        <v>0</v>
      </c>
      <c r="U145" s="169">
        <f t="shared" si="1"/>
        <v>43.763701999999995</v>
      </c>
      <c r="V145" s="249" t="s">
        <v>154</v>
      </c>
    </row>
    <row r="146" spans="1:22" ht="27.75" customHeight="1">
      <c r="A146" s="192" t="s">
        <v>736</v>
      </c>
      <c r="B146" s="192" t="s">
        <v>2</v>
      </c>
      <c r="C146" s="198" t="s">
        <v>254</v>
      </c>
      <c r="D146" s="193" t="s">
        <v>146</v>
      </c>
      <c r="E146" s="193" t="s">
        <v>731</v>
      </c>
      <c r="F146" s="194" t="s">
        <v>732</v>
      </c>
      <c r="G146" s="25" t="s">
        <v>733</v>
      </c>
      <c r="H146" s="195">
        <v>621102</v>
      </c>
      <c r="I146" s="195" t="s">
        <v>737</v>
      </c>
      <c r="J146" s="196" t="s">
        <v>346</v>
      </c>
      <c r="K146" s="196" t="s">
        <v>347</v>
      </c>
      <c r="L146" s="197">
        <v>45016</v>
      </c>
      <c r="M146" s="196" t="s">
        <v>348</v>
      </c>
      <c r="N146" s="196" t="s">
        <v>349</v>
      </c>
      <c r="O146" s="197" t="s">
        <v>39</v>
      </c>
      <c r="P146" s="196">
        <v>2208</v>
      </c>
      <c r="Q146" s="26" t="s">
        <v>738</v>
      </c>
      <c r="R146" s="199">
        <v>1000</v>
      </c>
      <c r="S146" s="169">
        <v>43.713860999999994</v>
      </c>
      <c r="T146" s="169">
        <v>0</v>
      </c>
      <c r="U146" s="169">
        <f t="shared" si="1"/>
        <v>43.713860999999994</v>
      </c>
      <c r="V146" s="249" t="s">
        <v>154</v>
      </c>
    </row>
    <row r="147" spans="1:22" ht="27.75" customHeight="1">
      <c r="A147" s="192" t="s">
        <v>739</v>
      </c>
      <c r="B147" s="192" t="s">
        <v>2</v>
      </c>
      <c r="C147" s="198" t="s">
        <v>254</v>
      </c>
      <c r="D147" s="193" t="s">
        <v>146</v>
      </c>
      <c r="E147" s="193" t="s">
        <v>731</v>
      </c>
      <c r="F147" s="194" t="s">
        <v>732</v>
      </c>
      <c r="G147" s="25" t="s">
        <v>733</v>
      </c>
      <c r="H147" s="195">
        <v>621103</v>
      </c>
      <c r="I147" s="195" t="s">
        <v>740</v>
      </c>
      <c r="J147" s="196" t="s">
        <v>346</v>
      </c>
      <c r="K147" s="196" t="s">
        <v>347</v>
      </c>
      <c r="L147" s="197">
        <v>45016</v>
      </c>
      <c r="M147" s="196" t="s">
        <v>348</v>
      </c>
      <c r="N147" s="196" t="s">
        <v>349</v>
      </c>
      <c r="O147" s="197" t="s">
        <v>39</v>
      </c>
      <c r="P147" s="196">
        <v>2208</v>
      </c>
      <c r="Q147" s="26" t="s">
        <v>741</v>
      </c>
      <c r="R147" s="199">
        <v>1000</v>
      </c>
      <c r="S147" s="169">
        <v>0.37478200000000006</v>
      </c>
      <c r="T147" s="169">
        <v>0</v>
      </c>
      <c r="U147" s="169">
        <f t="shared" si="1"/>
        <v>0.37478200000000006</v>
      </c>
      <c r="V147" s="249" t="s">
        <v>154</v>
      </c>
    </row>
    <row r="148" spans="1:22" ht="27.75" customHeight="1">
      <c r="A148" s="192" t="s">
        <v>742</v>
      </c>
      <c r="B148" s="192" t="s">
        <v>2</v>
      </c>
      <c r="C148" s="198" t="s">
        <v>254</v>
      </c>
      <c r="D148" s="193" t="s">
        <v>342</v>
      </c>
      <c r="E148" s="193" t="s">
        <v>630</v>
      </c>
      <c r="F148" s="194" t="s">
        <v>631</v>
      </c>
      <c r="G148" s="25" t="s">
        <v>743</v>
      </c>
      <c r="H148" s="195">
        <v>622118</v>
      </c>
      <c r="I148" s="195" t="s">
        <v>356</v>
      </c>
      <c r="J148" s="196" t="s">
        <v>346</v>
      </c>
      <c r="K148" s="196" t="s">
        <v>347</v>
      </c>
      <c r="L148" s="197">
        <v>45016</v>
      </c>
      <c r="M148" s="196" t="s">
        <v>348</v>
      </c>
      <c r="N148" s="196" t="s">
        <v>349</v>
      </c>
      <c r="O148" s="197" t="s">
        <v>39</v>
      </c>
      <c r="P148" s="196">
        <v>2208</v>
      </c>
      <c r="Q148" s="26" t="s">
        <v>744</v>
      </c>
      <c r="R148" s="199">
        <v>1000</v>
      </c>
      <c r="S148" s="169">
        <v>47.95861</v>
      </c>
      <c r="T148" s="169">
        <v>0</v>
      </c>
      <c r="U148" s="169">
        <f t="shared" si="1"/>
        <v>47.95861</v>
      </c>
      <c r="V148" s="249" t="s">
        <v>154</v>
      </c>
    </row>
    <row r="149" spans="1:22" ht="27.75" customHeight="1">
      <c r="A149" s="192" t="s">
        <v>745</v>
      </c>
      <c r="B149" s="192" t="s">
        <v>2</v>
      </c>
      <c r="C149" s="198" t="s">
        <v>254</v>
      </c>
      <c r="D149" s="193" t="s">
        <v>342</v>
      </c>
      <c r="E149" s="193" t="s">
        <v>731</v>
      </c>
      <c r="F149" s="194" t="s">
        <v>732</v>
      </c>
      <c r="G149" s="25" t="s">
        <v>746</v>
      </c>
      <c r="H149" s="195">
        <v>621104</v>
      </c>
      <c r="I149" s="195" t="s">
        <v>747</v>
      </c>
      <c r="J149" s="196" t="s">
        <v>346</v>
      </c>
      <c r="K149" s="196" t="s">
        <v>347</v>
      </c>
      <c r="L149" s="197">
        <v>45016</v>
      </c>
      <c r="M149" s="196" t="s">
        <v>348</v>
      </c>
      <c r="N149" s="196" t="s">
        <v>349</v>
      </c>
      <c r="O149" s="197" t="s">
        <v>39</v>
      </c>
      <c r="P149" s="196">
        <v>2208</v>
      </c>
      <c r="Q149" s="26" t="s">
        <v>748</v>
      </c>
      <c r="R149" s="199">
        <v>1000</v>
      </c>
      <c r="S149" s="169">
        <v>100.55921000000001</v>
      </c>
      <c r="T149" s="169">
        <v>0</v>
      </c>
      <c r="U149" s="169">
        <f t="shared" si="1"/>
        <v>100.55921000000001</v>
      </c>
      <c r="V149" s="249" t="s">
        <v>154</v>
      </c>
    </row>
    <row r="150" spans="1:22" ht="27.75" customHeight="1">
      <c r="A150" s="192" t="s">
        <v>749</v>
      </c>
      <c r="B150" s="192" t="s">
        <v>2</v>
      </c>
      <c r="C150" s="198" t="s">
        <v>254</v>
      </c>
      <c r="D150" s="193" t="s">
        <v>342</v>
      </c>
      <c r="E150" s="193" t="s">
        <v>731</v>
      </c>
      <c r="F150" s="194" t="s">
        <v>732</v>
      </c>
      <c r="G150" s="25" t="s">
        <v>746</v>
      </c>
      <c r="H150" s="195">
        <v>621105</v>
      </c>
      <c r="I150" s="195" t="s">
        <v>750</v>
      </c>
      <c r="J150" s="196" t="s">
        <v>346</v>
      </c>
      <c r="K150" s="196" t="s">
        <v>347</v>
      </c>
      <c r="L150" s="197">
        <v>45016</v>
      </c>
      <c r="M150" s="196" t="s">
        <v>348</v>
      </c>
      <c r="N150" s="196" t="s">
        <v>349</v>
      </c>
      <c r="O150" s="197" t="s">
        <v>39</v>
      </c>
      <c r="P150" s="196">
        <v>2208</v>
      </c>
      <c r="Q150" s="26" t="s">
        <v>751</v>
      </c>
      <c r="R150" s="199">
        <v>1000</v>
      </c>
      <c r="S150" s="169">
        <v>72.391573999999991</v>
      </c>
      <c r="T150" s="169">
        <v>0</v>
      </c>
      <c r="U150" s="169">
        <f t="shared" si="1"/>
        <v>72.391573999999991</v>
      </c>
      <c r="V150" s="249" t="s">
        <v>154</v>
      </c>
    </row>
    <row r="151" spans="1:22" ht="27.75" customHeight="1">
      <c r="A151" s="192" t="s">
        <v>752</v>
      </c>
      <c r="B151" s="192" t="s">
        <v>2</v>
      </c>
      <c r="C151" s="198" t="s">
        <v>254</v>
      </c>
      <c r="D151" s="193" t="s">
        <v>146</v>
      </c>
      <c r="E151" s="193" t="s">
        <v>630</v>
      </c>
      <c r="F151" s="194" t="s">
        <v>732</v>
      </c>
      <c r="G151" s="25" t="s">
        <v>746</v>
      </c>
      <c r="H151" s="195">
        <v>621106</v>
      </c>
      <c r="I151" s="195" t="s">
        <v>753</v>
      </c>
      <c r="J151" s="196" t="s">
        <v>346</v>
      </c>
      <c r="K151" s="196" t="s">
        <v>347</v>
      </c>
      <c r="L151" s="197">
        <v>45016</v>
      </c>
      <c r="M151" s="196" t="s">
        <v>348</v>
      </c>
      <c r="N151" s="196" t="s">
        <v>349</v>
      </c>
      <c r="O151" s="197" t="s">
        <v>39</v>
      </c>
      <c r="P151" s="196">
        <v>2208</v>
      </c>
      <c r="Q151" s="26" t="s">
        <v>754</v>
      </c>
      <c r="R151" s="199">
        <v>1000</v>
      </c>
      <c r="S151" s="169">
        <v>0.93567800000000001</v>
      </c>
      <c r="T151" s="169">
        <v>0</v>
      </c>
      <c r="U151" s="169">
        <f t="shared" si="1"/>
        <v>0.93567800000000001</v>
      </c>
      <c r="V151" s="249" t="s">
        <v>154</v>
      </c>
    </row>
    <row r="152" spans="1:22" ht="27.75" customHeight="1">
      <c r="A152" s="192" t="s">
        <v>755</v>
      </c>
      <c r="B152" s="192" t="s">
        <v>2</v>
      </c>
      <c r="C152" s="198" t="s">
        <v>254</v>
      </c>
      <c r="D152" s="193" t="s">
        <v>146</v>
      </c>
      <c r="E152" s="193" t="s">
        <v>630</v>
      </c>
      <c r="F152" s="194" t="s">
        <v>732</v>
      </c>
      <c r="G152" s="25" t="s">
        <v>746</v>
      </c>
      <c r="H152" s="195">
        <v>621107</v>
      </c>
      <c r="I152" s="195" t="s">
        <v>756</v>
      </c>
      <c r="J152" s="196" t="s">
        <v>346</v>
      </c>
      <c r="K152" s="196" t="s">
        <v>347</v>
      </c>
      <c r="L152" s="197">
        <v>45016</v>
      </c>
      <c r="M152" s="196" t="s">
        <v>348</v>
      </c>
      <c r="N152" s="196" t="s">
        <v>349</v>
      </c>
      <c r="O152" s="197" t="s">
        <v>39</v>
      </c>
      <c r="P152" s="196">
        <v>2208</v>
      </c>
      <c r="Q152" s="26" t="s">
        <v>757</v>
      </c>
      <c r="R152" s="199">
        <v>1000</v>
      </c>
      <c r="S152" s="169">
        <v>6.8800000000000003E-4</v>
      </c>
      <c r="T152" s="169">
        <v>0</v>
      </c>
      <c r="U152" s="169">
        <f t="shared" si="1"/>
        <v>6.8800000000000003E-4</v>
      </c>
      <c r="V152" s="249" t="s">
        <v>154</v>
      </c>
    </row>
    <row r="153" spans="1:22" ht="27.75" customHeight="1">
      <c r="A153" s="192" t="s">
        <v>758</v>
      </c>
      <c r="B153" s="192" t="s">
        <v>2</v>
      </c>
      <c r="C153" s="198" t="s">
        <v>254</v>
      </c>
      <c r="D153" s="193" t="s">
        <v>342</v>
      </c>
      <c r="E153" s="193" t="s">
        <v>731</v>
      </c>
      <c r="F153" s="194" t="s">
        <v>732</v>
      </c>
      <c r="G153" s="25" t="s">
        <v>746</v>
      </c>
      <c r="H153" s="195">
        <v>621108</v>
      </c>
      <c r="I153" s="195" t="s">
        <v>356</v>
      </c>
      <c r="J153" s="196" t="s">
        <v>346</v>
      </c>
      <c r="K153" s="196" t="s">
        <v>347</v>
      </c>
      <c r="L153" s="197">
        <v>45016</v>
      </c>
      <c r="M153" s="196" t="s">
        <v>348</v>
      </c>
      <c r="N153" s="196" t="s">
        <v>349</v>
      </c>
      <c r="O153" s="197" t="s">
        <v>39</v>
      </c>
      <c r="P153" s="196">
        <v>2208</v>
      </c>
      <c r="Q153" s="26" t="s">
        <v>759</v>
      </c>
      <c r="R153" s="199">
        <v>1000</v>
      </c>
      <c r="S153" s="169">
        <v>56.075127000000009</v>
      </c>
      <c r="T153" s="169">
        <v>0</v>
      </c>
      <c r="U153" s="169">
        <f t="shared" si="1"/>
        <v>56.075127000000009</v>
      </c>
      <c r="V153" s="249" t="s">
        <v>154</v>
      </c>
    </row>
    <row r="154" spans="1:22" ht="27.75" customHeight="1">
      <c r="A154" s="192" t="s">
        <v>760</v>
      </c>
      <c r="B154" s="192" t="s">
        <v>2</v>
      </c>
      <c r="C154" s="198" t="s">
        <v>254</v>
      </c>
      <c r="D154" s="193" t="s">
        <v>146</v>
      </c>
      <c r="E154" s="193" t="s">
        <v>761</v>
      </c>
      <c r="F154" s="194" t="s">
        <v>732</v>
      </c>
      <c r="G154" s="25" t="s">
        <v>746</v>
      </c>
      <c r="H154" s="195">
        <v>621109</v>
      </c>
      <c r="I154" s="195" t="s">
        <v>371</v>
      </c>
      <c r="J154" s="196" t="s">
        <v>346</v>
      </c>
      <c r="K154" s="196" t="s">
        <v>347</v>
      </c>
      <c r="L154" s="197">
        <v>45016</v>
      </c>
      <c r="M154" s="196" t="s">
        <v>348</v>
      </c>
      <c r="N154" s="196" t="s">
        <v>349</v>
      </c>
      <c r="O154" s="197" t="s">
        <v>39</v>
      </c>
      <c r="P154" s="196">
        <v>2208</v>
      </c>
      <c r="Q154" s="26" t="s">
        <v>762</v>
      </c>
      <c r="R154" s="199">
        <v>1000</v>
      </c>
      <c r="S154" s="169">
        <v>45.210035000000005</v>
      </c>
      <c r="T154" s="169">
        <v>0</v>
      </c>
      <c r="U154" s="169">
        <f t="shared" si="1"/>
        <v>45.210035000000005</v>
      </c>
      <c r="V154" s="249" t="s">
        <v>154</v>
      </c>
    </row>
    <row r="155" spans="1:22" ht="27.75" customHeight="1">
      <c r="A155" s="192" t="s">
        <v>763</v>
      </c>
      <c r="B155" s="192" t="s">
        <v>2</v>
      </c>
      <c r="C155" s="198" t="s">
        <v>254</v>
      </c>
      <c r="D155" s="193" t="s">
        <v>146</v>
      </c>
      <c r="E155" s="193" t="s">
        <v>761</v>
      </c>
      <c r="F155" s="194" t="s">
        <v>732</v>
      </c>
      <c r="G155" s="25" t="s">
        <v>746</v>
      </c>
      <c r="H155" s="195">
        <v>621110</v>
      </c>
      <c r="I155" s="195" t="s">
        <v>429</v>
      </c>
      <c r="J155" s="196" t="s">
        <v>346</v>
      </c>
      <c r="K155" s="196" t="s">
        <v>347</v>
      </c>
      <c r="L155" s="197">
        <v>45016</v>
      </c>
      <c r="M155" s="196" t="s">
        <v>348</v>
      </c>
      <c r="N155" s="196" t="s">
        <v>349</v>
      </c>
      <c r="O155" s="197" t="s">
        <v>39</v>
      </c>
      <c r="P155" s="196">
        <v>2208</v>
      </c>
      <c r="Q155" s="26" t="s">
        <v>764</v>
      </c>
      <c r="R155" s="199">
        <v>1000</v>
      </c>
      <c r="S155" s="169">
        <v>42.266085000000011</v>
      </c>
      <c r="T155" s="169">
        <v>0</v>
      </c>
      <c r="U155" s="169">
        <f t="shared" si="1"/>
        <v>42.266085000000011</v>
      </c>
      <c r="V155" s="249" t="s">
        <v>154</v>
      </c>
    </row>
    <row r="156" spans="1:22" ht="27.75" customHeight="1">
      <c r="A156" s="192" t="s">
        <v>765</v>
      </c>
      <c r="B156" s="192" t="s">
        <v>2</v>
      </c>
      <c r="C156" s="198" t="s">
        <v>254</v>
      </c>
      <c r="D156" s="193" t="s">
        <v>146</v>
      </c>
      <c r="E156" s="193" t="s">
        <v>761</v>
      </c>
      <c r="F156" s="194" t="s">
        <v>732</v>
      </c>
      <c r="G156" s="25" t="s">
        <v>746</v>
      </c>
      <c r="H156" s="195">
        <v>621111</v>
      </c>
      <c r="I156" s="195" t="s">
        <v>432</v>
      </c>
      <c r="J156" s="196" t="s">
        <v>346</v>
      </c>
      <c r="K156" s="196" t="s">
        <v>347</v>
      </c>
      <c r="L156" s="197">
        <v>45016</v>
      </c>
      <c r="M156" s="196" t="s">
        <v>348</v>
      </c>
      <c r="N156" s="196" t="s">
        <v>349</v>
      </c>
      <c r="O156" s="197" t="s">
        <v>39</v>
      </c>
      <c r="P156" s="196">
        <v>2208</v>
      </c>
      <c r="Q156" s="26" t="s">
        <v>766</v>
      </c>
      <c r="R156" s="199">
        <v>1000</v>
      </c>
      <c r="S156" s="169">
        <v>66.536461000000003</v>
      </c>
      <c r="T156" s="169">
        <v>0</v>
      </c>
      <c r="U156" s="169">
        <f t="shared" si="1"/>
        <v>66.536461000000003</v>
      </c>
      <c r="V156" s="249" t="s">
        <v>154</v>
      </c>
    </row>
    <row r="157" spans="1:22" ht="27.75" customHeight="1">
      <c r="A157" s="192" t="s">
        <v>767</v>
      </c>
      <c r="B157" s="192" t="s">
        <v>2</v>
      </c>
      <c r="C157" s="198" t="s">
        <v>254</v>
      </c>
      <c r="D157" s="193" t="s">
        <v>146</v>
      </c>
      <c r="E157" s="193" t="s">
        <v>768</v>
      </c>
      <c r="F157" s="194" t="s">
        <v>681</v>
      </c>
      <c r="G157" s="25" t="s">
        <v>769</v>
      </c>
      <c r="H157" s="195">
        <v>621202</v>
      </c>
      <c r="I157" s="195" t="s">
        <v>734</v>
      </c>
      <c r="J157" s="196" t="s">
        <v>346</v>
      </c>
      <c r="K157" s="196" t="s">
        <v>347</v>
      </c>
      <c r="L157" s="197">
        <v>45016</v>
      </c>
      <c r="M157" s="196" t="s">
        <v>348</v>
      </c>
      <c r="N157" s="196" t="s">
        <v>349</v>
      </c>
      <c r="O157" s="197" t="s">
        <v>39</v>
      </c>
      <c r="P157" s="196">
        <v>2208</v>
      </c>
      <c r="Q157" s="26" t="s">
        <v>770</v>
      </c>
      <c r="R157" s="199">
        <v>1000</v>
      </c>
      <c r="S157" s="169">
        <v>7.359642</v>
      </c>
      <c r="T157" s="169">
        <v>0</v>
      </c>
      <c r="U157" s="169">
        <f t="shared" si="1"/>
        <v>7.359642</v>
      </c>
      <c r="V157" s="249" t="s">
        <v>154</v>
      </c>
    </row>
    <row r="158" spans="1:22" ht="27.75" customHeight="1">
      <c r="A158" s="192" t="s">
        <v>771</v>
      </c>
      <c r="B158" s="192" t="s">
        <v>2</v>
      </c>
      <c r="C158" s="192" t="s">
        <v>254</v>
      </c>
      <c r="D158" s="193" t="s">
        <v>146</v>
      </c>
      <c r="E158" s="193" t="s">
        <v>731</v>
      </c>
      <c r="F158" s="194" t="s">
        <v>681</v>
      </c>
      <c r="G158" s="25" t="s">
        <v>769</v>
      </c>
      <c r="H158" s="195">
        <v>621203</v>
      </c>
      <c r="I158" s="195" t="s">
        <v>737</v>
      </c>
      <c r="J158" s="196" t="s">
        <v>346</v>
      </c>
      <c r="K158" s="196" t="s">
        <v>347</v>
      </c>
      <c r="L158" s="197">
        <v>45016</v>
      </c>
      <c r="M158" s="196" t="s">
        <v>348</v>
      </c>
      <c r="N158" s="196" t="s">
        <v>349</v>
      </c>
      <c r="O158" s="197" t="s">
        <v>39</v>
      </c>
      <c r="P158" s="196">
        <v>2208</v>
      </c>
      <c r="Q158" s="26" t="s">
        <v>772</v>
      </c>
      <c r="R158" s="199">
        <v>1000</v>
      </c>
      <c r="S158" s="169">
        <v>7.384538</v>
      </c>
      <c r="T158" s="169">
        <v>0</v>
      </c>
      <c r="U158" s="169">
        <f t="shared" si="1"/>
        <v>7.384538</v>
      </c>
      <c r="V158" s="249" t="s">
        <v>154</v>
      </c>
    </row>
    <row r="159" spans="1:22" ht="27.75" customHeight="1">
      <c r="A159" s="192" t="s">
        <v>773</v>
      </c>
      <c r="B159" s="192" t="s">
        <v>2</v>
      </c>
      <c r="C159" s="192" t="s">
        <v>254</v>
      </c>
      <c r="D159" s="193" t="s">
        <v>342</v>
      </c>
      <c r="E159" s="193" t="s">
        <v>630</v>
      </c>
      <c r="F159" s="194" t="s">
        <v>681</v>
      </c>
      <c r="G159" s="25" t="s">
        <v>682</v>
      </c>
      <c r="H159" s="195">
        <v>621201</v>
      </c>
      <c r="I159" s="195" t="s">
        <v>774</v>
      </c>
      <c r="J159" s="196" t="s">
        <v>346</v>
      </c>
      <c r="K159" s="196" t="s">
        <v>347</v>
      </c>
      <c r="L159" s="197">
        <v>45016</v>
      </c>
      <c r="M159" s="196" t="s">
        <v>348</v>
      </c>
      <c r="N159" s="196" t="s">
        <v>349</v>
      </c>
      <c r="O159" s="197" t="s">
        <v>39</v>
      </c>
      <c r="P159" s="196">
        <v>2208</v>
      </c>
      <c r="Q159" s="26" t="s">
        <v>775</v>
      </c>
      <c r="R159" s="199">
        <v>1000</v>
      </c>
      <c r="S159" s="169">
        <v>0.44586399999999998</v>
      </c>
      <c r="T159" s="169">
        <v>0</v>
      </c>
      <c r="U159" s="169">
        <f t="shared" ref="U159" si="2">S159-T159</f>
        <v>0.44586399999999998</v>
      </c>
      <c r="V159" s="249" t="s">
        <v>154</v>
      </c>
    </row>
    <row r="160" spans="1:22" ht="27.75" customHeight="1">
      <c r="A160" s="192" t="s">
        <v>776</v>
      </c>
      <c r="B160" s="192" t="s">
        <v>2</v>
      </c>
      <c r="C160" s="192"/>
      <c r="D160" s="193"/>
      <c r="E160" s="193"/>
      <c r="F160" s="194"/>
      <c r="G160" s="25"/>
      <c r="H160" s="195"/>
      <c r="I160" s="195" t="s">
        <v>777</v>
      </c>
      <c r="J160" s="196"/>
      <c r="K160" s="196"/>
      <c r="L160" s="197"/>
      <c r="M160" s="196"/>
      <c r="N160" s="196"/>
      <c r="O160" s="197"/>
      <c r="P160" s="196"/>
      <c r="Q160" s="26"/>
      <c r="R160" s="199"/>
      <c r="S160" s="169"/>
      <c r="T160" s="169">
        <v>3.4604520000000001</v>
      </c>
      <c r="U160" s="169">
        <f t="shared" si="1"/>
        <v>-3.4604520000000001</v>
      </c>
      <c r="V160" s="249" t="s">
        <v>154</v>
      </c>
    </row>
    <row r="161" spans="1:22" ht="27.75" customHeight="1">
      <c r="A161" s="192" t="s">
        <v>778</v>
      </c>
      <c r="B161" s="192" t="s">
        <v>2</v>
      </c>
      <c r="C161" s="192"/>
      <c r="D161" s="193"/>
      <c r="E161" s="193"/>
      <c r="F161" s="194"/>
      <c r="G161" s="25"/>
      <c r="H161" s="195"/>
      <c r="I161" s="195" t="s">
        <v>779</v>
      </c>
      <c r="J161" s="196"/>
      <c r="K161" s="196"/>
      <c r="L161" s="197"/>
      <c r="M161" s="196"/>
      <c r="N161" s="196"/>
      <c r="O161" s="197"/>
      <c r="P161" s="196"/>
      <c r="Q161" s="26"/>
      <c r="R161" s="199"/>
      <c r="S161" s="169"/>
      <c r="T161" s="169">
        <v>1014.513601</v>
      </c>
      <c r="U161" s="169">
        <f t="shared" ref="U161" si="3">S161-T161</f>
        <v>-1014.513601</v>
      </c>
      <c r="V161" s="249" t="s">
        <v>154</v>
      </c>
    </row>
    <row r="162" spans="1:22" ht="15">
      <c r="A162" s="168"/>
      <c r="B162" s="458" t="s">
        <v>780</v>
      </c>
      <c r="C162" s="459"/>
      <c r="D162" s="459"/>
      <c r="E162" s="459"/>
      <c r="F162" s="459"/>
      <c r="G162" s="459"/>
      <c r="H162" s="459"/>
      <c r="I162" s="459"/>
      <c r="J162" s="459"/>
      <c r="K162" s="459"/>
      <c r="L162" s="459"/>
      <c r="M162" s="459"/>
      <c r="N162" s="459"/>
      <c r="O162" s="459"/>
      <c r="P162" s="459"/>
      <c r="Q162" s="459"/>
      <c r="R162" s="460"/>
      <c r="S162" s="27">
        <f>SUM(S30:S159)</f>
        <v>7491.3054459999985</v>
      </c>
      <c r="T162" s="27">
        <f>SUM(T30:T161)</f>
        <v>1017.974053</v>
      </c>
      <c r="U162" s="27">
        <f>SUM(U30:U161)</f>
        <v>6473.3313929999986</v>
      </c>
      <c r="V162" s="27"/>
    </row>
    <row r="163" spans="1:22" ht="15.75" thickBot="1">
      <c r="A163" s="168"/>
      <c r="B163" s="422" t="s">
        <v>781</v>
      </c>
      <c r="C163" s="423"/>
      <c r="D163" s="423"/>
      <c r="E163" s="423"/>
      <c r="F163" s="423"/>
      <c r="G163" s="423"/>
      <c r="H163" s="423"/>
      <c r="I163" s="423"/>
      <c r="J163" s="423"/>
      <c r="K163" s="423"/>
      <c r="L163" s="423"/>
      <c r="M163" s="423"/>
      <c r="N163" s="423"/>
      <c r="O163" s="423"/>
      <c r="P163" s="423"/>
      <c r="Q163" s="424"/>
      <c r="R163" s="425">
        <f>S162-T162</f>
        <v>6473.3313929999986</v>
      </c>
      <c r="S163" s="426"/>
      <c r="T163" s="426"/>
      <c r="U163" s="426"/>
      <c r="V163" s="427"/>
    </row>
    <row r="164" spans="1:22" ht="15">
      <c r="A164" s="28"/>
      <c r="B164" s="29"/>
      <c r="C164" s="29"/>
      <c r="D164" s="29"/>
      <c r="E164" s="29"/>
      <c r="F164" s="29"/>
      <c r="G164" s="29"/>
      <c r="H164" s="29"/>
      <c r="I164" s="29"/>
      <c r="J164" s="29"/>
      <c r="K164" s="29"/>
      <c r="L164" s="29"/>
      <c r="M164" s="29"/>
      <c r="N164" s="29"/>
      <c r="O164" s="29"/>
      <c r="P164" s="29"/>
      <c r="Q164" s="29"/>
      <c r="R164" s="29"/>
      <c r="S164" s="29"/>
      <c r="T164" s="29"/>
      <c r="U164" s="29"/>
      <c r="V164" s="30"/>
    </row>
    <row r="165" spans="1:22" ht="15.75" thickBot="1">
      <c r="A165" s="31"/>
      <c r="B165" s="16"/>
      <c r="C165" s="16"/>
      <c r="D165" s="16"/>
      <c r="E165" s="16"/>
      <c r="F165" s="16"/>
      <c r="G165" s="16"/>
      <c r="H165" s="16"/>
      <c r="I165" s="16"/>
      <c r="J165" s="16"/>
      <c r="K165" s="16"/>
      <c r="L165" s="16"/>
      <c r="M165" s="16"/>
      <c r="N165" s="16"/>
      <c r="O165" s="16"/>
      <c r="P165" s="16"/>
      <c r="Q165" s="16"/>
      <c r="R165" s="16"/>
      <c r="S165" s="16"/>
      <c r="T165" s="16"/>
      <c r="U165" s="16"/>
      <c r="V165" s="32"/>
    </row>
    <row r="166" spans="1:22" ht="30">
      <c r="A166" s="33" t="s">
        <v>260</v>
      </c>
      <c r="B166" s="34"/>
      <c r="C166" s="34"/>
      <c r="D166" s="428" t="s">
        <v>261</v>
      </c>
      <c r="E166" s="428"/>
      <c r="F166" s="428"/>
      <c r="G166" s="428"/>
      <c r="H166" s="429"/>
      <c r="I166" s="429"/>
      <c r="J166" s="429"/>
      <c r="K166" s="429"/>
      <c r="L166" s="429"/>
      <c r="M166" s="429"/>
      <c r="N166" s="429"/>
      <c r="O166" s="429"/>
      <c r="P166" s="16"/>
      <c r="Q166" s="16"/>
      <c r="R166" s="16"/>
      <c r="S166" s="16"/>
      <c r="T166" s="16"/>
      <c r="U166" s="16"/>
      <c r="V166" s="32"/>
    </row>
    <row r="167" spans="1:22" ht="15">
      <c r="A167" s="35"/>
      <c r="B167" s="36"/>
      <c r="C167" s="36"/>
      <c r="D167" s="420" t="s">
        <v>782</v>
      </c>
      <c r="E167" s="420"/>
      <c r="F167" s="420"/>
      <c r="G167" s="420"/>
      <c r="H167" s="421"/>
      <c r="I167" s="421"/>
      <c r="J167" s="421"/>
      <c r="K167" s="421"/>
      <c r="L167" s="421"/>
      <c r="M167" s="421"/>
      <c r="N167" s="421"/>
      <c r="O167" s="421"/>
      <c r="P167" s="16"/>
      <c r="Q167" s="16"/>
      <c r="R167" s="16"/>
      <c r="S167" s="16"/>
      <c r="T167" s="16"/>
      <c r="U167" s="16"/>
      <c r="V167" s="32"/>
    </row>
    <row r="168" spans="1:22" ht="15">
      <c r="A168" s="37"/>
      <c r="B168" s="38"/>
      <c r="C168" s="38"/>
      <c r="D168" s="420" t="s">
        <v>783</v>
      </c>
      <c r="E168" s="420"/>
      <c r="F168" s="420"/>
      <c r="G168" s="420"/>
      <c r="H168" s="421"/>
      <c r="I168" s="421"/>
      <c r="J168" s="421"/>
      <c r="K168" s="421"/>
      <c r="L168" s="421"/>
      <c r="M168" s="421"/>
      <c r="N168" s="421"/>
      <c r="O168" s="421"/>
      <c r="P168" s="16"/>
      <c r="Q168" s="16"/>
      <c r="R168" s="16"/>
      <c r="S168" s="16"/>
      <c r="T168" s="16"/>
      <c r="U168" s="16"/>
      <c r="V168" s="32"/>
    </row>
    <row r="169" spans="1:22" ht="15">
      <c r="A169" s="39"/>
      <c r="B169" s="40"/>
      <c r="C169" s="40"/>
      <c r="D169" s="420" t="s">
        <v>784</v>
      </c>
      <c r="E169" s="420"/>
      <c r="F169" s="420"/>
      <c r="G169" s="420"/>
      <c r="H169" s="421"/>
      <c r="I169" s="421"/>
      <c r="J169" s="421"/>
      <c r="K169" s="421"/>
      <c r="L169" s="421"/>
      <c r="M169" s="421"/>
      <c r="N169" s="421"/>
      <c r="O169" s="421"/>
      <c r="P169" s="16"/>
      <c r="Q169" s="16"/>
      <c r="R169" s="16"/>
      <c r="S169" s="16"/>
      <c r="T169" s="16"/>
      <c r="U169" s="16"/>
      <c r="V169" s="32"/>
    </row>
    <row r="170" spans="1:22" ht="15">
      <c r="A170" s="41"/>
      <c r="B170" s="42"/>
      <c r="C170" s="42"/>
      <c r="D170" s="420" t="s">
        <v>785</v>
      </c>
      <c r="E170" s="420"/>
      <c r="F170" s="420"/>
      <c r="G170" s="420"/>
      <c r="H170" s="421"/>
      <c r="I170" s="421"/>
      <c r="J170" s="421"/>
      <c r="K170" s="421"/>
      <c r="L170" s="421"/>
      <c r="M170" s="421"/>
      <c r="N170" s="421"/>
      <c r="O170" s="421"/>
      <c r="P170" s="16"/>
      <c r="Q170" s="16"/>
      <c r="R170" s="16"/>
      <c r="S170" s="16"/>
      <c r="T170" s="16"/>
      <c r="U170" s="16"/>
      <c r="V170" s="32"/>
    </row>
    <row r="171" spans="1:22" ht="15">
      <c r="A171" s="43">
        <v>0</v>
      </c>
      <c r="B171" s="44"/>
      <c r="C171" s="44"/>
      <c r="D171" s="420" t="s">
        <v>264</v>
      </c>
      <c r="E171" s="420"/>
      <c r="F171" s="420"/>
      <c r="G171" s="420"/>
      <c r="H171" s="421"/>
      <c r="I171" s="421"/>
      <c r="J171" s="421"/>
      <c r="K171" s="421"/>
      <c r="L171" s="421"/>
      <c r="M171" s="421"/>
      <c r="N171" s="421"/>
      <c r="O171" s="421"/>
      <c r="P171" s="16"/>
      <c r="Q171" s="16"/>
      <c r="R171" s="16"/>
      <c r="S171" s="16"/>
      <c r="T171" s="16"/>
      <c r="U171" s="16"/>
      <c r="V171" s="32"/>
    </row>
    <row r="172" spans="1:22" ht="15">
      <c r="A172" s="45"/>
      <c r="B172" s="46"/>
      <c r="C172" s="46"/>
      <c r="D172" s="420" t="s">
        <v>786</v>
      </c>
      <c r="E172" s="420"/>
      <c r="F172" s="420"/>
      <c r="G172" s="420"/>
      <c r="H172" s="421"/>
      <c r="I172" s="421"/>
      <c r="J172" s="421"/>
      <c r="K172" s="421"/>
      <c r="L172" s="421"/>
      <c r="M172" s="421"/>
      <c r="N172" s="421"/>
      <c r="O172" s="421"/>
      <c r="P172" s="47"/>
      <c r="Q172" s="47"/>
      <c r="R172" s="47"/>
      <c r="S172" s="47"/>
      <c r="T172" s="47"/>
      <c r="U172" s="47"/>
      <c r="V172" s="48"/>
    </row>
    <row r="173" spans="1:22" ht="15.75" thickBot="1">
      <c r="A173" s="49"/>
      <c r="B173" s="50"/>
      <c r="C173" s="50"/>
      <c r="D173" s="433" t="s">
        <v>265</v>
      </c>
      <c r="E173" s="433"/>
      <c r="F173" s="433"/>
      <c r="G173" s="433"/>
      <c r="H173" s="434"/>
      <c r="I173" s="434"/>
      <c r="J173" s="434"/>
      <c r="K173" s="434"/>
      <c r="L173" s="434"/>
      <c r="M173" s="434"/>
      <c r="N173" s="434"/>
      <c r="O173" s="434"/>
      <c r="P173" s="47"/>
      <c r="Q173" s="47"/>
      <c r="R173" s="47"/>
      <c r="S173" s="47"/>
      <c r="T173" s="47"/>
      <c r="U173" s="47"/>
      <c r="V173" s="48"/>
    </row>
    <row r="174" spans="1:22" ht="15">
      <c r="A174" s="31"/>
      <c r="B174" s="16"/>
      <c r="C174" s="16"/>
      <c r="D174" s="16"/>
      <c r="E174" s="16"/>
      <c r="F174" s="16"/>
      <c r="G174" s="16"/>
      <c r="H174" s="16"/>
      <c r="I174" s="16"/>
      <c r="J174" s="16"/>
      <c r="K174" s="16"/>
      <c r="L174" s="16"/>
      <c r="M174" s="16"/>
      <c r="N174" s="16"/>
      <c r="O174" s="16"/>
      <c r="P174" s="16"/>
      <c r="Q174" s="16"/>
      <c r="R174" s="16"/>
      <c r="S174" s="16"/>
      <c r="T174" s="16"/>
      <c r="U174" s="16"/>
      <c r="V174" s="32"/>
    </row>
    <row r="175" spans="1:22" s="51" customFormat="1" ht="14.25">
      <c r="A175" s="435" t="s">
        <v>70</v>
      </c>
      <c r="B175" s="436"/>
      <c r="C175" s="436"/>
      <c r="D175" s="436"/>
      <c r="E175" s="436"/>
      <c r="F175" s="436"/>
      <c r="G175" s="436"/>
      <c r="H175" s="436"/>
      <c r="I175" s="436"/>
      <c r="J175" s="436"/>
      <c r="K175" s="436"/>
      <c r="L175" s="436"/>
      <c r="M175" s="436"/>
      <c r="N175" s="436"/>
      <c r="O175" s="436"/>
      <c r="P175" s="436"/>
      <c r="Q175" s="436"/>
      <c r="R175" s="436"/>
      <c r="S175" s="436"/>
      <c r="T175" s="436"/>
      <c r="U175" s="436"/>
      <c r="V175" s="437"/>
    </row>
    <row r="176" spans="1:22" s="51" customFormat="1" ht="14.25">
      <c r="A176" s="435"/>
      <c r="B176" s="436"/>
      <c r="C176" s="436"/>
      <c r="D176" s="436"/>
      <c r="E176" s="436"/>
      <c r="F176" s="436"/>
      <c r="G176" s="436"/>
      <c r="H176" s="436"/>
      <c r="I176" s="436"/>
      <c r="J176" s="436"/>
      <c r="K176" s="436"/>
      <c r="L176" s="436"/>
      <c r="M176" s="436"/>
      <c r="N176" s="436"/>
      <c r="O176" s="436"/>
      <c r="P176" s="436"/>
      <c r="Q176" s="436"/>
      <c r="R176" s="436"/>
      <c r="S176" s="436"/>
      <c r="T176" s="436"/>
      <c r="U176" s="436"/>
      <c r="V176" s="437"/>
    </row>
    <row r="177" spans="1:22" s="52" customFormat="1" ht="16.5">
      <c r="A177" s="435"/>
      <c r="B177" s="436"/>
      <c r="C177" s="436"/>
      <c r="D177" s="436"/>
      <c r="E177" s="436"/>
      <c r="F177" s="436"/>
      <c r="G177" s="436"/>
      <c r="H177" s="436"/>
      <c r="I177" s="436"/>
      <c r="J177" s="436"/>
      <c r="K177" s="436"/>
      <c r="L177" s="436"/>
      <c r="M177" s="436"/>
      <c r="N177" s="436"/>
      <c r="O177" s="436"/>
      <c r="P177" s="436"/>
      <c r="Q177" s="436"/>
      <c r="R177" s="436"/>
      <c r="S177" s="436"/>
      <c r="T177" s="436"/>
      <c r="U177" s="436"/>
      <c r="V177" s="437"/>
    </row>
    <row r="178" spans="1:22" s="52" customFormat="1" ht="16.5">
      <c r="A178" s="53" t="s">
        <v>71</v>
      </c>
      <c r="B178" s="54"/>
      <c r="C178" s="54"/>
      <c r="D178" s="54"/>
      <c r="V178" s="55"/>
    </row>
    <row r="179" spans="1:22" s="52" customFormat="1" ht="16.5">
      <c r="A179" s="56"/>
      <c r="B179" s="57"/>
      <c r="E179" s="58"/>
      <c r="F179" s="58"/>
      <c r="R179" s="59" t="s">
        <v>72</v>
      </c>
      <c r="V179" s="55"/>
    </row>
    <row r="180" spans="1:22" s="52" customFormat="1" ht="16.5">
      <c r="A180" s="56"/>
      <c r="B180" s="57"/>
      <c r="F180" s="58"/>
      <c r="G180" s="58"/>
      <c r="H180" s="58"/>
      <c r="I180" s="58"/>
      <c r="J180" s="58"/>
      <c r="K180" s="58"/>
      <c r="L180" s="58"/>
      <c r="M180" s="58"/>
      <c r="N180" s="58"/>
      <c r="O180" s="58"/>
      <c r="R180" s="60" t="s">
        <v>787</v>
      </c>
      <c r="V180" s="55"/>
    </row>
    <row r="181" spans="1:22" s="52" customFormat="1" ht="16.5">
      <c r="A181" s="61" t="s">
        <v>74</v>
      </c>
      <c r="B181" s="57"/>
      <c r="E181" s="58"/>
      <c r="G181" s="58"/>
      <c r="H181" s="58"/>
      <c r="I181" s="58"/>
      <c r="J181" s="58"/>
      <c r="K181" s="58"/>
      <c r="L181" s="58"/>
      <c r="M181" s="58"/>
      <c r="N181" s="58"/>
      <c r="O181" s="58"/>
      <c r="R181" s="60" t="s">
        <v>75</v>
      </c>
      <c r="V181" s="55"/>
    </row>
    <row r="182" spans="1:22" s="52" customFormat="1" ht="16.5">
      <c r="A182" s="53" t="s">
        <v>76</v>
      </c>
      <c r="B182" s="57"/>
      <c r="C182" s="62"/>
      <c r="D182" s="57"/>
      <c r="F182" s="58"/>
      <c r="G182" s="58"/>
      <c r="H182" s="58"/>
      <c r="I182" s="58"/>
      <c r="J182" s="58"/>
      <c r="K182" s="58"/>
      <c r="L182" s="58"/>
      <c r="M182" s="58"/>
      <c r="N182" s="58"/>
      <c r="O182" s="58"/>
      <c r="V182" s="55"/>
    </row>
    <row r="183" spans="1:22" s="52" customFormat="1" ht="16.5">
      <c r="A183" s="53" t="s">
        <v>77</v>
      </c>
      <c r="B183" s="57"/>
      <c r="C183" s="57"/>
      <c r="D183" s="57"/>
      <c r="E183" s="58"/>
      <c r="F183" s="58"/>
      <c r="G183" s="58"/>
      <c r="H183" s="58"/>
      <c r="I183" s="58"/>
      <c r="J183" s="58"/>
      <c r="K183" s="58"/>
      <c r="L183" s="58"/>
      <c r="M183" s="58"/>
      <c r="N183" s="58"/>
      <c r="O183" s="58"/>
      <c r="V183" s="55"/>
    </row>
    <row r="184" spans="1:22" s="52" customFormat="1" ht="16.5">
      <c r="A184" s="53"/>
      <c r="B184" s="57"/>
      <c r="C184" s="57"/>
      <c r="D184" s="57"/>
      <c r="E184" s="58"/>
      <c r="F184" s="58"/>
      <c r="G184" s="58"/>
      <c r="H184" s="58"/>
      <c r="I184" s="58"/>
      <c r="J184" s="58"/>
      <c r="K184" s="58"/>
      <c r="L184" s="58"/>
      <c r="M184" s="58"/>
      <c r="N184" s="58"/>
      <c r="O184" s="58"/>
      <c r="V184" s="55"/>
    </row>
    <row r="185" spans="1:22" s="52" customFormat="1" ht="16.5">
      <c r="A185" s="63"/>
      <c r="B185" s="64"/>
      <c r="C185" s="64"/>
      <c r="D185" s="57"/>
      <c r="E185" s="58"/>
      <c r="F185" s="58"/>
      <c r="G185" s="58"/>
      <c r="H185" s="58"/>
      <c r="I185" s="58"/>
      <c r="J185" s="58"/>
      <c r="K185" s="58"/>
      <c r="L185" s="58"/>
      <c r="M185" s="58"/>
      <c r="N185" s="58"/>
      <c r="O185" s="58"/>
      <c r="V185" s="55"/>
    </row>
    <row r="186" spans="1:22" s="52" customFormat="1" ht="16.5">
      <c r="A186" s="53" t="s">
        <v>78</v>
      </c>
      <c r="B186" s="64"/>
      <c r="C186" s="64"/>
      <c r="D186" s="64"/>
      <c r="E186" s="58"/>
      <c r="F186" s="58"/>
      <c r="G186" s="58"/>
      <c r="H186" s="58"/>
      <c r="I186" s="58"/>
      <c r="J186" s="58"/>
      <c r="K186" s="58"/>
      <c r="L186" s="58"/>
      <c r="M186" s="58"/>
      <c r="N186" s="58"/>
      <c r="O186" s="58"/>
      <c r="V186" s="55"/>
    </row>
    <row r="187" spans="1:22" ht="15">
      <c r="A187" s="31"/>
      <c r="B187" s="16"/>
      <c r="C187" s="16"/>
      <c r="D187" s="16"/>
      <c r="E187" s="16"/>
      <c r="F187" s="16"/>
      <c r="G187" s="16"/>
      <c r="H187" s="16"/>
      <c r="I187" s="16"/>
      <c r="J187" s="16"/>
      <c r="K187" s="16"/>
      <c r="L187" s="16"/>
      <c r="M187" s="16"/>
      <c r="N187" s="16"/>
      <c r="O187" s="16"/>
      <c r="P187" s="16"/>
      <c r="Q187" s="16"/>
      <c r="R187" s="16"/>
      <c r="S187" s="16"/>
      <c r="T187" s="16"/>
      <c r="U187" s="16"/>
      <c r="V187" s="32"/>
    </row>
    <row r="188" spans="1:22" ht="15">
      <c r="A188" s="65"/>
      <c r="B188" s="66"/>
      <c r="C188" s="66"/>
      <c r="D188" s="66"/>
      <c r="E188" s="66"/>
      <c r="F188" s="66"/>
      <c r="G188" s="66"/>
      <c r="H188" s="66"/>
      <c r="I188" s="66"/>
      <c r="J188" s="66"/>
      <c r="K188" s="66"/>
      <c r="L188" s="66"/>
      <c r="M188" s="66"/>
      <c r="N188" s="66"/>
      <c r="O188" s="66"/>
      <c r="P188" s="66"/>
      <c r="Q188" s="66"/>
      <c r="R188" s="66"/>
      <c r="S188" s="66"/>
      <c r="T188" s="66"/>
      <c r="U188" s="66"/>
      <c r="V188" s="67"/>
    </row>
    <row r="189" spans="1:22" ht="15"/>
  </sheetData>
  <autoFilter ref="A29:V163" xr:uid="{00000000-0009-0000-0000-000004000000}"/>
  <mergeCells count="78">
    <mergeCell ref="B162:R162"/>
    <mergeCell ref="I3:L3"/>
    <mergeCell ref="I4:L4"/>
    <mergeCell ref="B3:G3"/>
    <mergeCell ref="A1:L1"/>
    <mergeCell ref="A2:L2"/>
    <mergeCell ref="I11:L11"/>
    <mergeCell ref="I12:L12"/>
    <mergeCell ref="I13:L13"/>
    <mergeCell ref="B12:G12"/>
    <mergeCell ref="B13:G13"/>
    <mergeCell ref="I8:L8"/>
    <mergeCell ref="I9:L9"/>
    <mergeCell ref="I10:L10"/>
    <mergeCell ref="I5:L5"/>
    <mergeCell ref="I6:L6"/>
    <mergeCell ref="I7:L7"/>
    <mergeCell ref="I17:L17"/>
    <mergeCell ref="I18:L18"/>
    <mergeCell ref="I19:L19"/>
    <mergeCell ref="B17:G17"/>
    <mergeCell ref="B18:G18"/>
    <mergeCell ref="B19:G19"/>
    <mergeCell ref="I14:L14"/>
    <mergeCell ref="I15:L15"/>
    <mergeCell ref="I16:L16"/>
    <mergeCell ref="B14:G14"/>
    <mergeCell ref="B15:G15"/>
    <mergeCell ref="B16:G16"/>
    <mergeCell ref="I23:L23"/>
    <mergeCell ref="I24:L24"/>
    <mergeCell ref="I25:L25"/>
    <mergeCell ref="B23:G23"/>
    <mergeCell ref="B24:G24"/>
    <mergeCell ref="B25:G25"/>
    <mergeCell ref="I20:L20"/>
    <mergeCell ref="I21:L21"/>
    <mergeCell ref="I22:L22"/>
    <mergeCell ref="B20:G20"/>
    <mergeCell ref="B21:G21"/>
    <mergeCell ref="B22:G22"/>
    <mergeCell ref="A26:V26"/>
    <mergeCell ref="A27:V27"/>
    <mergeCell ref="A28:A29"/>
    <mergeCell ref="B28:B29"/>
    <mergeCell ref="C28:C29"/>
    <mergeCell ref="D28:D29"/>
    <mergeCell ref="E28:E29"/>
    <mergeCell ref="F28:F29"/>
    <mergeCell ref="H28:H29"/>
    <mergeCell ref="I28:I29"/>
    <mergeCell ref="G28:G29"/>
    <mergeCell ref="J28:J29"/>
    <mergeCell ref="K28:K29"/>
    <mergeCell ref="M28:M29"/>
    <mergeCell ref="N28:P28"/>
    <mergeCell ref="Q28:T28"/>
    <mergeCell ref="U28:U29"/>
    <mergeCell ref="V28:V29"/>
    <mergeCell ref="D173:O173"/>
    <mergeCell ref="A175:V177"/>
    <mergeCell ref="B4:G4"/>
    <mergeCell ref="B5:G5"/>
    <mergeCell ref="B6:G6"/>
    <mergeCell ref="B7:G7"/>
    <mergeCell ref="B8:G8"/>
    <mergeCell ref="B9:G9"/>
    <mergeCell ref="B10:G10"/>
    <mergeCell ref="B11:G11"/>
    <mergeCell ref="D167:O167"/>
    <mergeCell ref="D168:O168"/>
    <mergeCell ref="D169:O169"/>
    <mergeCell ref="D170:O170"/>
    <mergeCell ref="D171:O171"/>
    <mergeCell ref="D172:O172"/>
    <mergeCell ref="B163:Q163"/>
    <mergeCell ref="R163:V163"/>
    <mergeCell ref="D166:O166"/>
  </mergeCells>
  <conditionalFormatting sqref="H30:H157">
    <cfRule type="duplicateValues" dxfId="0" priority="8"/>
  </conditionalFormatting>
  <dataValidations count="1">
    <dataValidation type="list" allowBlank="1" showInputMessage="1" showErrorMessage="1" prompt="Please select yes or no_x000a_" sqref="H11:H12" xr:uid="{00000000-0002-0000-0400-000000000000}">
      <formula1>"Yes, No"</formula1>
    </dataValidation>
  </dataValidations>
  <pageMargins left="0.23622047244094491" right="0.19685039370078741" top="0.27559055118110237" bottom="0.23622047244094491" header="0.27559055118110237" footer="0.27559055118110237"/>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21"/>
  <sheetViews>
    <sheetView zoomScale="85" zoomScaleNormal="85" workbookViewId="0">
      <selection activeCell="Q4" sqref="Q4"/>
    </sheetView>
  </sheetViews>
  <sheetFormatPr defaultColWidth="0" defaultRowHeight="0" customHeight="1" zeroHeight="1"/>
  <cols>
    <col min="1" max="1" width="9.140625" style="3" customWidth="1"/>
    <col min="2" max="2" width="34.42578125" style="3" customWidth="1"/>
    <col min="3" max="3" width="25.7109375" style="3" customWidth="1"/>
    <col min="4" max="4" width="21.85546875" style="3" customWidth="1"/>
    <col min="5" max="5" width="22" style="3" customWidth="1"/>
    <col min="6" max="6" width="18.28515625" style="3" customWidth="1"/>
    <col min="7" max="7" width="18.42578125" style="3" customWidth="1"/>
    <col min="8" max="8" width="18.140625" style="3" customWidth="1"/>
    <col min="9" max="9" width="24.42578125" style="3" customWidth="1"/>
    <col min="10" max="10" width="16.28515625" style="3" hidden="1" customWidth="1"/>
    <col min="11" max="11" width="16.5703125" style="3" hidden="1" customWidth="1"/>
    <col min="12" max="13" width="17.42578125" style="3" hidden="1" customWidth="1"/>
    <col min="14" max="14" width="19" style="3" hidden="1" customWidth="1"/>
    <col min="15" max="16" width="16.7109375" style="3" hidden="1" customWidth="1"/>
    <col min="17" max="17" width="23.7109375" style="3" customWidth="1"/>
    <col min="18" max="18" width="0" style="3" hidden="1" customWidth="1"/>
    <col min="19" max="16384" width="9.140625" style="3" hidden="1"/>
  </cols>
  <sheetData>
    <row r="1" spans="1:17" s="2" customFormat="1" ht="18.75">
      <c r="A1" s="471" t="s">
        <v>788</v>
      </c>
      <c r="B1" s="471"/>
      <c r="C1" s="471"/>
      <c r="D1" s="471"/>
      <c r="E1" s="471"/>
      <c r="F1" s="471"/>
      <c r="G1" s="471"/>
      <c r="H1" s="471"/>
      <c r="I1" s="471"/>
      <c r="J1" s="3"/>
      <c r="K1" s="3"/>
      <c r="L1" s="3"/>
      <c r="M1" s="3"/>
      <c r="N1" s="3"/>
      <c r="O1" s="3"/>
      <c r="P1" s="3"/>
      <c r="Q1" s="3"/>
    </row>
    <row r="2" spans="1:17" s="183" customFormat="1" ht="15">
      <c r="A2" s="472" t="s">
        <v>207</v>
      </c>
      <c r="B2" s="472"/>
      <c r="C2" s="472"/>
      <c r="D2" s="472"/>
      <c r="E2" s="472"/>
      <c r="F2" s="472"/>
      <c r="G2" s="472"/>
      <c r="H2" s="472"/>
      <c r="I2" s="472"/>
    </row>
    <row r="3" spans="1:17" s="183" customFormat="1" ht="15">
      <c r="A3" s="473" t="s">
        <v>789</v>
      </c>
      <c r="B3" s="473"/>
      <c r="C3" s="473"/>
      <c r="D3" s="473"/>
      <c r="E3" s="473"/>
      <c r="F3" s="473"/>
      <c r="G3" s="473"/>
      <c r="H3" s="473"/>
      <c r="I3" s="473"/>
      <c r="J3" s="184"/>
      <c r="L3" s="184"/>
      <c r="M3" s="184"/>
      <c r="N3" s="184"/>
      <c r="O3" s="184"/>
      <c r="P3" s="184"/>
    </row>
    <row r="4" spans="1:17" ht="76.5">
      <c r="A4" s="118" t="s">
        <v>790</v>
      </c>
      <c r="B4" s="118" t="s">
        <v>791</v>
      </c>
      <c r="C4" s="119" t="s">
        <v>792</v>
      </c>
      <c r="D4" s="118" t="s">
        <v>793</v>
      </c>
      <c r="E4" s="118" t="s">
        <v>794</v>
      </c>
      <c r="F4" s="118" t="s">
        <v>795</v>
      </c>
      <c r="G4" s="118" t="s">
        <v>796</v>
      </c>
      <c r="H4" s="118" t="s">
        <v>797</v>
      </c>
      <c r="I4" s="118" t="s">
        <v>84</v>
      </c>
    </row>
    <row r="5" spans="1:17" ht="15">
      <c r="A5" s="185">
        <v>1</v>
      </c>
      <c r="B5" s="186" t="s">
        <v>798</v>
      </c>
      <c r="C5" s="187" t="s">
        <v>799</v>
      </c>
      <c r="D5" s="187" t="s">
        <v>800</v>
      </c>
      <c r="E5" s="188" t="s">
        <v>39</v>
      </c>
      <c r="F5" s="188" t="s">
        <v>801</v>
      </c>
      <c r="G5" s="252">
        <v>0</v>
      </c>
      <c r="H5" s="188" t="s">
        <v>802</v>
      </c>
      <c r="I5" s="475" t="s">
        <v>803</v>
      </c>
    </row>
    <row r="6" spans="1:17" ht="15">
      <c r="A6" s="185">
        <v>2</v>
      </c>
      <c r="B6" s="186" t="s">
        <v>804</v>
      </c>
      <c r="C6" s="187" t="s">
        <v>805</v>
      </c>
      <c r="D6" s="187" t="s">
        <v>806</v>
      </c>
      <c r="E6" s="188" t="s">
        <v>39</v>
      </c>
      <c r="F6" s="188" t="s">
        <v>801</v>
      </c>
      <c r="G6" s="252">
        <v>0</v>
      </c>
      <c r="H6" s="188" t="s">
        <v>802</v>
      </c>
      <c r="I6" s="476"/>
    </row>
    <row r="7" spans="1:17" ht="30">
      <c r="A7" s="185">
        <v>3</v>
      </c>
      <c r="B7" s="186" t="s">
        <v>807</v>
      </c>
      <c r="C7" s="187" t="s">
        <v>799</v>
      </c>
      <c r="D7" s="187" t="s">
        <v>800</v>
      </c>
      <c r="E7" s="188" t="s">
        <v>39</v>
      </c>
      <c r="F7" s="188" t="s">
        <v>801</v>
      </c>
      <c r="G7" s="252">
        <v>0</v>
      </c>
      <c r="H7" s="188" t="s">
        <v>802</v>
      </c>
      <c r="I7" s="476"/>
    </row>
    <row r="8" spans="1:17" ht="15">
      <c r="A8" s="185">
        <v>4</v>
      </c>
      <c r="B8" s="186" t="s">
        <v>808</v>
      </c>
      <c r="C8" s="187" t="s">
        <v>809</v>
      </c>
      <c r="D8" s="187" t="s">
        <v>810</v>
      </c>
      <c r="E8" s="188" t="s">
        <v>39</v>
      </c>
      <c r="F8" s="188" t="s">
        <v>801</v>
      </c>
      <c r="G8" s="252">
        <v>0</v>
      </c>
      <c r="H8" s="188" t="s">
        <v>802</v>
      </c>
      <c r="I8" s="476"/>
    </row>
    <row r="9" spans="1:17" ht="15">
      <c r="A9" s="185">
        <v>5</v>
      </c>
      <c r="B9" s="186" t="s">
        <v>811</v>
      </c>
      <c r="C9" s="187" t="s">
        <v>812</v>
      </c>
      <c r="D9" s="187" t="s">
        <v>813</v>
      </c>
      <c r="E9" s="188" t="s">
        <v>39</v>
      </c>
      <c r="F9" s="188" t="s">
        <v>801</v>
      </c>
      <c r="G9" s="252">
        <v>0</v>
      </c>
      <c r="H9" s="188" t="s">
        <v>802</v>
      </c>
      <c r="I9" s="476"/>
    </row>
    <row r="10" spans="1:17" ht="15">
      <c r="A10" s="185">
        <v>6</v>
      </c>
      <c r="B10" s="186" t="s">
        <v>814</v>
      </c>
      <c r="C10" s="187" t="s">
        <v>815</v>
      </c>
      <c r="D10" s="187" t="s">
        <v>806</v>
      </c>
      <c r="E10" s="188" t="s">
        <v>39</v>
      </c>
      <c r="F10" s="188" t="s">
        <v>801</v>
      </c>
      <c r="G10" s="252">
        <v>0</v>
      </c>
      <c r="H10" s="188" t="s">
        <v>802</v>
      </c>
      <c r="I10" s="476"/>
    </row>
    <row r="11" spans="1:17" ht="15">
      <c r="A11" s="185">
        <v>7</v>
      </c>
      <c r="B11" s="186" t="s">
        <v>816</v>
      </c>
      <c r="C11" s="187" t="s">
        <v>817</v>
      </c>
      <c r="D11" s="187" t="s">
        <v>818</v>
      </c>
      <c r="E11" s="188" t="s">
        <v>39</v>
      </c>
      <c r="F11" s="188" t="s">
        <v>801</v>
      </c>
      <c r="G11" s="252">
        <v>0</v>
      </c>
      <c r="H11" s="188" t="s">
        <v>802</v>
      </c>
      <c r="I11" s="477"/>
    </row>
    <row r="12" spans="1:17" ht="15">
      <c r="A12" s="185">
        <v>8</v>
      </c>
      <c r="B12" s="186" t="s">
        <v>819</v>
      </c>
      <c r="C12" s="187" t="s">
        <v>820</v>
      </c>
      <c r="D12" s="187" t="s">
        <v>810</v>
      </c>
      <c r="E12" s="188" t="s">
        <v>39</v>
      </c>
      <c r="F12" s="188" t="s">
        <v>801</v>
      </c>
      <c r="G12" s="252">
        <v>0</v>
      </c>
      <c r="H12" s="188" t="s">
        <v>802</v>
      </c>
      <c r="I12" s="185"/>
    </row>
    <row r="13" spans="1:17" ht="30">
      <c r="A13" s="185">
        <v>9</v>
      </c>
      <c r="B13" s="186" t="s">
        <v>821</v>
      </c>
      <c r="C13" s="187" t="s">
        <v>822</v>
      </c>
      <c r="D13" s="187" t="s">
        <v>823</v>
      </c>
      <c r="E13" s="188" t="s">
        <v>39</v>
      </c>
      <c r="F13" s="188" t="s">
        <v>801</v>
      </c>
      <c r="G13" s="252">
        <v>0</v>
      </c>
      <c r="H13" s="188" t="s">
        <v>802</v>
      </c>
      <c r="I13" s="185"/>
    </row>
    <row r="14" spans="1:17" ht="30">
      <c r="A14" s="185">
        <v>10</v>
      </c>
      <c r="B14" s="186" t="s">
        <v>824</v>
      </c>
      <c r="C14" s="187" t="s">
        <v>825</v>
      </c>
      <c r="D14" s="187" t="s">
        <v>806</v>
      </c>
      <c r="E14" s="188" t="s">
        <v>39</v>
      </c>
      <c r="F14" s="188" t="s">
        <v>801</v>
      </c>
      <c r="G14" s="252">
        <v>0</v>
      </c>
      <c r="H14" s="188" t="s">
        <v>802</v>
      </c>
      <c r="I14" s="185"/>
    </row>
    <row r="15" spans="1:17" ht="15">
      <c r="A15" s="185">
        <v>11</v>
      </c>
      <c r="B15" s="186" t="s">
        <v>826</v>
      </c>
      <c r="C15" s="187" t="s">
        <v>827</v>
      </c>
      <c r="D15" s="187" t="s">
        <v>806</v>
      </c>
      <c r="E15" s="188" t="s">
        <v>39</v>
      </c>
      <c r="F15" s="188" t="s">
        <v>801</v>
      </c>
      <c r="G15" s="252">
        <v>0</v>
      </c>
      <c r="H15" s="188" t="s">
        <v>802</v>
      </c>
      <c r="I15" s="185"/>
    </row>
    <row r="16" spans="1:17" ht="15">
      <c r="A16" s="185">
        <v>12</v>
      </c>
      <c r="B16" s="186" t="s">
        <v>828</v>
      </c>
      <c r="C16" s="187" t="s">
        <v>827</v>
      </c>
      <c r="D16" s="187" t="s">
        <v>806</v>
      </c>
      <c r="E16" s="188" t="s">
        <v>39</v>
      </c>
      <c r="F16" s="188" t="s">
        <v>801</v>
      </c>
      <c r="G16" s="252">
        <v>0</v>
      </c>
      <c r="H16" s="188" t="s">
        <v>802</v>
      </c>
      <c r="I16" s="185"/>
    </row>
    <row r="17" spans="1:17" ht="15">
      <c r="A17" s="185">
        <v>13</v>
      </c>
      <c r="B17" s="186" t="s">
        <v>829</v>
      </c>
      <c r="C17" s="187" t="s">
        <v>830</v>
      </c>
      <c r="D17" s="187" t="s">
        <v>831</v>
      </c>
      <c r="E17" s="188" t="s">
        <v>39</v>
      </c>
      <c r="F17" s="188" t="s">
        <v>801</v>
      </c>
      <c r="G17" s="252">
        <v>0</v>
      </c>
      <c r="H17" s="188" t="s">
        <v>802</v>
      </c>
      <c r="I17" s="185"/>
    </row>
    <row r="18" spans="1:17" ht="15">
      <c r="A18" s="185">
        <v>14</v>
      </c>
      <c r="B18" s="186" t="s">
        <v>832</v>
      </c>
      <c r="C18" s="187" t="s">
        <v>833</v>
      </c>
      <c r="D18" s="187" t="s">
        <v>834</v>
      </c>
      <c r="E18" s="188" t="s">
        <v>39</v>
      </c>
      <c r="F18" s="188" t="s">
        <v>801</v>
      </c>
      <c r="G18" s="252">
        <v>0</v>
      </c>
      <c r="H18" s="188" t="s">
        <v>835</v>
      </c>
      <c r="I18" s="185"/>
    </row>
    <row r="19" spans="1:17" ht="15">
      <c r="A19" s="185">
        <v>15</v>
      </c>
      <c r="B19" s="186" t="s">
        <v>836</v>
      </c>
      <c r="C19" s="187" t="s">
        <v>837</v>
      </c>
      <c r="D19" s="187" t="s">
        <v>838</v>
      </c>
      <c r="E19" s="188" t="s">
        <v>39</v>
      </c>
      <c r="F19" s="188" t="s">
        <v>801</v>
      </c>
      <c r="G19" s="252">
        <v>0</v>
      </c>
      <c r="H19" s="188" t="s">
        <v>835</v>
      </c>
      <c r="I19" s="185"/>
    </row>
    <row r="20" spans="1:17" ht="15">
      <c r="A20" s="185">
        <v>16</v>
      </c>
      <c r="B20" s="186" t="s">
        <v>839</v>
      </c>
      <c r="C20" s="187" t="s">
        <v>815</v>
      </c>
      <c r="D20" s="187" t="s">
        <v>840</v>
      </c>
      <c r="E20" s="188" t="s">
        <v>39</v>
      </c>
      <c r="F20" s="188" t="s">
        <v>801</v>
      </c>
      <c r="G20" s="252">
        <v>0</v>
      </c>
      <c r="H20" s="188" t="s">
        <v>835</v>
      </c>
      <c r="I20" s="185"/>
    </row>
    <row r="21" spans="1:17" ht="15">
      <c r="A21" s="185">
        <v>17</v>
      </c>
      <c r="B21" s="186" t="s">
        <v>841</v>
      </c>
      <c r="C21" s="187" t="s">
        <v>842</v>
      </c>
      <c r="D21" s="187" t="s">
        <v>818</v>
      </c>
      <c r="E21" s="188" t="s">
        <v>39</v>
      </c>
      <c r="F21" s="188" t="s">
        <v>801</v>
      </c>
      <c r="G21" s="252">
        <v>0</v>
      </c>
      <c r="H21" s="188" t="s">
        <v>835</v>
      </c>
      <c r="I21" s="185"/>
    </row>
    <row r="22" spans="1:17" ht="30">
      <c r="A22" s="185">
        <v>18</v>
      </c>
      <c r="B22" s="186" t="s">
        <v>843</v>
      </c>
      <c r="C22" s="187" t="s">
        <v>844</v>
      </c>
      <c r="D22" s="187" t="s">
        <v>845</v>
      </c>
      <c r="E22" s="188" t="s">
        <v>39</v>
      </c>
      <c r="F22" s="188" t="s">
        <v>801</v>
      </c>
      <c r="G22" s="252">
        <v>0</v>
      </c>
      <c r="H22" s="188" t="s">
        <v>835</v>
      </c>
      <c r="I22" s="185"/>
    </row>
    <row r="23" spans="1:17" s="2" customFormat="1" ht="15">
      <c r="A23" s="189"/>
      <c r="B23" s="189"/>
      <c r="C23" s="189"/>
      <c r="D23" s="189"/>
      <c r="E23" s="189"/>
      <c r="F23" s="189"/>
      <c r="G23" s="189"/>
      <c r="H23" s="189"/>
      <c r="I23" s="189"/>
      <c r="J23" s="3"/>
      <c r="K23" s="3"/>
      <c r="L23" s="3"/>
      <c r="M23" s="3"/>
      <c r="N23" s="3"/>
      <c r="O23" s="3"/>
      <c r="P23" s="3"/>
      <c r="Q23" s="3"/>
    </row>
    <row r="24" spans="1:17" s="174" customFormat="1" ht="15">
      <c r="A24" s="474" t="s">
        <v>846</v>
      </c>
      <c r="B24" s="474"/>
      <c r="C24" s="474"/>
      <c r="D24" s="474"/>
      <c r="E24" s="474"/>
      <c r="F24" s="474"/>
      <c r="G24" s="474"/>
      <c r="H24" s="474"/>
      <c r="I24" s="474"/>
      <c r="J24" s="474"/>
      <c r="K24" s="474"/>
      <c r="L24" s="474"/>
      <c r="M24" s="474"/>
      <c r="N24" s="474"/>
      <c r="O24" s="474"/>
      <c r="P24" s="474"/>
      <c r="Q24" s="474"/>
    </row>
    <row r="25" spans="1:17" s="2" customFormat="1" ht="60">
      <c r="A25" s="117" t="s">
        <v>203</v>
      </c>
      <c r="B25" s="117" t="s">
        <v>791</v>
      </c>
      <c r="C25" s="117" t="s">
        <v>847</v>
      </c>
      <c r="D25" s="117" t="s">
        <v>848</v>
      </c>
      <c r="E25" s="117" t="s">
        <v>849</v>
      </c>
      <c r="F25" s="117" t="s">
        <v>850</v>
      </c>
      <c r="G25" s="117" t="s">
        <v>851</v>
      </c>
      <c r="H25" s="117" t="s">
        <v>852</v>
      </c>
      <c r="I25" s="117" t="s">
        <v>853</v>
      </c>
      <c r="J25" s="117" t="s">
        <v>854</v>
      </c>
      <c r="K25" s="117" t="s">
        <v>855</v>
      </c>
      <c r="L25" s="117" t="s">
        <v>856</v>
      </c>
      <c r="M25" s="117" t="s">
        <v>857</v>
      </c>
      <c r="N25" s="117" t="s">
        <v>858</v>
      </c>
      <c r="O25" s="117" t="s">
        <v>859</v>
      </c>
      <c r="P25" s="117" t="s">
        <v>860</v>
      </c>
      <c r="Q25" s="117" t="s">
        <v>84</v>
      </c>
    </row>
    <row r="26" spans="1:17" ht="15">
      <c r="A26" s="176" t="s">
        <v>39</v>
      </c>
      <c r="B26" s="190" t="s">
        <v>39</v>
      </c>
      <c r="C26" s="190" t="s">
        <v>39</v>
      </c>
      <c r="D26" s="190" t="s">
        <v>39</v>
      </c>
      <c r="E26" s="7" t="s">
        <v>39</v>
      </c>
      <c r="F26" s="7" t="s">
        <v>39</v>
      </c>
      <c r="G26" s="7" t="s">
        <v>39</v>
      </c>
      <c r="H26" s="191" t="s">
        <v>39</v>
      </c>
      <c r="I26" s="191" t="s">
        <v>39</v>
      </c>
      <c r="J26" s="191" t="s">
        <v>39</v>
      </c>
      <c r="K26" s="191" t="s">
        <v>39</v>
      </c>
      <c r="L26" s="191" t="s">
        <v>39</v>
      </c>
      <c r="M26" s="191" t="s">
        <v>39</v>
      </c>
      <c r="N26" s="191" t="s">
        <v>39</v>
      </c>
      <c r="O26" s="191" t="s">
        <v>39</v>
      </c>
      <c r="P26" s="191" t="s">
        <v>39</v>
      </c>
      <c r="Q26" s="176" t="s">
        <v>861</v>
      </c>
    </row>
    <row r="27" spans="1:17" ht="15"/>
    <row r="28" spans="1:17" ht="15"/>
    <row r="29" spans="1:17" ht="15"/>
    <row r="30" spans="1:17" ht="15"/>
    <row r="31" spans="1:17" ht="15"/>
    <row r="32" spans="1:17"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sheetData>
  <sheetProtection algorithmName="SHA-512" hashValue="52kY0+TCrxohRreco8/8eV81cANa/JutaRSsa59yX3Cg1XxTRlYzcVKmoTm8lm2+UrTegjl3nHsI8igJE86UQw==" saltValue="CAhKAx/Tge/G7FOP3ozTgA==" spinCount="100000" sheet="1" objects="1" scenarios="1"/>
  <mergeCells count="5">
    <mergeCell ref="A1:I1"/>
    <mergeCell ref="A2:I2"/>
    <mergeCell ref="A3:I3"/>
    <mergeCell ref="A24:Q24"/>
    <mergeCell ref="I5:I11"/>
  </mergeCells>
  <dataValidations count="1">
    <dataValidation type="list" allowBlank="1" showInputMessage="1" showErrorMessage="1" sqref="F26" xr:uid="{00000000-0002-0000-0500-000000000000}">
      <formula1>"National Grid, State Grid, Renewable Source, Self generate source"</formula1>
    </dataValidation>
  </dataValidations>
  <pageMargins left="0.3"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16"/>
  <sheetViews>
    <sheetView view="pageBreakPreview" zoomScale="85" zoomScaleNormal="85" zoomScaleSheetLayoutView="85" workbookViewId="0">
      <pane ySplit="4" topLeftCell="A5" activePane="bottomLeft" state="frozen"/>
      <selection pane="bottomLeft" activeCell="G23" sqref="G23"/>
      <selection sqref="A1:Q1"/>
    </sheetView>
  </sheetViews>
  <sheetFormatPr defaultColWidth="0" defaultRowHeight="0" customHeight="1" zeroHeight="1"/>
  <cols>
    <col min="1" max="1" width="9.140625" customWidth="1"/>
    <col min="2" max="2" width="39.7109375" customWidth="1"/>
    <col min="3" max="3" width="13.140625" customWidth="1"/>
    <col min="4" max="4" width="14.7109375" customWidth="1"/>
    <col min="5" max="5" width="11.42578125" customWidth="1"/>
    <col min="6" max="6" width="13.5703125" customWidth="1"/>
    <col min="7" max="7" width="23.42578125" bestFit="1" customWidth="1"/>
    <col min="8" max="16384" width="5" hidden="1"/>
  </cols>
  <sheetData>
    <row r="1" spans="1:7" s="9" customFormat="1" ht="15.75">
      <c r="A1" s="478" t="s">
        <v>862</v>
      </c>
      <c r="B1" s="478"/>
      <c r="C1" s="478"/>
      <c r="D1" s="478"/>
      <c r="E1" s="478"/>
      <c r="F1" s="478"/>
      <c r="G1" s="478"/>
    </row>
    <row r="2" spans="1:7" s="9" customFormat="1" ht="15" customHeight="1">
      <c r="A2" s="479" t="s">
        <v>863</v>
      </c>
      <c r="B2" s="479"/>
      <c r="C2" s="479"/>
      <c r="D2" s="479"/>
      <c r="E2" s="479"/>
      <c r="F2" s="479"/>
      <c r="G2" s="479"/>
    </row>
    <row r="3" spans="1:7" s="9" customFormat="1" ht="15" customHeight="1">
      <c r="A3" s="480" t="s">
        <v>207</v>
      </c>
      <c r="B3" s="480"/>
      <c r="C3" s="480"/>
      <c r="D3" s="480"/>
      <c r="E3" s="480"/>
      <c r="F3" s="480"/>
      <c r="G3" s="480"/>
    </row>
    <row r="4" spans="1:7" s="9" customFormat="1" ht="116.25" customHeight="1">
      <c r="A4" s="10" t="s">
        <v>203</v>
      </c>
      <c r="B4" s="10" t="s">
        <v>864</v>
      </c>
      <c r="C4" s="10" t="s">
        <v>865</v>
      </c>
      <c r="D4" s="10" t="s">
        <v>866</v>
      </c>
      <c r="E4" s="10" t="s">
        <v>867</v>
      </c>
      <c r="F4" s="10" t="s">
        <v>868</v>
      </c>
      <c r="G4" s="10" t="s">
        <v>84</v>
      </c>
    </row>
    <row r="5" spans="1:7" ht="15">
      <c r="A5" s="14">
        <v>1</v>
      </c>
      <c r="B5" s="11" t="s">
        <v>869</v>
      </c>
      <c r="C5" s="120" t="s">
        <v>96</v>
      </c>
      <c r="D5" s="120" t="s">
        <v>870</v>
      </c>
      <c r="E5" s="239">
        <v>1830722</v>
      </c>
      <c r="F5" s="240">
        <v>1441.424</v>
      </c>
      <c r="G5" s="248" t="s">
        <v>871</v>
      </c>
    </row>
    <row r="6" spans="1:7" ht="15">
      <c r="A6" s="14">
        <v>2</v>
      </c>
      <c r="B6" s="11" t="s">
        <v>872</v>
      </c>
      <c r="C6" s="120" t="s">
        <v>96</v>
      </c>
      <c r="D6" s="120" t="s">
        <v>870</v>
      </c>
      <c r="E6" s="239">
        <v>42329</v>
      </c>
      <c r="F6" s="240">
        <v>5.9349999999999996</v>
      </c>
      <c r="G6" s="248" t="s">
        <v>871</v>
      </c>
    </row>
    <row r="7" spans="1:7" ht="15">
      <c r="A7" s="14">
        <v>3</v>
      </c>
      <c r="B7" s="11" t="s">
        <v>873</v>
      </c>
      <c r="C7" s="120" t="s">
        <v>96</v>
      </c>
      <c r="D7" s="120" t="s">
        <v>870</v>
      </c>
      <c r="E7" s="239">
        <v>108910</v>
      </c>
      <c r="F7" s="240">
        <v>385.149</v>
      </c>
      <c r="G7" s="248" t="s">
        <v>871</v>
      </c>
    </row>
    <row r="8" spans="1:7" ht="15">
      <c r="A8" s="14">
        <v>4</v>
      </c>
      <c r="B8" s="11" t="s">
        <v>874</v>
      </c>
      <c r="C8" s="120" t="s">
        <v>96</v>
      </c>
      <c r="D8" s="120" t="s">
        <v>870</v>
      </c>
      <c r="E8" s="239">
        <v>28815</v>
      </c>
      <c r="F8" s="240">
        <v>84.522999999999996</v>
      </c>
      <c r="G8" s="248" t="s">
        <v>871</v>
      </c>
    </row>
    <row r="9" spans="1:7" ht="15">
      <c r="A9" s="14">
        <v>5</v>
      </c>
      <c r="B9" s="11" t="s">
        <v>875</v>
      </c>
      <c r="C9" s="120" t="s">
        <v>96</v>
      </c>
      <c r="D9" s="120" t="s">
        <v>870</v>
      </c>
      <c r="E9" s="239">
        <v>2603</v>
      </c>
      <c r="F9" s="240">
        <v>38.569000000000003</v>
      </c>
      <c r="G9" s="248" t="s">
        <v>871</v>
      </c>
    </row>
    <row r="10" spans="1:7" ht="15">
      <c r="A10" s="14">
        <v>6</v>
      </c>
      <c r="B10" s="11" t="s">
        <v>876</v>
      </c>
      <c r="C10" s="120" t="s">
        <v>96</v>
      </c>
      <c r="D10" s="120" t="s">
        <v>870</v>
      </c>
      <c r="E10" s="239">
        <v>57</v>
      </c>
      <c r="F10" s="240">
        <v>0.97</v>
      </c>
      <c r="G10" s="248" t="s">
        <v>871</v>
      </c>
    </row>
    <row r="11" spans="1:7" ht="15">
      <c r="A11" s="14">
        <v>7</v>
      </c>
      <c r="B11" s="11" t="s">
        <v>877</v>
      </c>
      <c r="C11" s="120" t="s">
        <v>96</v>
      </c>
      <c r="D11" s="120" t="s">
        <v>870</v>
      </c>
      <c r="E11" s="239">
        <v>1421</v>
      </c>
      <c r="F11" s="240">
        <v>23.963999999999999</v>
      </c>
      <c r="G11" s="248" t="s">
        <v>871</v>
      </c>
    </row>
    <row r="12" spans="1:7" ht="15">
      <c r="A12" s="14">
        <v>8</v>
      </c>
      <c r="B12" s="11" t="s">
        <v>878</v>
      </c>
      <c r="C12" s="120" t="s">
        <v>96</v>
      </c>
      <c r="D12" s="120" t="s">
        <v>870</v>
      </c>
      <c r="E12" s="239">
        <v>4490</v>
      </c>
      <c r="F12" s="240">
        <v>52.777000000000001</v>
      </c>
      <c r="G12" s="248" t="s">
        <v>871</v>
      </c>
    </row>
    <row r="13" spans="1:7" ht="15">
      <c r="A13" s="14">
        <v>9</v>
      </c>
      <c r="B13" s="11" t="s">
        <v>879</v>
      </c>
      <c r="C13" s="120" t="s">
        <v>96</v>
      </c>
      <c r="D13" s="120" t="s">
        <v>870</v>
      </c>
      <c r="E13" s="239">
        <v>4357</v>
      </c>
      <c r="F13" s="240">
        <v>19.751000000000001</v>
      </c>
      <c r="G13" s="248" t="s">
        <v>871</v>
      </c>
    </row>
    <row r="14" spans="1:7" ht="15">
      <c r="A14" s="14">
        <v>10</v>
      </c>
      <c r="B14" s="11" t="s">
        <v>880</v>
      </c>
      <c r="C14" s="120" t="s">
        <v>96</v>
      </c>
      <c r="D14" s="120" t="s">
        <v>870</v>
      </c>
      <c r="E14" s="239">
        <v>1132</v>
      </c>
      <c r="F14" s="240">
        <v>37.713000000000001</v>
      </c>
      <c r="G14" s="248" t="s">
        <v>871</v>
      </c>
    </row>
    <row r="15" spans="1:7" ht="15">
      <c r="A15" s="14">
        <v>11</v>
      </c>
      <c r="B15" s="11" t="s">
        <v>881</v>
      </c>
      <c r="C15" s="120" t="s">
        <v>96</v>
      </c>
      <c r="D15" s="120" t="s">
        <v>870</v>
      </c>
      <c r="E15" s="239">
        <v>16052</v>
      </c>
      <c r="F15" s="240">
        <v>41.929000000000002</v>
      </c>
      <c r="G15" s="248" t="s">
        <v>871</v>
      </c>
    </row>
    <row r="16" spans="1:7" ht="15">
      <c r="A16" s="14">
        <v>12</v>
      </c>
      <c r="B16" s="11" t="s">
        <v>882</v>
      </c>
      <c r="C16" s="120" t="s">
        <v>835</v>
      </c>
      <c r="D16" s="120" t="s">
        <v>883</v>
      </c>
      <c r="E16" s="239">
        <v>342</v>
      </c>
      <c r="F16" s="240">
        <v>470.03199999999998</v>
      </c>
      <c r="G16" s="248" t="s">
        <v>871</v>
      </c>
    </row>
    <row r="17" spans="1:7" ht="15">
      <c r="A17" s="14">
        <v>13</v>
      </c>
      <c r="B17" s="11" t="s">
        <v>884</v>
      </c>
      <c r="C17" s="120" t="s">
        <v>835</v>
      </c>
      <c r="D17" s="120" t="s">
        <v>883</v>
      </c>
      <c r="E17" s="239">
        <v>1</v>
      </c>
      <c r="F17" s="240">
        <v>10.632</v>
      </c>
      <c r="G17" s="248" t="s">
        <v>871</v>
      </c>
    </row>
    <row r="18" spans="1:7" ht="15">
      <c r="A18" s="14">
        <v>14</v>
      </c>
      <c r="B18" s="11" t="s">
        <v>885</v>
      </c>
      <c r="C18" s="120" t="s">
        <v>835</v>
      </c>
      <c r="D18" s="120" t="s">
        <v>883</v>
      </c>
      <c r="E18" s="239">
        <v>127</v>
      </c>
      <c r="F18" s="240">
        <v>54.703000000000003</v>
      </c>
      <c r="G18" s="248" t="s">
        <v>871</v>
      </c>
    </row>
    <row r="19" spans="1:7" ht="15">
      <c r="A19" s="14">
        <v>15</v>
      </c>
      <c r="B19" s="11" t="s">
        <v>886</v>
      </c>
      <c r="C19" s="120" t="s">
        <v>835</v>
      </c>
      <c r="D19" s="120" t="s">
        <v>883</v>
      </c>
      <c r="E19" s="239">
        <v>26</v>
      </c>
      <c r="F19" s="240">
        <v>17.202000000000002</v>
      </c>
      <c r="G19" s="248" t="s">
        <v>871</v>
      </c>
    </row>
    <row r="20" spans="1:7" ht="15">
      <c r="A20" s="14">
        <v>16</v>
      </c>
      <c r="B20" s="11" t="s">
        <v>887</v>
      </c>
      <c r="C20" s="120" t="s">
        <v>835</v>
      </c>
      <c r="D20" s="120" t="s">
        <v>883</v>
      </c>
      <c r="E20" s="239">
        <v>46</v>
      </c>
      <c r="F20" s="240">
        <v>12.153</v>
      </c>
      <c r="G20" s="248" t="s">
        <v>871</v>
      </c>
    </row>
    <row r="21" spans="1:7" ht="15">
      <c r="A21" s="14">
        <v>17</v>
      </c>
      <c r="B21" s="11" t="s">
        <v>888</v>
      </c>
      <c r="C21" s="120" t="s">
        <v>835</v>
      </c>
      <c r="D21" s="120" t="s">
        <v>883</v>
      </c>
      <c r="E21" s="239">
        <v>9</v>
      </c>
      <c r="F21" s="240">
        <v>0.82399999999999995</v>
      </c>
      <c r="G21" s="248" t="s">
        <v>871</v>
      </c>
    </row>
    <row r="22" spans="1:7" ht="15">
      <c r="A22" s="14">
        <v>18</v>
      </c>
      <c r="B22" s="11" t="s">
        <v>889</v>
      </c>
      <c r="C22" s="120" t="s">
        <v>835</v>
      </c>
      <c r="D22" s="120" t="s">
        <v>883</v>
      </c>
      <c r="E22" s="239">
        <v>73</v>
      </c>
      <c r="F22" s="240">
        <v>17.382999999999999</v>
      </c>
      <c r="G22" s="248" t="s">
        <v>871</v>
      </c>
    </row>
    <row r="23" spans="1:7" ht="15">
      <c r="A23" s="14">
        <v>19</v>
      </c>
      <c r="B23" s="11" t="s">
        <v>890</v>
      </c>
      <c r="C23" s="120" t="s">
        <v>835</v>
      </c>
      <c r="D23" s="120" t="s">
        <v>883</v>
      </c>
      <c r="E23" s="239">
        <v>13</v>
      </c>
      <c r="F23" s="240">
        <v>31.821999999999999</v>
      </c>
      <c r="G23" s="248" t="s">
        <v>871</v>
      </c>
    </row>
    <row r="24" spans="1:7" ht="15">
      <c r="A24" s="14">
        <v>20</v>
      </c>
      <c r="B24" s="11" t="s">
        <v>891</v>
      </c>
      <c r="C24" s="120" t="s">
        <v>835</v>
      </c>
      <c r="D24" s="120" t="s">
        <v>883</v>
      </c>
      <c r="E24" s="239">
        <v>2</v>
      </c>
      <c r="F24" s="240">
        <v>0.14199999999999999</v>
      </c>
      <c r="G24" s="248" t="s">
        <v>871</v>
      </c>
    </row>
    <row r="25" spans="1:7" ht="15">
      <c r="A25" s="14">
        <v>21</v>
      </c>
      <c r="B25" s="11" t="s">
        <v>892</v>
      </c>
      <c r="C25" s="120" t="s">
        <v>835</v>
      </c>
      <c r="D25" s="120" t="s">
        <v>883</v>
      </c>
      <c r="E25" s="239">
        <v>20</v>
      </c>
      <c r="F25" s="240">
        <v>10.523999999999999</v>
      </c>
      <c r="G25" s="248" t="s">
        <v>871</v>
      </c>
    </row>
    <row r="26" spans="1:7" ht="15">
      <c r="A26" s="14">
        <v>22</v>
      </c>
      <c r="B26" s="11" t="s">
        <v>893</v>
      </c>
      <c r="C26" s="120" t="s">
        <v>802</v>
      </c>
      <c r="D26" s="120" t="s">
        <v>894</v>
      </c>
      <c r="E26" s="239">
        <v>1</v>
      </c>
      <c r="F26" s="240">
        <v>8.5709999999999997</v>
      </c>
      <c r="G26" s="248" t="s">
        <v>871</v>
      </c>
    </row>
    <row r="27" spans="1:7" ht="15">
      <c r="A27" s="14">
        <v>23</v>
      </c>
      <c r="B27" s="11" t="s">
        <v>884</v>
      </c>
      <c r="C27" s="120" t="s">
        <v>802</v>
      </c>
      <c r="D27" s="120" t="s">
        <v>894</v>
      </c>
      <c r="E27" s="239">
        <v>2</v>
      </c>
      <c r="F27" s="240">
        <v>81.977000000000004</v>
      </c>
      <c r="G27" s="248" t="s">
        <v>871</v>
      </c>
    </row>
    <row r="28" spans="1:7" ht="15">
      <c r="A28" s="14">
        <v>24</v>
      </c>
      <c r="B28" s="11" t="s">
        <v>895</v>
      </c>
      <c r="C28" s="120" t="s">
        <v>802</v>
      </c>
      <c r="D28" s="120" t="s">
        <v>894</v>
      </c>
      <c r="E28" s="239">
        <v>8</v>
      </c>
      <c r="F28" s="240">
        <v>463.17399999999998</v>
      </c>
      <c r="G28" s="248" t="s">
        <v>871</v>
      </c>
    </row>
    <row r="29" spans="1:7" ht="15">
      <c r="A29" s="14">
        <v>25</v>
      </c>
      <c r="B29" s="11" t="s">
        <v>896</v>
      </c>
      <c r="C29" s="120" t="s">
        <v>802</v>
      </c>
      <c r="D29" s="120" t="s">
        <v>894</v>
      </c>
      <c r="E29" s="239">
        <v>2</v>
      </c>
      <c r="F29" s="240">
        <v>1.149</v>
      </c>
      <c r="G29" s="248" t="s">
        <v>871</v>
      </c>
    </row>
    <row r="30" spans="1:7" ht="15">
      <c r="A30" s="14">
        <v>26</v>
      </c>
      <c r="B30" s="11" t="s">
        <v>885</v>
      </c>
      <c r="C30" s="120" t="s">
        <v>802</v>
      </c>
      <c r="D30" s="120" t="s">
        <v>894</v>
      </c>
      <c r="E30" s="239">
        <v>1</v>
      </c>
      <c r="F30" s="240">
        <v>85.942999999999998</v>
      </c>
      <c r="G30" s="248" t="s">
        <v>871</v>
      </c>
    </row>
    <row r="31" spans="1:7" ht="15">
      <c r="A31" s="14">
        <v>27</v>
      </c>
      <c r="B31" s="11" t="s">
        <v>897</v>
      </c>
      <c r="C31" s="120" t="s">
        <v>802</v>
      </c>
      <c r="D31" s="120" t="s">
        <v>894</v>
      </c>
      <c r="E31" s="239">
        <v>27</v>
      </c>
      <c r="F31" s="12">
        <v>2011.117</v>
      </c>
      <c r="G31" s="248" t="s">
        <v>871</v>
      </c>
    </row>
    <row r="32" spans="1:7" s="121" customFormat="1" ht="15.75">
      <c r="A32" s="166"/>
      <c r="B32" s="481" t="s">
        <v>898</v>
      </c>
      <c r="C32" s="482"/>
      <c r="D32" s="483"/>
      <c r="E32" s="237">
        <f>SUM(E5:E31)</f>
        <v>2041588</v>
      </c>
      <c r="F32" s="238">
        <f>SUM(F5:F31)</f>
        <v>5410.0519999999997</v>
      </c>
      <c r="G32" s="167"/>
    </row>
    <row r="33" spans="1:7" ht="15" hidden="1">
      <c r="A33" s="13"/>
      <c r="B33" s="11"/>
      <c r="C33" s="11"/>
      <c r="D33" s="11"/>
      <c r="E33" s="11"/>
      <c r="F33" s="12"/>
      <c r="G33" s="13"/>
    </row>
    <row r="34" spans="1:7" ht="15" hidden="1">
      <c r="A34" s="13"/>
      <c r="B34" s="11"/>
      <c r="C34" s="11"/>
      <c r="D34" s="11"/>
      <c r="E34" s="11"/>
      <c r="F34" s="12"/>
      <c r="G34" s="13"/>
    </row>
    <row r="35" spans="1:7" ht="15" hidden="1">
      <c r="A35" s="13"/>
      <c r="B35" s="11"/>
      <c r="C35" s="11"/>
      <c r="D35" s="11"/>
      <c r="E35" s="11"/>
      <c r="F35" s="12"/>
      <c r="G35" s="13"/>
    </row>
    <row r="36" spans="1:7" ht="15" hidden="1">
      <c r="A36" s="13"/>
      <c r="B36" s="11"/>
      <c r="C36" s="11"/>
      <c r="D36" s="11"/>
      <c r="E36" s="11"/>
      <c r="F36" s="12"/>
      <c r="G36" s="13"/>
    </row>
    <row r="37" spans="1:7" ht="15" hidden="1">
      <c r="A37" s="13"/>
      <c r="B37" s="11"/>
      <c r="C37" s="11"/>
      <c r="D37" s="11"/>
      <c r="E37" s="11"/>
      <c r="F37" s="12"/>
      <c r="G37" s="13"/>
    </row>
    <row r="38" spans="1:7" ht="15" hidden="1">
      <c r="A38" s="13"/>
      <c r="B38" s="11"/>
      <c r="C38" s="11"/>
      <c r="D38" s="11"/>
      <c r="E38" s="11"/>
      <c r="F38" s="12"/>
      <c r="G38" s="13"/>
    </row>
    <row r="39" spans="1:7" ht="15" hidden="1">
      <c r="A39" s="13"/>
      <c r="B39" s="11"/>
      <c r="C39" s="11"/>
      <c r="D39" s="11"/>
      <c r="E39" s="11"/>
      <c r="F39" s="12"/>
      <c r="G39" s="13"/>
    </row>
    <row r="40" spans="1:7" ht="15" hidden="1">
      <c r="A40" s="13"/>
      <c r="B40" s="11"/>
      <c r="C40" s="11"/>
      <c r="D40" s="11"/>
      <c r="E40" s="11"/>
      <c r="F40" s="12"/>
      <c r="G40" s="13"/>
    </row>
    <row r="41" spans="1:7" ht="15" hidden="1">
      <c r="A41" s="13"/>
      <c r="B41" s="11"/>
      <c r="C41" s="11"/>
      <c r="D41" s="11"/>
      <c r="E41" s="11"/>
      <c r="F41" s="12"/>
      <c r="G41" s="13"/>
    </row>
    <row r="42" spans="1:7" ht="15" hidden="1">
      <c r="A42" s="13"/>
      <c r="B42" s="11"/>
      <c r="C42" s="11"/>
      <c r="D42" s="11"/>
      <c r="E42" s="11"/>
      <c r="F42" s="12"/>
      <c r="G42" s="13"/>
    </row>
    <row r="43" spans="1:7" ht="15" hidden="1">
      <c r="A43" s="13"/>
      <c r="B43" s="11"/>
      <c r="C43" s="11"/>
      <c r="D43" s="11"/>
      <c r="E43" s="11"/>
      <c r="F43" s="12"/>
      <c r="G43" s="13"/>
    </row>
    <row r="44" spans="1:7" ht="15" hidden="1">
      <c r="A44" s="13"/>
      <c r="B44" s="11"/>
      <c r="C44" s="11"/>
      <c r="D44" s="11"/>
      <c r="E44" s="11"/>
      <c r="F44" s="12"/>
      <c r="G44" s="13"/>
    </row>
    <row r="45" spans="1:7" ht="15" hidden="1">
      <c r="A45" s="13"/>
      <c r="B45" s="11"/>
      <c r="C45" s="11"/>
      <c r="D45" s="11"/>
      <c r="E45" s="11"/>
      <c r="F45" s="12"/>
      <c r="G45" s="13"/>
    </row>
    <row r="46" spans="1:7" ht="15" hidden="1">
      <c r="A46" s="13"/>
      <c r="B46" s="11"/>
      <c r="C46" s="11"/>
      <c r="D46" s="11"/>
      <c r="E46" s="11"/>
      <c r="F46" s="12"/>
      <c r="G46" s="13"/>
    </row>
    <row r="47" spans="1:7" ht="15" hidden="1">
      <c r="A47" s="13"/>
      <c r="B47" s="11"/>
      <c r="C47" s="11"/>
      <c r="D47" s="11"/>
      <c r="E47" s="11"/>
      <c r="F47" s="12"/>
      <c r="G47" s="13"/>
    </row>
    <row r="48" spans="1:7" ht="15" hidden="1">
      <c r="A48" s="13"/>
      <c r="B48" s="11"/>
      <c r="C48" s="11"/>
      <c r="D48" s="11"/>
      <c r="E48" s="11"/>
      <c r="F48" s="12"/>
      <c r="G48" s="13"/>
    </row>
    <row r="49" spans="1:7" ht="15" hidden="1">
      <c r="A49" s="13"/>
      <c r="B49" s="11"/>
      <c r="C49" s="11"/>
      <c r="D49" s="11"/>
      <c r="E49" s="11"/>
      <c r="F49" s="12"/>
      <c r="G49" s="13"/>
    </row>
    <row r="50" spans="1:7" ht="15" hidden="1">
      <c r="A50" s="13"/>
      <c r="B50" s="11"/>
      <c r="C50" s="11"/>
      <c r="D50" s="11"/>
      <c r="E50" s="11"/>
      <c r="F50" s="12"/>
      <c r="G50" s="13"/>
    </row>
    <row r="51" spans="1:7" ht="15" hidden="1">
      <c r="A51" s="13"/>
      <c r="B51" s="11"/>
      <c r="C51" s="11"/>
      <c r="D51" s="11"/>
      <c r="E51" s="11"/>
      <c r="F51" s="12"/>
      <c r="G51" s="13"/>
    </row>
    <row r="52" spans="1:7" ht="15" hidden="1">
      <c r="A52" s="13"/>
      <c r="B52" s="11"/>
      <c r="C52" s="11"/>
      <c r="D52" s="11"/>
      <c r="E52" s="11"/>
      <c r="F52" s="12"/>
      <c r="G52" s="13"/>
    </row>
    <row r="53" spans="1:7" ht="15" hidden="1">
      <c r="A53" s="13"/>
      <c r="B53" s="11"/>
      <c r="C53" s="11"/>
      <c r="D53" s="11"/>
      <c r="E53" s="11"/>
      <c r="F53" s="12"/>
      <c r="G53" s="13"/>
    </row>
    <row r="54" spans="1:7" ht="15" hidden="1">
      <c r="A54" s="13"/>
      <c r="B54" s="11"/>
      <c r="C54" s="11"/>
      <c r="D54" s="11"/>
      <c r="E54" s="11"/>
      <c r="F54" s="12"/>
      <c r="G54" s="13"/>
    </row>
    <row r="55" spans="1:7" ht="15" hidden="1">
      <c r="A55" s="13"/>
      <c r="B55" s="11"/>
      <c r="C55" s="11"/>
      <c r="D55" s="11"/>
      <c r="E55" s="11"/>
      <c r="F55" s="12"/>
      <c r="G55" s="13"/>
    </row>
    <row r="56" spans="1:7" ht="15" hidden="1">
      <c r="A56" s="13"/>
      <c r="B56" s="11"/>
      <c r="C56" s="11"/>
      <c r="D56" s="11"/>
      <c r="E56" s="11"/>
      <c r="F56" s="12"/>
      <c r="G56" s="13"/>
    </row>
    <row r="57" spans="1:7" ht="15" hidden="1">
      <c r="A57" s="13"/>
      <c r="B57" s="11"/>
      <c r="C57" s="11"/>
      <c r="D57" s="11"/>
      <c r="E57" s="11"/>
      <c r="F57" s="12"/>
      <c r="G57" s="13"/>
    </row>
    <row r="58" spans="1:7" ht="15" hidden="1">
      <c r="A58" s="13"/>
      <c r="B58" s="11"/>
      <c r="C58" s="11"/>
      <c r="D58" s="11"/>
      <c r="E58" s="11"/>
      <c r="F58" s="12"/>
      <c r="G58" s="13"/>
    </row>
    <row r="59" spans="1:7" ht="15" hidden="1">
      <c r="A59" s="13"/>
      <c r="B59" s="11"/>
      <c r="C59" s="11"/>
      <c r="D59" s="11"/>
      <c r="E59" s="11"/>
      <c r="F59" s="12"/>
      <c r="G59" s="13"/>
    </row>
    <row r="60" spans="1:7" ht="15" hidden="1">
      <c r="A60" s="13"/>
      <c r="B60" s="11"/>
      <c r="C60" s="11"/>
      <c r="D60" s="11"/>
      <c r="E60" s="11"/>
      <c r="F60" s="12"/>
      <c r="G60" s="13"/>
    </row>
    <row r="61" spans="1:7" ht="15" hidden="1">
      <c r="A61" s="13"/>
      <c r="B61" s="11"/>
      <c r="C61" s="11"/>
      <c r="D61" s="11"/>
      <c r="E61" s="11"/>
      <c r="F61" s="12"/>
      <c r="G61" s="13"/>
    </row>
    <row r="62" spans="1:7" ht="15" hidden="1">
      <c r="A62" s="13"/>
      <c r="B62" s="11"/>
      <c r="C62" s="11"/>
      <c r="D62" s="11"/>
      <c r="E62" s="11"/>
      <c r="F62" s="12"/>
      <c r="G62" s="13"/>
    </row>
    <row r="63" spans="1:7" ht="15" hidden="1">
      <c r="A63" s="13"/>
      <c r="B63" s="11"/>
      <c r="C63" s="11"/>
      <c r="D63" s="11"/>
      <c r="E63" s="11"/>
      <c r="F63" s="12"/>
      <c r="G63" s="13"/>
    </row>
    <row r="64" spans="1:7" ht="15" hidden="1">
      <c r="A64" s="13"/>
      <c r="B64" s="11"/>
      <c r="C64" s="11"/>
      <c r="D64" s="11"/>
      <c r="E64" s="11"/>
      <c r="F64" s="12"/>
      <c r="G64" s="13"/>
    </row>
    <row r="65" spans="1:7" ht="15" hidden="1">
      <c r="A65" s="13"/>
      <c r="B65" s="11"/>
      <c r="C65" s="11"/>
      <c r="D65" s="11"/>
      <c r="E65" s="11"/>
      <c r="F65" s="12"/>
      <c r="G65" s="13"/>
    </row>
    <row r="66" spans="1:7" ht="15" hidden="1">
      <c r="A66" s="13"/>
      <c r="B66" s="11"/>
      <c r="C66" s="11"/>
      <c r="D66" s="11"/>
      <c r="E66" s="11"/>
      <c r="F66" s="12"/>
      <c r="G66" s="13"/>
    </row>
    <row r="67" spans="1:7" ht="15" hidden="1">
      <c r="A67" s="13"/>
      <c r="B67" s="11"/>
      <c r="C67" s="11"/>
      <c r="D67" s="11"/>
      <c r="E67" s="11"/>
      <c r="F67" s="12"/>
      <c r="G67" s="13"/>
    </row>
    <row r="68" spans="1:7" ht="15" hidden="1">
      <c r="A68" s="13"/>
      <c r="B68" s="11"/>
      <c r="C68" s="11"/>
      <c r="D68" s="11"/>
      <c r="E68" s="11"/>
      <c r="F68" s="12"/>
      <c r="G68" s="13"/>
    </row>
    <row r="69" spans="1:7" ht="15" hidden="1">
      <c r="A69" s="13"/>
      <c r="B69" s="11"/>
      <c r="C69" s="11"/>
      <c r="D69" s="11"/>
      <c r="E69" s="11"/>
      <c r="F69" s="12"/>
      <c r="G69" s="13"/>
    </row>
    <row r="70" spans="1:7" ht="15" hidden="1">
      <c r="A70" s="13"/>
      <c r="B70" s="11"/>
      <c r="C70" s="11"/>
      <c r="D70" s="11"/>
      <c r="E70" s="11"/>
      <c r="F70" s="12"/>
      <c r="G70" s="13"/>
    </row>
    <row r="71" spans="1:7" ht="15" hidden="1">
      <c r="A71" s="13"/>
      <c r="B71" s="11"/>
      <c r="C71" s="11"/>
      <c r="D71" s="11"/>
      <c r="E71" s="11"/>
      <c r="F71" s="12"/>
      <c r="G71" s="13"/>
    </row>
    <row r="72" spans="1:7" ht="15" hidden="1">
      <c r="A72" s="13"/>
      <c r="B72" s="11"/>
      <c r="C72" s="11"/>
      <c r="D72" s="11"/>
      <c r="E72" s="11"/>
      <c r="F72" s="12"/>
      <c r="G72" s="13"/>
    </row>
    <row r="73" spans="1:7" ht="15" hidden="1">
      <c r="A73" s="13"/>
      <c r="B73" s="11"/>
      <c r="C73" s="11"/>
      <c r="D73" s="11"/>
      <c r="E73" s="11"/>
      <c r="F73" s="12"/>
      <c r="G73" s="13"/>
    </row>
    <row r="74" spans="1:7" ht="15" hidden="1">
      <c r="A74" s="13"/>
      <c r="B74" s="11"/>
      <c r="C74" s="11"/>
      <c r="D74" s="11"/>
      <c r="E74" s="11"/>
      <c r="F74" s="12"/>
      <c r="G74" s="13"/>
    </row>
    <row r="75" spans="1:7" ht="15" hidden="1">
      <c r="A75" s="13"/>
      <c r="B75" s="11"/>
      <c r="C75" s="11"/>
      <c r="D75" s="11"/>
      <c r="E75" s="11"/>
      <c r="F75" s="12"/>
      <c r="G75" s="13"/>
    </row>
    <row r="76" spans="1:7" ht="15" hidden="1">
      <c r="A76" s="13"/>
      <c r="B76" s="11"/>
      <c r="C76" s="11"/>
      <c r="D76" s="11"/>
      <c r="E76" s="11"/>
      <c r="F76" s="12"/>
      <c r="G76" s="13"/>
    </row>
    <row r="77" spans="1:7" ht="15" hidden="1">
      <c r="A77" s="13"/>
      <c r="B77" s="11"/>
      <c r="C77" s="11"/>
      <c r="D77" s="11"/>
      <c r="E77" s="11"/>
      <c r="F77" s="12"/>
      <c r="G77" s="13"/>
    </row>
    <row r="78" spans="1:7" ht="15" hidden="1">
      <c r="A78" s="13"/>
      <c r="B78" s="11"/>
      <c r="C78" s="11"/>
      <c r="D78" s="11"/>
      <c r="E78" s="11"/>
      <c r="F78" s="12"/>
      <c r="G78" s="13"/>
    </row>
    <row r="79" spans="1:7" ht="15" hidden="1">
      <c r="A79" s="13"/>
      <c r="B79" s="11"/>
      <c r="C79" s="11"/>
      <c r="D79" s="11"/>
      <c r="E79" s="11"/>
      <c r="F79" s="12"/>
      <c r="G79" s="13"/>
    </row>
    <row r="80" spans="1:7" ht="15" hidden="1">
      <c r="A80" s="13"/>
      <c r="B80" s="11"/>
      <c r="C80" s="11"/>
      <c r="D80" s="11"/>
      <c r="E80" s="11"/>
      <c r="F80" s="12"/>
      <c r="G80" s="13"/>
    </row>
    <row r="81" spans="1:7" ht="15" hidden="1">
      <c r="A81" s="13"/>
      <c r="B81" s="11"/>
      <c r="C81" s="11"/>
      <c r="D81" s="11"/>
      <c r="E81" s="11"/>
      <c r="F81" s="12"/>
      <c r="G81" s="13"/>
    </row>
    <row r="82" spans="1:7" ht="15" hidden="1">
      <c r="A82" s="13"/>
      <c r="B82" s="11"/>
      <c r="C82" s="11"/>
      <c r="D82" s="11"/>
      <c r="E82" s="11"/>
      <c r="F82" s="12"/>
      <c r="G82" s="13"/>
    </row>
    <row r="83" spans="1:7" ht="15" hidden="1">
      <c r="A83" s="13"/>
      <c r="B83" s="11"/>
      <c r="C83" s="11"/>
      <c r="D83" s="11"/>
      <c r="E83" s="11"/>
      <c r="F83" s="12"/>
      <c r="G83" s="13"/>
    </row>
    <row r="84" spans="1:7" ht="15" hidden="1">
      <c r="A84" s="13"/>
      <c r="B84" s="11"/>
      <c r="C84" s="11"/>
      <c r="D84" s="11"/>
      <c r="E84" s="11"/>
      <c r="F84" s="12"/>
      <c r="G84" s="13"/>
    </row>
    <row r="85" spans="1:7" ht="15" hidden="1">
      <c r="A85" s="13"/>
      <c r="B85" s="11"/>
      <c r="C85" s="11"/>
      <c r="D85" s="11"/>
      <c r="E85" s="11"/>
      <c r="F85" s="12"/>
      <c r="G85" s="13"/>
    </row>
    <row r="86" spans="1:7" ht="15" hidden="1">
      <c r="A86" s="13"/>
      <c r="B86" s="11"/>
      <c r="C86" s="11"/>
      <c r="D86" s="11"/>
      <c r="E86" s="11"/>
      <c r="F86" s="12"/>
      <c r="G86" s="13"/>
    </row>
    <row r="87" spans="1:7" ht="15" hidden="1">
      <c r="A87" s="13"/>
      <c r="B87" s="11"/>
      <c r="C87" s="11"/>
      <c r="D87" s="11"/>
      <c r="E87" s="11"/>
      <c r="F87" s="12"/>
      <c r="G87" s="13"/>
    </row>
    <row r="88" spans="1:7" ht="15" hidden="1">
      <c r="A88" s="13"/>
      <c r="B88" s="11"/>
      <c r="C88" s="11"/>
      <c r="D88" s="11"/>
      <c r="E88" s="11"/>
      <c r="F88" s="12"/>
      <c r="G88" s="13"/>
    </row>
    <row r="89" spans="1:7" ht="15" hidden="1">
      <c r="A89" s="13"/>
      <c r="B89" s="11"/>
      <c r="C89" s="11"/>
      <c r="D89" s="11"/>
      <c r="E89" s="11"/>
      <c r="F89" s="12"/>
      <c r="G89" s="13"/>
    </row>
    <row r="90" spans="1:7" ht="15" hidden="1">
      <c r="A90" s="13"/>
      <c r="B90" s="11"/>
      <c r="C90" s="11"/>
      <c r="D90" s="11"/>
      <c r="E90" s="11"/>
      <c r="F90" s="12"/>
      <c r="G90" s="13"/>
    </row>
    <row r="91" spans="1:7" ht="15" hidden="1">
      <c r="A91" s="13"/>
      <c r="B91" s="11"/>
      <c r="C91" s="11"/>
      <c r="D91" s="11"/>
      <c r="E91" s="11"/>
      <c r="F91" s="12"/>
      <c r="G91" s="13"/>
    </row>
    <row r="92" spans="1:7" ht="15" hidden="1">
      <c r="A92" s="13"/>
      <c r="B92" s="11"/>
      <c r="C92" s="11"/>
      <c r="D92" s="11"/>
      <c r="E92" s="11"/>
      <c r="F92" s="12"/>
      <c r="G92" s="13"/>
    </row>
    <row r="93" spans="1:7" ht="15" hidden="1">
      <c r="A93" s="13"/>
      <c r="B93" s="11"/>
      <c r="C93" s="11"/>
      <c r="D93" s="11"/>
      <c r="E93" s="11"/>
      <c r="F93" s="12"/>
      <c r="G93" s="13"/>
    </row>
    <row r="94" spans="1:7" ht="15" hidden="1">
      <c r="A94" s="13"/>
      <c r="B94" s="11"/>
      <c r="C94" s="11"/>
      <c r="D94" s="11"/>
      <c r="E94" s="11"/>
      <c r="F94" s="12"/>
      <c r="G94" s="13"/>
    </row>
    <row r="95" spans="1:7" ht="15" hidden="1">
      <c r="A95" s="13"/>
      <c r="B95" s="11"/>
      <c r="C95" s="11"/>
      <c r="D95" s="11"/>
      <c r="E95" s="11"/>
      <c r="F95" s="12"/>
      <c r="G95" s="13"/>
    </row>
    <row r="96" spans="1:7" ht="15" hidden="1">
      <c r="A96" s="13"/>
      <c r="B96" s="11"/>
      <c r="C96" s="11"/>
      <c r="D96" s="11"/>
      <c r="E96" s="11"/>
      <c r="F96" s="12"/>
      <c r="G96" s="13"/>
    </row>
    <row r="97" spans="1:7" ht="15" hidden="1">
      <c r="A97" s="13"/>
      <c r="B97" s="11"/>
      <c r="C97" s="11"/>
      <c r="D97" s="11"/>
      <c r="E97" s="11"/>
      <c r="F97" s="12"/>
      <c r="G97" s="13"/>
    </row>
    <row r="98" spans="1:7" ht="15" hidden="1">
      <c r="A98" s="13"/>
      <c r="B98" s="11"/>
      <c r="C98" s="11"/>
      <c r="D98" s="11"/>
      <c r="E98" s="11"/>
      <c r="F98" s="12"/>
      <c r="G98" s="13"/>
    </row>
    <row r="99" spans="1:7" ht="15" hidden="1">
      <c r="A99" s="13"/>
      <c r="B99" s="11"/>
      <c r="C99" s="11"/>
      <c r="D99" s="11"/>
      <c r="E99" s="11"/>
      <c r="F99" s="12"/>
      <c r="G99" s="13"/>
    </row>
    <row r="100" spans="1:7" ht="15" hidden="1">
      <c r="A100" s="13"/>
      <c r="B100" s="11"/>
      <c r="C100" s="11"/>
      <c r="D100" s="11"/>
      <c r="E100" s="11"/>
      <c r="F100" s="12"/>
      <c r="G100" s="13"/>
    </row>
    <row r="101" spans="1:7" ht="15" hidden="1">
      <c r="A101" s="13"/>
      <c r="B101" s="11"/>
      <c r="C101" s="11"/>
      <c r="D101" s="11"/>
      <c r="E101" s="11"/>
      <c r="F101" s="12"/>
      <c r="G101" s="13"/>
    </row>
    <row r="102" spans="1:7" ht="15" hidden="1">
      <c r="A102" s="13"/>
      <c r="B102" s="11"/>
      <c r="C102" s="11"/>
      <c r="D102" s="11"/>
      <c r="E102" s="11"/>
      <c r="F102" s="12"/>
      <c r="G102" s="13"/>
    </row>
    <row r="103" spans="1:7" ht="15" hidden="1">
      <c r="A103" s="13"/>
      <c r="B103" s="11"/>
      <c r="C103" s="11"/>
      <c r="D103" s="11"/>
      <c r="E103" s="11"/>
      <c r="F103" s="12"/>
      <c r="G103" s="13"/>
    </row>
    <row r="104" spans="1:7" ht="15" hidden="1">
      <c r="A104" s="13"/>
      <c r="B104" s="11"/>
      <c r="C104" s="11"/>
      <c r="D104" s="11"/>
      <c r="E104" s="11"/>
      <c r="F104" s="12"/>
      <c r="G104" s="13"/>
    </row>
    <row r="105" spans="1:7" ht="15" hidden="1">
      <c r="A105" s="13"/>
      <c r="B105" s="11"/>
      <c r="C105" s="11"/>
      <c r="D105" s="11"/>
      <c r="E105" s="11"/>
      <c r="F105" s="12"/>
      <c r="G105" s="13"/>
    </row>
    <row r="106" spans="1:7" ht="15" hidden="1">
      <c r="A106" s="13"/>
      <c r="B106" s="11"/>
      <c r="C106" s="11"/>
      <c r="D106" s="11"/>
      <c r="E106" s="11"/>
      <c r="F106" s="12"/>
      <c r="G106" s="13"/>
    </row>
    <row r="107" spans="1:7" ht="15" hidden="1">
      <c r="A107" s="13"/>
      <c r="B107" s="11"/>
      <c r="C107" s="11"/>
      <c r="D107" s="11"/>
      <c r="E107" s="11"/>
      <c r="F107" s="12"/>
      <c r="G107" s="13"/>
    </row>
    <row r="108" spans="1:7" ht="15" hidden="1">
      <c r="A108" s="13"/>
      <c r="B108" s="11"/>
      <c r="C108" s="11"/>
      <c r="D108" s="11"/>
      <c r="E108" s="11"/>
      <c r="F108" s="12"/>
      <c r="G108" s="13"/>
    </row>
    <row r="109" spans="1:7" ht="15" hidden="1">
      <c r="A109" s="13"/>
      <c r="B109" s="11"/>
      <c r="C109" s="11"/>
      <c r="D109" s="11"/>
      <c r="E109" s="11"/>
      <c r="F109" s="12"/>
      <c r="G109" s="13"/>
    </row>
    <row r="110" spans="1:7" ht="15" hidden="1">
      <c r="A110" s="13"/>
      <c r="B110" s="11"/>
      <c r="C110" s="11"/>
      <c r="D110" s="11"/>
      <c r="E110" s="11"/>
      <c r="F110" s="12"/>
      <c r="G110" s="13"/>
    </row>
    <row r="111" spans="1:7" ht="15" hidden="1">
      <c r="A111" s="13"/>
      <c r="B111" s="11"/>
      <c r="C111" s="11"/>
      <c r="D111" s="11"/>
      <c r="E111" s="11"/>
      <c r="F111" s="12"/>
      <c r="G111" s="13"/>
    </row>
    <row r="112" spans="1:7" ht="15" hidden="1">
      <c r="A112" s="13"/>
      <c r="B112" s="11"/>
      <c r="C112" s="11"/>
      <c r="D112" s="11"/>
      <c r="E112" s="11"/>
      <c r="F112" s="12"/>
      <c r="G112" s="13"/>
    </row>
    <row r="113" spans="1:7" ht="15" hidden="1">
      <c r="A113" s="13"/>
      <c r="B113" s="11"/>
      <c r="C113" s="11"/>
      <c r="D113" s="11"/>
      <c r="E113" s="11"/>
      <c r="F113" s="12"/>
      <c r="G113" s="13"/>
    </row>
    <row r="114" spans="1:7" ht="15" hidden="1">
      <c r="A114" s="13"/>
      <c r="B114" s="11"/>
      <c r="C114" s="11"/>
      <c r="D114" s="11"/>
      <c r="E114" s="11"/>
      <c r="F114" s="12"/>
      <c r="G114" s="13"/>
    </row>
    <row r="115" spans="1:7" ht="15" hidden="1">
      <c r="A115" s="13"/>
      <c r="B115" s="11"/>
      <c r="C115" s="11"/>
      <c r="D115" s="11"/>
      <c r="E115" s="11"/>
      <c r="F115" s="12"/>
      <c r="G115" s="13"/>
    </row>
    <row r="116" spans="1:7" ht="15" hidden="1">
      <c r="A116" s="13"/>
      <c r="B116" s="11"/>
      <c r="C116" s="11"/>
      <c r="D116" s="11"/>
      <c r="E116" s="11"/>
      <c r="F116" s="12"/>
      <c r="G116" s="13"/>
    </row>
    <row r="117" spans="1:7" ht="15" hidden="1">
      <c r="A117" s="13"/>
      <c r="B117" s="11"/>
      <c r="C117" s="11"/>
      <c r="D117" s="11"/>
      <c r="E117" s="11"/>
      <c r="F117" s="12"/>
      <c r="G117" s="13"/>
    </row>
    <row r="118" spans="1:7" ht="15" hidden="1">
      <c r="A118" s="13"/>
      <c r="B118" s="11"/>
      <c r="C118" s="11"/>
      <c r="D118" s="11"/>
      <c r="E118" s="11"/>
      <c r="F118" s="12"/>
      <c r="G118" s="13"/>
    </row>
    <row r="119" spans="1:7" ht="15" hidden="1">
      <c r="A119" s="13"/>
      <c r="B119" s="11"/>
      <c r="C119" s="11"/>
      <c r="D119" s="11"/>
      <c r="E119" s="11"/>
      <c r="F119" s="12"/>
      <c r="G119" s="13"/>
    </row>
    <row r="120" spans="1:7" ht="15" hidden="1">
      <c r="A120" s="13"/>
      <c r="B120" s="11"/>
      <c r="C120" s="11"/>
      <c r="D120" s="11"/>
      <c r="E120" s="11"/>
      <c r="F120" s="12"/>
      <c r="G120" s="13"/>
    </row>
    <row r="121" spans="1:7" ht="15" hidden="1">
      <c r="A121" s="13"/>
      <c r="B121" s="11"/>
      <c r="C121" s="11"/>
      <c r="D121" s="11"/>
      <c r="E121" s="11"/>
      <c r="F121" s="12"/>
      <c r="G121" s="13"/>
    </row>
    <row r="122" spans="1:7" ht="15" hidden="1">
      <c r="A122" s="13"/>
      <c r="B122" s="11"/>
      <c r="C122" s="11"/>
      <c r="D122" s="11"/>
      <c r="E122" s="11"/>
      <c r="F122" s="12"/>
      <c r="G122" s="13"/>
    </row>
    <row r="123" spans="1:7" ht="15" hidden="1">
      <c r="A123" s="13"/>
      <c r="B123" s="11"/>
      <c r="C123" s="11"/>
      <c r="D123" s="11"/>
      <c r="E123" s="11"/>
      <c r="F123" s="12"/>
      <c r="G123" s="13"/>
    </row>
    <row r="124" spans="1:7" ht="15" hidden="1">
      <c r="A124" s="13"/>
      <c r="B124" s="11"/>
      <c r="C124" s="11"/>
      <c r="D124" s="11"/>
      <c r="E124" s="11"/>
      <c r="F124" s="12"/>
      <c r="G124" s="13"/>
    </row>
    <row r="125" spans="1:7" ht="15" hidden="1">
      <c r="A125" s="13"/>
      <c r="B125" s="11"/>
      <c r="C125" s="11"/>
      <c r="D125" s="11"/>
      <c r="E125" s="11"/>
      <c r="F125" s="12"/>
      <c r="G125" s="13"/>
    </row>
    <row r="126" spans="1:7" ht="15" hidden="1">
      <c r="A126" s="13"/>
      <c r="B126" s="11"/>
      <c r="C126" s="11"/>
      <c r="D126" s="11"/>
      <c r="E126" s="11"/>
      <c r="F126" s="12"/>
      <c r="G126" s="13"/>
    </row>
    <row r="127" spans="1:7" ht="15" hidden="1">
      <c r="A127" s="13"/>
      <c r="B127" s="11"/>
      <c r="C127" s="11"/>
      <c r="D127" s="11"/>
      <c r="E127" s="11"/>
      <c r="F127" s="12"/>
      <c r="G127" s="13"/>
    </row>
    <row r="128" spans="1:7" ht="15" hidden="1">
      <c r="A128" s="13"/>
      <c r="B128" s="11"/>
      <c r="C128" s="11"/>
      <c r="D128" s="11"/>
      <c r="E128" s="11"/>
      <c r="F128" s="12"/>
      <c r="G128" s="13"/>
    </row>
    <row r="129" spans="1:7" ht="15" hidden="1">
      <c r="A129" s="13"/>
      <c r="B129" s="11"/>
      <c r="C129" s="11"/>
      <c r="D129" s="11"/>
      <c r="E129" s="11"/>
      <c r="F129" s="12"/>
      <c r="G129" s="13"/>
    </row>
    <row r="130" spans="1:7" ht="15" hidden="1">
      <c r="A130" s="13"/>
      <c r="B130" s="11"/>
      <c r="C130" s="11"/>
      <c r="D130" s="11"/>
      <c r="E130" s="11"/>
      <c r="F130" s="12"/>
      <c r="G130" s="13"/>
    </row>
    <row r="131" spans="1:7" ht="15" hidden="1">
      <c r="A131" s="13"/>
      <c r="B131" s="11"/>
      <c r="C131" s="11"/>
      <c r="D131" s="11"/>
      <c r="E131" s="11"/>
      <c r="F131" s="12"/>
      <c r="G131" s="13"/>
    </row>
    <row r="132" spans="1:7" ht="15" hidden="1">
      <c r="A132" s="13"/>
      <c r="B132" s="11"/>
      <c r="C132" s="11"/>
      <c r="D132" s="11"/>
      <c r="E132" s="11"/>
      <c r="F132" s="12"/>
      <c r="G132" s="13"/>
    </row>
    <row r="133" spans="1:7" ht="15" hidden="1">
      <c r="A133" s="13"/>
      <c r="B133" s="11"/>
      <c r="C133" s="11"/>
      <c r="D133" s="11"/>
      <c r="E133" s="11"/>
      <c r="F133" s="12"/>
      <c r="G133" s="13"/>
    </row>
    <row r="134" spans="1:7" ht="15" hidden="1">
      <c r="A134" s="13"/>
      <c r="B134" s="11"/>
      <c r="C134" s="11"/>
      <c r="D134" s="11"/>
      <c r="E134" s="11"/>
      <c r="F134" s="12"/>
      <c r="G134" s="13"/>
    </row>
    <row r="135" spans="1:7" ht="15" hidden="1">
      <c r="A135" s="13"/>
      <c r="B135" s="11"/>
      <c r="C135" s="11"/>
      <c r="D135" s="11"/>
      <c r="E135" s="11"/>
      <c r="F135" s="12"/>
      <c r="G135" s="13"/>
    </row>
    <row r="136" spans="1:7" ht="15" hidden="1">
      <c r="A136" s="13"/>
      <c r="B136" s="11"/>
      <c r="C136" s="11"/>
      <c r="D136" s="11"/>
      <c r="E136" s="11"/>
      <c r="F136" s="12"/>
      <c r="G136" s="13"/>
    </row>
    <row r="137" spans="1:7" ht="15" hidden="1">
      <c r="A137" s="13"/>
      <c r="B137" s="11"/>
      <c r="C137" s="11"/>
      <c r="D137" s="11"/>
      <c r="E137" s="11"/>
      <c r="F137" s="12"/>
      <c r="G137" s="13"/>
    </row>
    <row r="138" spans="1:7" ht="15" hidden="1">
      <c r="A138" s="13"/>
      <c r="B138" s="11"/>
      <c r="C138" s="11"/>
      <c r="D138" s="11"/>
      <c r="E138" s="11"/>
      <c r="F138" s="12"/>
      <c r="G138" s="13"/>
    </row>
    <row r="139" spans="1:7" ht="15" hidden="1">
      <c r="A139" s="13"/>
      <c r="B139" s="11"/>
      <c r="C139" s="11"/>
      <c r="D139" s="11"/>
      <c r="E139" s="11"/>
      <c r="F139" s="12"/>
      <c r="G139" s="13"/>
    </row>
    <row r="140" spans="1:7" ht="15" hidden="1">
      <c r="A140" s="13"/>
      <c r="B140" s="11"/>
      <c r="C140" s="11"/>
      <c r="D140" s="11"/>
      <c r="E140" s="11"/>
      <c r="F140" s="12"/>
      <c r="G140" s="13"/>
    </row>
    <row r="141" spans="1:7" ht="15" hidden="1">
      <c r="A141" s="13"/>
      <c r="B141" s="11"/>
      <c r="C141" s="11"/>
      <c r="D141" s="11"/>
      <c r="E141" s="11"/>
      <c r="F141" s="12"/>
      <c r="G141" s="13"/>
    </row>
    <row r="142" spans="1:7" ht="15" hidden="1">
      <c r="A142" s="13"/>
      <c r="B142" s="11"/>
      <c r="C142" s="11"/>
      <c r="D142" s="11"/>
      <c r="E142" s="11"/>
      <c r="F142" s="12"/>
      <c r="G142" s="13"/>
    </row>
    <row r="143" spans="1:7" ht="15" hidden="1">
      <c r="A143" s="13"/>
      <c r="B143" s="11"/>
      <c r="C143" s="11"/>
      <c r="D143" s="11"/>
      <c r="E143" s="11"/>
      <c r="F143" s="12"/>
      <c r="G143" s="13"/>
    </row>
    <row r="144" spans="1:7" ht="15" hidden="1">
      <c r="A144" s="13"/>
      <c r="B144" s="11"/>
      <c r="C144" s="11"/>
      <c r="D144" s="11"/>
      <c r="E144" s="11"/>
      <c r="F144" s="12"/>
      <c r="G144" s="13"/>
    </row>
    <row r="145" spans="1:7" ht="15" hidden="1">
      <c r="A145" s="13"/>
      <c r="B145" s="11"/>
      <c r="C145" s="11"/>
      <c r="D145" s="11"/>
      <c r="E145" s="11"/>
      <c r="F145" s="12"/>
      <c r="G145" s="13"/>
    </row>
    <row r="146" spans="1:7" ht="15" hidden="1">
      <c r="A146" s="13"/>
      <c r="B146" s="11"/>
      <c r="C146" s="11"/>
      <c r="D146" s="11"/>
      <c r="E146" s="11"/>
      <c r="F146" s="12"/>
      <c r="G146" s="13"/>
    </row>
    <row r="147" spans="1:7" ht="15" hidden="1">
      <c r="A147" s="13"/>
      <c r="B147" s="11"/>
      <c r="C147" s="11"/>
      <c r="D147" s="11"/>
      <c r="E147" s="11"/>
      <c r="F147" s="12"/>
      <c r="G147" s="13"/>
    </row>
    <row r="148" spans="1:7" ht="15" hidden="1">
      <c r="A148" s="13"/>
      <c r="B148" s="11"/>
      <c r="C148" s="11"/>
      <c r="D148" s="11"/>
      <c r="E148" s="11"/>
      <c r="F148" s="12"/>
      <c r="G148" s="13"/>
    </row>
    <row r="149" spans="1:7" ht="15" hidden="1">
      <c r="A149" s="13"/>
      <c r="B149" s="11"/>
      <c r="C149" s="11"/>
      <c r="D149" s="11"/>
      <c r="E149" s="11"/>
      <c r="F149" s="12"/>
      <c r="G149" s="13"/>
    </row>
    <row r="150" spans="1:7" ht="15" hidden="1">
      <c r="A150" s="13"/>
      <c r="B150" s="11"/>
      <c r="C150" s="11"/>
      <c r="D150" s="11"/>
      <c r="E150" s="11"/>
      <c r="F150" s="12"/>
      <c r="G150" s="13"/>
    </row>
    <row r="151" spans="1:7" ht="15" hidden="1">
      <c r="A151" s="13"/>
      <c r="B151" s="11"/>
      <c r="C151" s="11"/>
      <c r="D151" s="11"/>
      <c r="E151" s="11"/>
      <c r="F151" s="12"/>
      <c r="G151" s="13"/>
    </row>
    <row r="152" spans="1:7" ht="15" hidden="1">
      <c r="A152" s="13"/>
      <c r="B152" s="11"/>
      <c r="C152" s="11"/>
      <c r="D152" s="11"/>
      <c r="E152" s="11"/>
      <c r="F152" s="12"/>
      <c r="G152" s="13"/>
    </row>
    <row r="153" spans="1:7" ht="15" hidden="1">
      <c r="A153" s="13"/>
      <c r="B153" s="11"/>
      <c r="C153" s="11"/>
      <c r="D153" s="11"/>
      <c r="E153" s="11"/>
      <c r="F153" s="12"/>
      <c r="G153" s="13"/>
    </row>
    <row r="154" spans="1:7" ht="15" hidden="1">
      <c r="A154" s="13"/>
      <c r="B154" s="11"/>
      <c r="C154" s="11"/>
      <c r="D154" s="11"/>
      <c r="E154" s="11"/>
      <c r="F154" s="12"/>
      <c r="G154" s="13"/>
    </row>
    <row r="155" spans="1:7" ht="15" hidden="1">
      <c r="A155" s="13"/>
      <c r="B155" s="11"/>
      <c r="C155" s="11"/>
      <c r="D155" s="11"/>
      <c r="E155" s="11"/>
      <c r="F155" s="12"/>
      <c r="G155" s="13"/>
    </row>
    <row r="156" spans="1:7" ht="15" hidden="1">
      <c r="A156" s="13"/>
      <c r="B156" s="11"/>
      <c r="C156" s="11"/>
      <c r="D156" s="11"/>
      <c r="E156" s="11"/>
      <c r="F156" s="12"/>
      <c r="G156" s="13"/>
    </row>
    <row r="157" spans="1:7" ht="15" hidden="1">
      <c r="A157" s="13"/>
      <c r="B157" s="11"/>
      <c r="C157" s="11"/>
      <c r="D157" s="11"/>
      <c r="E157" s="11"/>
      <c r="F157" s="12"/>
      <c r="G157" s="13"/>
    </row>
    <row r="158" spans="1:7" ht="15" hidden="1">
      <c r="A158" s="13"/>
      <c r="B158" s="11"/>
      <c r="C158" s="11"/>
      <c r="D158" s="11"/>
      <c r="E158" s="11"/>
      <c r="F158" s="12"/>
      <c r="G158" s="13"/>
    </row>
    <row r="159" spans="1:7" ht="15" hidden="1">
      <c r="A159" s="13"/>
      <c r="B159" s="11"/>
      <c r="C159" s="11"/>
      <c r="D159" s="11"/>
      <c r="E159" s="11"/>
      <c r="F159" s="12"/>
      <c r="G159" s="13"/>
    </row>
    <row r="160" spans="1:7" ht="15" hidden="1">
      <c r="A160" s="13"/>
      <c r="B160" s="11"/>
      <c r="C160" s="11"/>
      <c r="D160" s="11"/>
      <c r="E160" s="11"/>
      <c r="F160" s="12"/>
      <c r="G160" s="13"/>
    </row>
    <row r="161" spans="1:7" ht="15" hidden="1">
      <c r="A161" s="13"/>
      <c r="B161" s="11"/>
      <c r="C161" s="11"/>
      <c r="D161" s="11"/>
      <c r="E161" s="11"/>
      <c r="F161" s="12"/>
      <c r="G161" s="13"/>
    </row>
    <row r="162" spans="1:7" ht="15" hidden="1">
      <c r="A162" s="13"/>
      <c r="B162" s="11"/>
      <c r="C162" s="11"/>
      <c r="D162" s="11"/>
      <c r="E162" s="11"/>
      <c r="F162" s="12"/>
      <c r="G162" s="13"/>
    </row>
    <row r="163" spans="1:7" ht="15" hidden="1">
      <c r="A163" s="13"/>
      <c r="B163" s="11"/>
      <c r="C163" s="11"/>
      <c r="D163" s="11"/>
      <c r="E163" s="11"/>
      <c r="F163" s="12"/>
      <c r="G163" s="13"/>
    </row>
    <row r="164" spans="1:7" ht="15" hidden="1">
      <c r="A164" s="13"/>
      <c r="B164" s="11"/>
      <c r="C164" s="11"/>
      <c r="D164" s="11"/>
      <c r="E164" s="11"/>
      <c r="F164" s="12"/>
      <c r="G164" s="13"/>
    </row>
    <row r="165" spans="1:7" ht="15" hidden="1">
      <c r="A165" s="13"/>
      <c r="B165" s="11"/>
      <c r="C165" s="11"/>
      <c r="D165" s="11"/>
      <c r="E165" s="11"/>
      <c r="F165" s="12"/>
      <c r="G165" s="13"/>
    </row>
    <row r="166" spans="1:7" ht="15" hidden="1">
      <c r="A166" s="13"/>
      <c r="B166" s="11"/>
      <c r="C166" s="11"/>
      <c r="D166" s="11"/>
      <c r="E166" s="11"/>
      <c r="F166" s="12"/>
      <c r="G166" s="13"/>
    </row>
    <row r="167" spans="1:7" ht="15" hidden="1">
      <c r="A167" s="13"/>
      <c r="B167" s="11"/>
      <c r="C167" s="11"/>
      <c r="D167" s="11"/>
      <c r="E167" s="11"/>
      <c r="F167" s="12"/>
      <c r="G167" s="13"/>
    </row>
    <row r="168" spans="1:7" ht="15" hidden="1">
      <c r="A168" s="13"/>
      <c r="B168" s="11"/>
      <c r="C168" s="11"/>
      <c r="D168" s="11"/>
      <c r="E168" s="11"/>
      <c r="F168" s="12"/>
      <c r="G168" s="13"/>
    </row>
    <row r="169" spans="1:7" ht="15" hidden="1">
      <c r="A169" s="13"/>
      <c r="B169" s="11"/>
      <c r="C169" s="11"/>
      <c r="D169" s="11"/>
      <c r="E169" s="11"/>
      <c r="F169" s="12"/>
      <c r="G169" s="13"/>
    </row>
    <row r="170" spans="1:7" ht="15" hidden="1">
      <c r="A170" s="13"/>
      <c r="B170" s="11"/>
      <c r="C170" s="11"/>
      <c r="D170" s="11"/>
      <c r="E170" s="11"/>
      <c r="F170" s="12"/>
      <c r="G170" s="13"/>
    </row>
    <row r="171" spans="1:7" ht="15" hidden="1">
      <c r="A171" s="13"/>
      <c r="B171" s="11"/>
      <c r="C171" s="11"/>
      <c r="D171" s="11"/>
      <c r="E171" s="11"/>
      <c r="F171" s="12"/>
      <c r="G171" s="13"/>
    </row>
    <row r="172" spans="1:7" ht="15" hidden="1">
      <c r="A172" s="13"/>
      <c r="B172" s="11"/>
      <c r="C172" s="11"/>
      <c r="D172" s="11"/>
      <c r="E172" s="11"/>
      <c r="F172" s="12"/>
      <c r="G172" s="13"/>
    </row>
    <row r="173" spans="1:7" ht="15" hidden="1">
      <c r="A173" s="13"/>
      <c r="B173" s="11"/>
      <c r="C173" s="11"/>
      <c r="D173" s="11"/>
      <c r="E173" s="11"/>
      <c r="F173" s="12"/>
      <c r="G173" s="13"/>
    </row>
    <row r="174" spans="1:7" ht="15" hidden="1">
      <c r="A174" s="13"/>
      <c r="B174" s="11"/>
      <c r="C174" s="11"/>
      <c r="D174" s="11"/>
      <c r="E174" s="11"/>
      <c r="F174" s="12"/>
      <c r="G174" s="13"/>
    </row>
    <row r="175" spans="1:7" ht="15" hidden="1">
      <c r="A175" s="13"/>
      <c r="B175" s="11"/>
      <c r="C175" s="11"/>
      <c r="D175" s="11"/>
      <c r="E175" s="11"/>
      <c r="F175" s="12"/>
      <c r="G175" s="13"/>
    </row>
    <row r="176" spans="1:7" ht="15" hidden="1">
      <c r="A176" s="13"/>
      <c r="B176" s="11"/>
      <c r="C176" s="11"/>
      <c r="D176" s="11"/>
      <c r="E176" s="11"/>
      <c r="F176" s="12"/>
      <c r="G176" s="13"/>
    </row>
    <row r="177" spans="1:7" ht="15" hidden="1">
      <c r="A177" s="13"/>
      <c r="B177" s="11"/>
      <c r="C177" s="11"/>
      <c r="D177" s="11"/>
      <c r="E177" s="11"/>
      <c r="F177" s="12"/>
      <c r="G177" s="13"/>
    </row>
    <row r="178" spans="1:7" ht="15" hidden="1">
      <c r="A178" s="13"/>
      <c r="B178" s="11"/>
      <c r="C178" s="11"/>
      <c r="D178" s="11"/>
      <c r="E178" s="11"/>
      <c r="F178" s="12"/>
      <c r="G178" s="13"/>
    </row>
    <row r="179" spans="1:7" ht="15" hidden="1">
      <c r="A179" s="13"/>
      <c r="B179" s="11"/>
      <c r="C179" s="11"/>
      <c r="D179" s="11"/>
      <c r="E179" s="11"/>
      <c r="F179" s="12"/>
      <c r="G179" s="13"/>
    </row>
    <row r="180" spans="1:7" ht="15" hidden="1">
      <c r="A180" s="13"/>
      <c r="B180" s="11"/>
      <c r="C180" s="11"/>
      <c r="D180" s="11"/>
      <c r="E180" s="11"/>
      <c r="F180" s="12"/>
      <c r="G180" s="13"/>
    </row>
    <row r="181" spans="1:7" ht="15" hidden="1">
      <c r="A181" s="13"/>
      <c r="B181" s="11"/>
      <c r="C181" s="11"/>
      <c r="D181" s="11"/>
      <c r="E181" s="11"/>
      <c r="F181" s="12"/>
      <c r="G181" s="13"/>
    </row>
    <row r="182" spans="1:7" ht="15" hidden="1">
      <c r="A182" s="13"/>
      <c r="B182" s="11"/>
      <c r="C182" s="11"/>
      <c r="D182" s="11"/>
      <c r="E182" s="11"/>
      <c r="F182" s="12"/>
      <c r="G182" s="13"/>
    </row>
    <row r="183" spans="1:7" ht="15" hidden="1">
      <c r="A183" s="13"/>
      <c r="B183" s="11"/>
      <c r="C183" s="11"/>
      <c r="D183" s="11"/>
      <c r="E183" s="11"/>
      <c r="F183" s="12"/>
      <c r="G183" s="13"/>
    </row>
    <row r="184" spans="1:7" ht="15" hidden="1">
      <c r="A184" s="13"/>
      <c r="B184" s="11"/>
      <c r="C184" s="11"/>
      <c r="D184" s="11"/>
      <c r="E184" s="11"/>
      <c r="F184" s="12"/>
      <c r="G184" s="13"/>
    </row>
    <row r="185" spans="1:7" ht="15" hidden="1">
      <c r="A185" s="13"/>
      <c r="B185" s="11"/>
      <c r="C185" s="11"/>
      <c r="D185" s="11"/>
      <c r="E185" s="11"/>
      <c r="F185" s="12"/>
      <c r="G185" s="13"/>
    </row>
    <row r="186" spans="1:7" ht="15" hidden="1">
      <c r="A186" s="13"/>
      <c r="B186" s="11"/>
      <c r="C186" s="11"/>
      <c r="D186" s="11"/>
      <c r="E186" s="11"/>
      <c r="F186" s="12"/>
      <c r="G186" s="13"/>
    </row>
    <row r="187" spans="1:7" ht="15" hidden="1">
      <c r="A187" s="13"/>
      <c r="B187" s="11"/>
      <c r="C187" s="11"/>
      <c r="D187" s="11"/>
      <c r="E187" s="11"/>
      <c r="F187" s="12"/>
      <c r="G187" s="13"/>
    </row>
    <row r="188" spans="1:7" ht="15" hidden="1">
      <c r="A188" s="13"/>
      <c r="B188" s="11"/>
      <c r="C188" s="11"/>
      <c r="D188" s="11"/>
      <c r="E188" s="11"/>
      <c r="F188" s="12"/>
      <c r="G188" s="13"/>
    </row>
    <row r="189" spans="1:7" ht="15" hidden="1">
      <c r="A189" s="13"/>
      <c r="B189" s="11"/>
      <c r="C189" s="11"/>
      <c r="D189" s="11"/>
      <c r="E189" s="11"/>
      <c r="F189" s="12"/>
      <c r="G189" s="13"/>
    </row>
    <row r="190" spans="1:7" ht="15" hidden="1">
      <c r="A190" s="13"/>
      <c r="B190" s="11"/>
      <c r="C190" s="11"/>
      <c r="D190" s="11"/>
      <c r="E190" s="11"/>
      <c r="F190" s="12"/>
      <c r="G190" s="13"/>
    </row>
    <row r="191" spans="1:7" ht="15" hidden="1">
      <c r="A191" s="13"/>
      <c r="B191" s="11"/>
      <c r="C191" s="11"/>
      <c r="D191" s="11"/>
      <c r="E191" s="11"/>
      <c r="F191" s="12"/>
      <c r="G191" s="13"/>
    </row>
    <row r="192" spans="1:7" ht="15" hidden="1">
      <c r="A192" s="13"/>
      <c r="B192" s="11"/>
      <c r="C192" s="11"/>
      <c r="D192" s="11"/>
      <c r="E192" s="11"/>
      <c r="F192" s="12"/>
      <c r="G192" s="13"/>
    </row>
    <row r="193" spans="1:7" ht="15" hidden="1">
      <c r="A193" s="13"/>
      <c r="B193" s="11"/>
      <c r="C193" s="11"/>
      <c r="D193" s="11"/>
      <c r="E193" s="11"/>
      <c r="F193" s="12"/>
      <c r="G193" s="13"/>
    </row>
    <row r="194" spans="1:7" ht="15" hidden="1">
      <c r="A194" s="13"/>
      <c r="B194" s="11"/>
      <c r="C194" s="11"/>
      <c r="D194" s="11"/>
      <c r="E194" s="11"/>
      <c r="F194" s="12"/>
      <c r="G194" s="13"/>
    </row>
    <row r="195" spans="1:7" ht="15" hidden="1">
      <c r="A195" s="13"/>
      <c r="B195" s="11"/>
      <c r="C195" s="11"/>
      <c r="D195" s="11"/>
      <c r="E195" s="11"/>
      <c r="F195" s="12"/>
      <c r="G195" s="13"/>
    </row>
    <row r="196" spans="1:7" ht="15" hidden="1">
      <c r="A196" s="13"/>
      <c r="B196" s="11"/>
      <c r="C196" s="11"/>
      <c r="D196" s="11"/>
      <c r="E196" s="11"/>
      <c r="F196" s="12"/>
      <c r="G196" s="13"/>
    </row>
    <row r="197" spans="1:7" ht="15" hidden="1">
      <c r="A197" s="13"/>
      <c r="B197" s="11"/>
      <c r="C197" s="11"/>
      <c r="D197" s="11"/>
      <c r="E197" s="11"/>
      <c r="F197" s="12"/>
      <c r="G197" s="13"/>
    </row>
    <row r="198" spans="1:7" ht="15" hidden="1">
      <c r="A198" s="13"/>
      <c r="B198" s="11"/>
      <c r="C198" s="11"/>
      <c r="D198" s="11"/>
      <c r="E198" s="11"/>
      <c r="F198" s="12"/>
      <c r="G198" s="13"/>
    </row>
    <row r="199" spans="1:7" ht="15" hidden="1">
      <c r="A199" s="13"/>
      <c r="B199" s="11"/>
      <c r="C199" s="11"/>
      <c r="D199" s="11"/>
      <c r="E199" s="11"/>
      <c r="F199" s="12"/>
      <c r="G199" s="13"/>
    </row>
    <row r="200" spans="1:7" ht="15" hidden="1">
      <c r="A200" s="13"/>
      <c r="B200" s="11"/>
      <c r="C200" s="11"/>
      <c r="D200" s="11"/>
      <c r="E200" s="11"/>
      <c r="F200" s="12"/>
      <c r="G200" s="13"/>
    </row>
    <row r="201" spans="1:7" ht="15" hidden="1">
      <c r="A201" s="13"/>
      <c r="B201" s="11"/>
      <c r="C201" s="11"/>
      <c r="D201" s="11"/>
      <c r="E201" s="11"/>
      <c r="F201" s="12"/>
      <c r="G201" s="13"/>
    </row>
    <row r="202" spans="1:7" ht="15" hidden="1">
      <c r="A202" s="13"/>
      <c r="B202" s="11"/>
      <c r="C202" s="11"/>
      <c r="D202" s="11"/>
      <c r="E202" s="11"/>
      <c r="F202" s="12"/>
      <c r="G202" s="13"/>
    </row>
    <row r="203" spans="1:7" ht="15" hidden="1">
      <c r="A203" s="13"/>
      <c r="B203" s="11"/>
      <c r="C203" s="11"/>
      <c r="D203" s="11"/>
      <c r="E203" s="11"/>
      <c r="F203" s="12"/>
      <c r="G203" s="13"/>
    </row>
    <row r="204" spans="1:7" ht="15" hidden="1">
      <c r="A204" s="13"/>
      <c r="B204" s="11"/>
      <c r="C204" s="11"/>
      <c r="D204" s="11"/>
      <c r="E204" s="11"/>
      <c r="F204" s="12"/>
      <c r="G204" s="13"/>
    </row>
    <row r="205" spans="1:7" ht="15" hidden="1">
      <c r="A205" s="13"/>
      <c r="B205" s="11"/>
      <c r="C205" s="11"/>
      <c r="D205" s="11"/>
      <c r="E205" s="11"/>
      <c r="F205" s="12"/>
      <c r="G205" s="13"/>
    </row>
    <row r="206" spans="1:7" ht="15" hidden="1">
      <c r="A206" s="13"/>
      <c r="B206" s="11"/>
      <c r="C206" s="11"/>
      <c r="D206" s="11"/>
      <c r="E206" s="11"/>
      <c r="F206" s="12"/>
      <c r="G206" s="13"/>
    </row>
    <row r="207" spans="1:7" ht="15" hidden="1">
      <c r="A207" s="13"/>
      <c r="B207" s="11"/>
      <c r="C207" s="11"/>
      <c r="D207" s="11"/>
      <c r="E207" s="11"/>
      <c r="F207" s="12"/>
      <c r="G207" s="13"/>
    </row>
    <row r="208" spans="1:7" ht="15" hidden="1">
      <c r="A208" s="13"/>
      <c r="B208" s="11"/>
      <c r="C208" s="11"/>
      <c r="D208" s="11"/>
      <c r="E208" s="11"/>
      <c r="F208" s="12"/>
      <c r="G208" s="13"/>
    </row>
    <row r="209" spans="1:7" ht="15" hidden="1">
      <c r="A209" s="13"/>
      <c r="B209" s="11"/>
      <c r="C209" s="11"/>
      <c r="D209" s="11"/>
      <c r="E209" s="11"/>
      <c r="F209" s="12"/>
      <c r="G209" s="13"/>
    </row>
    <row r="210" spans="1:7" ht="15" hidden="1">
      <c r="A210" s="13"/>
      <c r="B210" s="11"/>
      <c r="C210" s="11"/>
      <c r="D210" s="11"/>
      <c r="E210" s="11"/>
      <c r="F210" s="12"/>
      <c r="G210" s="13"/>
    </row>
    <row r="211" spans="1:7" ht="15" hidden="1">
      <c r="A211" s="13"/>
      <c r="B211" s="11"/>
      <c r="C211" s="11"/>
      <c r="D211" s="11"/>
      <c r="E211" s="11"/>
      <c r="F211" s="12"/>
      <c r="G211" s="13"/>
    </row>
    <row r="212" spans="1:7" ht="15" hidden="1">
      <c r="A212" s="13"/>
      <c r="B212" s="11"/>
      <c r="C212" s="11"/>
      <c r="D212" s="11"/>
      <c r="E212" s="11"/>
      <c r="F212" s="12"/>
      <c r="G212" s="13"/>
    </row>
    <row r="213" spans="1:7" ht="15" hidden="1">
      <c r="A213" s="13"/>
      <c r="B213" s="11"/>
      <c r="C213" s="11"/>
      <c r="D213" s="11"/>
      <c r="E213" s="11"/>
      <c r="F213" s="12"/>
      <c r="G213" s="13"/>
    </row>
    <row r="214" spans="1:7" ht="15" hidden="1">
      <c r="A214" s="13"/>
      <c r="B214" s="11"/>
      <c r="C214" s="11"/>
      <c r="D214" s="11"/>
      <c r="E214" s="11"/>
      <c r="F214" s="12"/>
      <c r="G214" s="13"/>
    </row>
    <row r="215" spans="1:7" ht="15" hidden="1">
      <c r="A215" s="13"/>
      <c r="B215" s="11"/>
      <c r="C215" s="11"/>
      <c r="D215" s="11"/>
      <c r="E215" s="11"/>
      <c r="F215" s="12"/>
      <c r="G215" s="13"/>
    </row>
    <row r="216" spans="1:7" ht="15" hidden="1">
      <c r="A216" s="13"/>
      <c r="B216" s="11"/>
      <c r="C216" s="11"/>
      <c r="D216" s="11"/>
      <c r="E216" s="11"/>
      <c r="F216" s="12"/>
      <c r="G216" s="13"/>
    </row>
    <row r="217" spans="1:7" ht="15" hidden="1">
      <c r="A217" s="13"/>
      <c r="B217" s="11"/>
      <c r="C217" s="11"/>
      <c r="D217" s="11"/>
      <c r="E217" s="11"/>
      <c r="F217" s="12"/>
      <c r="G217" s="13"/>
    </row>
    <row r="218" spans="1:7" ht="15" hidden="1">
      <c r="A218" s="13"/>
      <c r="B218" s="11"/>
      <c r="C218" s="11"/>
      <c r="D218" s="11"/>
      <c r="E218" s="11"/>
      <c r="F218" s="12"/>
      <c r="G218" s="13"/>
    </row>
    <row r="219" spans="1:7" ht="15" hidden="1">
      <c r="A219" s="13"/>
      <c r="B219" s="11"/>
      <c r="C219" s="11"/>
      <c r="D219" s="11"/>
      <c r="E219" s="11"/>
      <c r="F219" s="12"/>
      <c r="G219" s="13"/>
    </row>
    <row r="220" spans="1:7" ht="15" hidden="1">
      <c r="A220" s="13"/>
      <c r="B220" s="11"/>
      <c r="C220" s="11"/>
      <c r="D220" s="11"/>
      <c r="E220" s="11"/>
      <c r="F220" s="12"/>
      <c r="G220" s="13"/>
    </row>
    <row r="221" spans="1:7" ht="15" hidden="1">
      <c r="A221" s="13"/>
      <c r="B221" s="11"/>
      <c r="C221" s="11"/>
      <c r="D221" s="11"/>
      <c r="E221" s="11"/>
      <c r="F221" s="12"/>
      <c r="G221" s="13"/>
    </row>
    <row r="222" spans="1:7" ht="15" hidden="1">
      <c r="A222" s="13"/>
      <c r="B222" s="11"/>
      <c r="C222" s="11"/>
      <c r="D222" s="11"/>
      <c r="E222" s="11"/>
      <c r="F222" s="12"/>
      <c r="G222" s="13"/>
    </row>
    <row r="223" spans="1:7" ht="15" hidden="1">
      <c r="A223" s="13"/>
      <c r="B223" s="11"/>
      <c r="C223" s="11"/>
      <c r="D223" s="11"/>
      <c r="E223" s="11"/>
      <c r="F223" s="12"/>
      <c r="G223" s="13"/>
    </row>
    <row r="224" spans="1:7" ht="15" hidden="1">
      <c r="A224" s="13"/>
      <c r="B224" s="11"/>
      <c r="C224" s="11"/>
      <c r="D224" s="11"/>
      <c r="E224" s="11"/>
      <c r="F224" s="12"/>
      <c r="G224" s="13"/>
    </row>
    <row r="225" spans="1:7" ht="15" hidden="1">
      <c r="A225" s="13"/>
      <c r="B225" s="11"/>
      <c r="C225" s="11"/>
      <c r="D225" s="11"/>
      <c r="E225" s="11"/>
      <c r="F225" s="12"/>
      <c r="G225" s="13"/>
    </row>
    <row r="226" spans="1:7" ht="15" hidden="1">
      <c r="A226" s="13"/>
      <c r="B226" s="11"/>
      <c r="C226" s="11"/>
      <c r="D226" s="11"/>
      <c r="E226" s="11"/>
      <c r="F226" s="12"/>
      <c r="G226" s="13"/>
    </row>
    <row r="227" spans="1:7" ht="15" hidden="1">
      <c r="A227" s="13"/>
      <c r="B227" s="11"/>
      <c r="C227" s="11"/>
      <c r="D227" s="11"/>
      <c r="E227" s="11"/>
      <c r="F227" s="12"/>
      <c r="G227" s="13"/>
    </row>
    <row r="228" spans="1:7" ht="15" hidden="1">
      <c r="A228" s="13"/>
      <c r="B228" s="11"/>
      <c r="C228" s="11"/>
      <c r="D228" s="11"/>
      <c r="E228" s="11"/>
      <c r="F228" s="12"/>
      <c r="G228" s="13"/>
    </row>
    <row r="229" spans="1:7" ht="15" hidden="1">
      <c r="A229" s="13"/>
      <c r="B229" s="11"/>
      <c r="C229" s="11"/>
      <c r="D229" s="11"/>
      <c r="E229" s="11"/>
      <c r="F229" s="12"/>
      <c r="G229" s="13"/>
    </row>
    <row r="230" spans="1:7" ht="15" hidden="1">
      <c r="A230" s="13"/>
      <c r="B230" s="11"/>
      <c r="C230" s="11"/>
      <c r="D230" s="11"/>
      <c r="E230" s="11"/>
      <c r="F230" s="12"/>
      <c r="G230" s="13"/>
    </row>
    <row r="231" spans="1:7" ht="15" hidden="1">
      <c r="A231" s="13"/>
      <c r="B231" s="11"/>
      <c r="C231" s="11"/>
      <c r="D231" s="11"/>
      <c r="E231" s="11"/>
      <c r="F231" s="12"/>
      <c r="G231" s="13"/>
    </row>
    <row r="232" spans="1:7" ht="15" hidden="1">
      <c r="A232" s="13"/>
      <c r="B232" s="11"/>
      <c r="C232" s="11"/>
      <c r="D232" s="11"/>
      <c r="E232" s="11"/>
      <c r="F232" s="12"/>
      <c r="G232" s="13"/>
    </row>
    <row r="233" spans="1:7" ht="15" hidden="1">
      <c r="A233" s="13"/>
      <c r="B233" s="11"/>
      <c r="C233" s="11"/>
      <c r="D233" s="11"/>
      <c r="E233" s="11"/>
      <c r="F233" s="12"/>
      <c r="G233" s="13"/>
    </row>
    <row r="234" spans="1:7" ht="15" hidden="1">
      <c r="A234" s="13"/>
      <c r="B234" s="11"/>
      <c r="C234" s="11"/>
      <c r="D234" s="11"/>
      <c r="E234" s="11"/>
      <c r="F234" s="12"/>
      <c r="G234" s="13"/>
    </row>
    <row r="235" spans="1:7" ht="15" hidden="1">
      <c r="A235" s="13"/>
      <c r="B235" s="11"/>
      <c r="C235" s="11"/>
      <c r="D235" s="11"/>
      <c r="E235" s="11"/>
      <c r="F235" s="12"/>
      <c r="G235" s="13"/>
    </row>
    <row r="236" spans="1:7" ht="15" hidden="1">
      <c r="A236" s="13"/>
      <c r="B236" s="11"/>
      <c r="C236" s="11"/>
      <c r="D236" s="11"/>
      <c r="E236" s="11"/>
      <c r="F236" s="12"/>
      <c r="G236" s="13"/>
    </row>
    <row r="237" spans="1:7" ht="15" hidden="1">
      <c r="A237" s="13"/>
      <c r="B237" s="11"/>
      <c r="C237" s="11"/>
      <c r="D237" s="11"/>
      <c r="E237" s="11"/>
      <c r="F237" s="12"/>
      <c r="G237" s="13"/>
    </row>
    <row r="238" spans="1:7" ht="15" hidden="1">
      <c r="A238" s="13"/>
      <c r="B238" s="11"/>
      <c r="C238" s="11"/>
      <c r="D238" s="11"/>
      <c r="E238" s="11"/>
      <c r="F238" s="12"/>
      <c r="G238" s="13"/>
    </row>
    <row r="239" spans="1:7" ht="15" hidden="1">
      <c r="A239" s="13"/>
      <c r="B239" s="11"/>
      <c r="C239" s="11"/>
      <c r="D239" s="11"/>
      <c r="E239" s="11"/>
      <c r="F239" s="12"/>
      <c r="G239" s="13"/>
    </row>
    <row r="240" spans="1:7" ht="15" hidden="1">
      <c r="A240" s="13"/>
      <c r="B240" s="11"/>
      <c r="C240" s="11"/>
      <c r="D240" s="11"/>
      <c r="E240" s="11"/>
      <c r="F240" s="12"/>
      <c r="G240" s="13"/>
    </row>
    <row r="241" spans="1:7" ht="15" hidden="1">
      <c r="A241" s="13"/>
      <c r="B241" s="11"/>
      <c r="C241" s="11"/>
      <c r="D241" s="11"/>
      <c r="E241" s="11"/>
      <c r="F241" s="12"/>
      <c r="G241" s="13"/>
    </row>
    <row r="242" spans="1:7" ht="15" hidden="1">
      <c r="A242" s="13"/>
      <c r="B242" s="11"/>
      <c r="C242" s="11"/>
      <c r="D242" s="11"/>
      <c r="E242" s="11"/>
      <c r="F242" s="12"/>
      <c r="G242" s="13"/>
    </row>
    <row r="243" spans="1:7" ht="15" hidden="1">
      <c r="A243" s="13"/>
      <c r="B243" s="11"/>
      <c r="C243" s="11"/>
      <c r="D243" s="11"/>
      <c r="E243" s="11"/>
      <c r="F243" s="12"/>
      <c r="G243" s="13"/>
    </row>
    <row r="244" spans="1:7" ht="15" hidden="1">
      <c r="A244" s="13"/>
      <c r="B244" s="11"/>
      <c r="C244" s="11"/>
      <c r="D244" s="11"/>
      <c r="E244" s="11"/>
      <c r="F244" s="12"/>
      <c r="G244" s="13"/>
    </row>
    <row r="245" spans="1:7" ht="15" hidden="1">
      <c r="A245" s="13"/>
      <c r="B245" s="11"/>
      <c r="C245" s="11"/>
      <c r="D245" s="11"/>
      <c r="E245" s="11"/>
      <c r="F245" s="12"/>
      <c r="G245" s="13"/>
    </row>
    <row r="246" spans="1:7" ht="15" hidden="1">
      <c r="A246" s="13"/>
      <c r="B246" s="11"/>
      <c r="C246" s="11"/>
      <c r="D246" s="11"/>
      <c r="E246" s="11"/>
      <c r="F246" s="12"/>
      <c r="G246" s="13"/>
    </row>
    <row r="247" spans="1:7" ht="15" hidden="1">
      <c r="A247" s="13"/>
      <c r="B247" s="11"/>
      <c r="C247" s="11"/>
      <c r="D247" s="11"/>
      <c r="E247" s="11"/>
      <c r="F247" s="12"/>
      <c r="G247" s="13"/>
    </row>
    <row r="248" spans="1:7" ht="15" hidden="1">
      <c r="A248" s="13"/>
      <c r="B248" s="11"/>
      <c r="C248" s="11"/>
      <c r="D248" s="11"/>
      <c r="E248" s="11"/>
      <c r="F248" s="12"/>
      <c r="G248" s="13"/>
    </row>
    <row r="249" spans="1:7" ht="15" hidden="1">
      <c r="A249" s="13"/>
      <c r="B249" s="11"/>
      <c r="C249" s="11"/>
      <c r="D249" s="11"/>
      <c r="E249" s="11"/>
      <c r="F249" s="12"/>
      <c r="G249" s="13"/>
    </row>
    <row r="250" spans="1:7" ht="15" hidden="1">
      <c r="A250" s="13"/>
      <c r="B250" s="11"/>
      <c r="C250" s="11"/>
      <c r="D250" s="11"/>
      <c r="E250" s="11"/>
      <c r="F250" s="12"/>
      <c r="G250" s="13"/>
    </row>
    <row r="251" spans="1:7" ht="15" hidden="1">
      <c r="A251" s="13"/>
      <c r="B251" s="11"/>
      <c r="C251" s="11"/>
      <c r="D251" s="11"/>
      <c r="E251" s="11"/>
      <c r="F251" s="12"/>
      <c r="G251" s="13"/>
    </row>
    <row r="252" spans="1:7" ht="15" hidden="1">
      <c r="A252" s="13"/>
      <c r="B252" s="11"/>
      <c r="C252" s="11"/>
      <c r="D252" s="11"/>
      <c r="E252" s="11"/>
      <c r="F252" s="12"/>
      <c r="G252" s="13"/>
    </row>
    <row r="253" spans="1:7" ht="15" hidden="1">
      <c r="A253" s="13"/>
      <c r="B253" s="11"/>
      <c r="C253" s="11"/>
      <c r="D253" s="11"/>
      <c r="E253" s="11"/>
      <c r="F253" s="12"/>
      <c r="G253" s="13"/>
    </row>
    <row r="254" spans="1:7" ht="15" hidden="1">
      <c r="A254" s="13"/>
      <c r="B254" s="11"/>
      <c r="C254" s="11"/>
      <c r="D254" s="11"/>
      <c r="E254" s="11"/>
      <c r="F254" s="12"/>
      <c r="G254" s="13"/>
    </row>
    <row r="255" spans="1:7" ht="15" hidden="1">
      <c r="A255" s="13"/>
      <c r="B255" s="11"/>
      <c r="C255" s="11"/>
      <c r="D255" s="11"/>
      <c r="E255" s="11"/>
      <c r="F255" s="12"/>
      <c r="G255" s="13"/>
    </row>
    <row r="256" spans="1:7" ht="15" hidden="1">
      <c r="A256" s="13"/>
      <c r="B256" s="11"/>
      <c r="C256" s="11"/>
      <c r="D256" s="11"/>
      <c r="E256" s="11"/>
      <c r="F256" s="12"/>
      <c r="G256" s="13"/>
    </row>
    <row r="257" spans="1:7" ht="15" hidden="1">
      <c r="A257" s="13"/>
      <c r="B257" s="11"/>
      <c r="C257" s="11"/>
      <c r="D257" s="11"/>
      <c r="E257" s="11"/>
      <c r="F257" s="12"/>
      <c r="G257" s="13"/>
    </row>
    <row r="258" spans="1:7" ht="15" hidden="1">
      <c r="A258" s="13"/>
      <c r="B258" s="11"/>
      <c r="C258" s="11"/>
      <c r="D258" s="11"/>
      <c r="E258" s="11"/>
      <c r="F258" s="12"/>
      <c r="G258" s="13"/>
    </row>
    <row r="259" spans="1:7" ht="15" hidden="1">
      <c r="A259" s="13"/>
      <c r="B259" s="11"/>
      <c r="C259" s="11"/>
      <c r="D259" s="11"/>
      <c r="E259" s="11"/>
      <c r="F259" s="12"/>
      <c r="G259" s="13"/>
    </row>
    <row r="260" spans="1:7" ht="15" hidden="1">
      <c r="A260" s="13"/>
      <c r="B260" s="11"/>
      <c r="C260" s="11"/>
      <c r="D260" s="11"/>
      <c r="E260" s="11"/>
      <c r="F260" s="12"/>
      <c r="G260" s="13"/>
    </row>
    <row r="261" spans="1:7" ht="15" hidden="1">
      <c r="A261" s="13"/>
      <c r="B261" s="11"/>
      <c r="C261" s="11"/>
      <c r="D261" s="11"/>
      <c r="E261" s="11"/>
      <c r="F261" s="12"/>
      <c r="G261" s="13"/>
    </row>
    <row r="262" spans="1:7" ht="15" hidden="1">
      <c r="A262" s="13"/>
      <c r="B262" s="11"/>
      <c r="C262" s="11"/>
      <c r="D262" s="11"/>
      <c r="E262" s="11"/>
      <c r="F262" s="12"/>
      <c r="G262" s="13"/>
    </row>
    <row r="263" spans="1:7" ht="15" hidden="1">
      <c r="A263" s="13"/>
      <c r="B263" s="11"/>
      <c r="C263" s="11"/>
      <c r="D263" s="11"/>
      <c r="E263" s="11"/>
      <c r="F263" s="12"/>
      <c r="G263" s="13"/>
    </row>
    <row r="264" spans="1:7" ht="15" hidden="1">
      <c r="A264" s="13"/>
      <c r="B264" s="11"/>
      <c r="C264" s="11"/>
      <c r="D264" s="11"/>
      <c r="E264" s="11"/>
      <c r="F264" s="12"/>
      <c r="G264" s="13"/>
    </row>
    <row r="265" spans="1:7" ht="15" hidden="1">
      <c r="A265" s="13"/>
      <c r="B265" s="11"/>
      <c r="C265" s="11"/>
      <c r="D265" s="11"/>
      <c r="E265" s="11"/>
      <c r="F265" s="12"/>
      <c r="G265" s="13"/>
    </row>
    <row r="266" spans="1:7" ht="15" hidden="1">
      <c r="A266" s="13"/>
      <c r="B266" s="11"/>
      <c r="C266" s="11"/>
      <c r="D266" s="11"/>
      <c r="E266" s="11"/>
      <c r="F266" s="12"/>
      <c r="G266" s="13"/>
    </row>
    <row r="267" spans="1:7" ht="15" hidden="1">
      <c r="A267" s="13"/>
      <c r="B267" s="11"/>
      <c r="C267" s="11"/>
      <c r="D267" s="11"/>
      <c r="E267" s="11"/>
      <c r="F267" s="12"/>
      <c r="G267" s="13"/>
    </row>
    <row r="268" spans="1:7" ht="15" hidden="1">
      <c r="A268" s="13"/>
      <c r="B268" s="11"/>
      <c r="C268" s="11"/>
      <c r="D268" s="11"/>
      <c r="E268" s="11"/>
      <c r="F268" s="12"/>
      <c r="G268" s="13"/>
    </row>
    <row r="269" spans="1:7" ht="15" hidden="1">
      <c r="A269" s="13"/>
      <c r="B269" s="11"/>
      <c r="C269" s="11"/>
      <c r="D269" s="11"/>
      <c r="E269" s="11"/>
      <c r="F269" s="12"/>
      <c r="G269" s="13"/>
    </row>
    <row r="270" spans="1:7" ht="15" hidden="1">
      <c r="A270" s="13"/>
      <c r="B270" s="11"/>
      <c r="C270" s="11"/>
      <c r="D270" s="11"/>
      <c r="E270" s="11"/>
      <c r="F270" s="12"/>
      <c r="G270" s="13"/>
    </row>
    <row r="271" spans="1:7" ht="15" hidden="1">
      <c r="A271" s="13"/>
      <c r="B271" s="11"/>
      <c r="C271" s="11"/>
      <c r="D271" s="11"/>
      <c r="E271" s="11"/>
      <c r="F271" s="12"/>
      <c r="G271" s="13"/>
    </row>
    <row r="272" spans="1:7" ht="15" hidden="1">
      <c r="A272" s="13"/>
      <c r="B272" s="11"/>
      <c r="C272" s="11"/>
      <c r="D272" s="11"/>
      <c r="E272" s="11"/>
      <c r="F272" s="12"/>
      <c r="G272" s="13"/>
    </row>
    <row r="273" spans="1:7" ht="15" hidden="1">
      <c r="A273" s="13"/>
      <c r="B273" s="11"/>
      <c r="C273" s="11"/>
      <c r="D273" s="11"/>
      <c r="E273" s="11"/>
      <c r="F273" s="12"/>
      <c r="G273" s="13"/>
    </row>
    <row r="274" spans="1:7" ht="15" hidden="1">
      <c r="A274" s="13"/>
      <c r="B274" s="11"/>
      <c r="C274" s="11"/>
      <c r="D274" s="11"/>
      <c r="E274" s="11"/>
      <c r="F274" s="12"/>
      <c r="G274" s="13"/>
    </row>
    <row r="275" spans="1:7" ht="15" hidden="1">
      <c r="A275" s="13"/>
      <c r="B275" s="11"/>
      <c r="C275" s="11"/>
      <c r="D275" s="11"/>
      <c r="E275" s="11"/>
      <c r="F275" s="12"/>
      <c r="G275" s="13"/>
    </row>
    <row r="276" spans="1:7" ht="15" hidden="1">
      <c r="A276" s="13"/>
      <c r="B276" s="11"/>
      <c r="C276" s="11"/>
      <c r="D276" s="11"/>
      <c r="E276" s="11"/>
      <c r="F276" s="12"/>
      <c r="G276" s="13"/>
    </row>
    <row r="277" spans="1:7" ht="15" hidden="1">
      <c r="A277" s="13"/>
      <c r="B277" s="11"/>
      <c r="C277" s="11"/>
      <c r="D277" s="11"/>
      <c r="E277" s="11"/>
      <c r="F277" s="12"/>
      <c r="G277" s="13"/>
    </row>
    <row r="278" spans="1:7" ht="15" hidden="1">
      <c r="A278" s="13"/>
      <c r="B278" s="11"/>
      <c r="C278" s="11"/>
      <c r="D278" s="11"/>
      <c r="E278" s="11"/>
      <c r="F278" s="12"/>
      <c r="G278" s="13"/>
    </row>
    <row r="279" spans="1:7" ht="15" hidden="1">
      <c r="A279" s="13"/>
      <c r="B279" s="11"/>
      <c r="C279" s="11"/>
      <c r="D279" s="11"/>
      <c r="E279" s="11"/>
      <c r="F279" s="12"/>
      <c r="G279" s="13"/>
    </row>
    <row r="280" spans="1:7" ht="15" hidden="1">
      <c r="A280" s="13"/>
      <c r="B280" s="11"/>
      <c r="C280" s="11"/>
      <c r="D280" s="11"/>
      <c r="E280" s="11"/>
      <c r="F280" s="12"/>
      <c r="G280" s="13"/>
    </row>
    <row r="281" spans="1:7" ht="15" hidden="1">
      <c r="A281" s="13"/>
      <c r="B281" s="11"/>
      <c r="C281" s="11"/>
      <c r="D281" s="11"/>
      <c r="E281" s="11"/>
      <c r="F281" s="12"/>
      <c r="G281" s="13"/>
    </row>
    <row r="282" spans="1:7" ht="15" hidden="1">
      <c r="A282" s="13"/>
      <c r="B282" s="11"/>
      <c r="C282" s="11"/>
      <c r="D282" s="11"/>
      <c r="E282" s="11"/>
      <c r="F282" s="12"/>
      <c r="G282" s="13"/>
    </row>
    <row r="283" spans="1:7" ht="15" hidden="1">
      <c r="A283" s="13"/>
      <c r="B283" s="11"/>
      <c r="C283" s="11"/>
      <c r="D283" s="11"/>
      <c r="E283" s="11"/>
      <c r="F283" s="12"/>
      <c r="G283" s="13"/>
    </row>
    <row r="284" spans="1:7" ht="15" hidden="1">
      <c r="A284" s="13"/>
      <c r="B284" s="11"/>
      <c r="C284" s="11"/>
      <c r="D284" s="11"/>
      <c r="E284" s="11"/>
      <c r="F284" s="12"/>
      <c r="G284" s="13"/>
    </row>
    <row r="285" spans="1:7" ht="15" hidden="1">
      <c r="A285" s="13"/>
      <c r="B285" s="11"/>
      <c r="C285" s="11"/>
      <c r="D285" s="11"/>
      <c r="E285" s="11"/>
      <c r="F285" s="12"/>
      <c r="G285" s="13"/>
    </row>
    <row r="286" spans="1:7" ht="15" hidden="1">
      <c r="A286" s="13"/>
      <c r="B286" s="11"/>
      <c r="C286" s="11"/>
      <c r="D286" s="11"/>
      <c r="E286" s="11"/>
      <c r="F286" s="12"/>
      <c r="G286" s="13"/>
    </row>
    <row r="287" spans="1:7" ht="15" hidden="1">
      <c r="A287" s="13"/>
      <c r="B287" s="11"/>
      <c r="C287" s="11"/>
      <c r="D287" s="11"/>
      <c r="E287" s="11"/>
      <c r="F287" s="12"/>
      <c r="G287" s="13"/>
    </row>
    <row r="288" spans="1:7" ht="15" hidden="1">
      <c r="A288" s="13"/>
      <c r="B288" s="11"/>
      <c r="C288" s="11"/>
      <c r="D288" s="11"/>
      <c r="E288" s="11"/>
      <c r="F288" s="12"/>
      <c r="G288" s="13"/>
    </row>
    <row r="289" spans="1:7" ht="15" hidden="1">
      <c r="A289" s="13"/>
      <c r="B289" s="11"/>
      <c r="C289" s="11"/>
      <c r="D289" s="11"/>
      <c r="E289" s="11"/>
      <c r="F289" s="12"/>
      <c r="G289" s="13"/>
    </row>
    <row r="290" spans="1:7" ht="15" hidden="1">
      <c r="A290" s="13"/>
      <c r="B290" s="11"/>
      <c r="C290" s="11"/>
      <c r="D290" s="11"/>
      <c r="E290" s="11"/>
      <c r="F290" s="12"/>
      <c r="G290" s="13"/>
    </row>
    <row r="291" spans="1:7" ht="15" hidden="1">
      <c r="A291" s="13"/>
      <c r="B291" s="11"/>
      <c r="C291" s="11"/>
      <c r="D291" s="11"/>
      <c r="E291" s="11"/>
      <c r="F291" s="12"/>
      <c r="G291" s="13"/>
    </row>
    <row r="292" spans="1:7" ht="15" hidden="1">
      <c r="A292" s="13"/>
      <c r="B292" s="11"/>
      <c r="C292" s="11"/>
      <c r="D292" s="11"/>
      <c r="E292" s="11"/>
      <c r="F292" s="12"/>
      <c r="G292" s="13"/>
    </row>
    <row r="293" spans="1:7" ht="15" hidden="1">
      <c r="A293" s="13"/>
      <c r="B293" s="11"/>
      <c r="C293" s="11"/>
      <c r="D293" s="11"/>
      <c r="E293" s="11"/>
      <c r="F293" s="12"/>
      <c r="G293" s="13"/>
    </row>
    <row r="294" spans="1:7" ht="15" hidden="1">
      <c r="A294" s="13"/>
      <c r="B294" s="11"/>
      <c r="C294" s="11"/>
      <c r="D294" s="11"/>
      <c r="E294" s="11"/>
      <c r="F294" s="12"/>
      <c r="G294" s="13"/>
    </row>
    <row r="295" spans="1:7" ht="15" hidden="1">
      <c r="A295" s="13"/>
      <c r="B295" s="11"/>
      <c r="C295" s="11"/>
      <c r="D295" s="11"/>
      <c r="E295" s="11"/>
      <c r="F295" s="12"/>
      <c r="G295" s="13"/>
    </row>
    <row r="296" spans="1:7" ht="15" hidden="1">
      <c r="A296" s="13"/>
      <c r="B296" s="11"/>
      <c r="C296" s="11"/>
      <c r="D296" s="11"/>
      <c r="E296" s="11"/>
      <c r="F296" s="12"/>
      <c r="G296" s="13"/>
    </row>
    <row r="297" spans="1:7" ht="15" hidden="1">
      <c r="A297" s="13"/>
      <c r="B297" s="11"/>
      <c r="C297" s="11"/>
      <c r="D297" s="11"/>
      <c r="E297" s="11"/>
      <c r="F297" s="12"/>
      <c r="G297" s="13"/>
    </row>
    <row r="298" spans="1:7" ht="15" hidden="1">
      <c r="A298" s="13"/>
      <c r="B298" s="11"/>
      <c r="C298" s="11"/>
      <c r="D298" s="11"/>
      <c r="E298" s="11"/>
      <c r="F298" s="12"/>
      <c r="G298" s="13"/>
    </row>
    <row r="299" spans="1:7" ht="15" hidden="1">
      <c r="A299" s="13"/>
      <c r="B299" s="11"/>
      <c r="C299" s="11"/>
      <c r="D299" s="11"/>
      <c r="E299" s="11"/>
      <c r="F299" s="12"/>
      <c r="G299" s="13"/>
    </row>
    <row r="300" spans="1:7" ht="15" hidden="1">
      <c r="A300" s="13"/>
      <c r="B300" s="11"/>
      <c r="C300" s="11"/>
      <c r="D300" s="11"/>
      <c r="E300" s="11"/>
      <c r="F300" s="12"/>
      <c r="G300" s="13"/>
    </row>
    <row r="301" spans="1:7" ht="15" hidden="1">
      <c r="A301" s="13"/>
      <c r="B301" s="11"/>
      <c r="C301" s="11"/>
      <c r="D301" s="11"/>
      <c r="E301" s="11"/>
      <c r="F301" s="12"/>
      <c r="G301" s="13"/>
    </row>
    <row r="302" spans="1:7" ht="15" hidden="1">
      <c r="A302" s="13"/>
      <c r="B302" s="11"/>
      <c r="C302" s="11"/>
      <c r="D302" s="11"/>
      <c r="E302" s="11"/>
      <c r="F302" s="12"/>
      <c r="G302" s="13"/>
    </row>
    <row r="303" spans="1:7" ht="15" hidden="1">
      <c r="A303" s="13"/>
      <c r="B303" s="11"/>
      <c r="C303" s="11"/>
      <c r="D303" s="11"/>
      <c r="E303" s="11"/>
      <c r="F303" s="12"/>
      <c r="G303" s="13"/>
    </row>
    <row r="304" spans="1:7" ht="15" hidden="1">
      <c r="A304" s="13"/>
      <c r="B304" s="11"/>
      <c r="C304" s="11"/>
      <c r="D304" s="11"/>
      <c r="E304" s="11"/>
      <c r="F304" s="12"/>
      <c r="G304" s="13"/>
    </row>
    <row r="305" spans="1:7" ht="15" hidden="1">
      <c r="A305" s="13"/>
      <c r="B305" s="11"/>
      <c r="C305" s="11"/>
      <c r="D305" s="11"/>
      <c r="E305" s="11"/>
      <c r="F305" s="12"/>
      <c r="G305" s="13"/>
    </row>
    <row r="306" spans="1:7" ht="15" hidden="1">
      <c r="A306" s="13"/>
      <c r="B306" s="11"/>
      <c r="C306" s="11"/>
      <c r="D306" s="11"/>
      <c r="E306" s="11"/>
      <c r="F306" s="12"/>
      <c r="G306" s="13"/>
    </row>
    <row r="307" spans="1:7" ht="15" hidden="1">
      <c r="A307" s="13"/>
      <c r="B307" s="11"/>
      <c r="C307" s="11"/>
      <c r="D307" s="11"/>
      <c r="E307" s="11"/>
      <c r="F307" s="12"/>
      <c r="G307" s="13"/>
    </row>
    <row r="308" spans="1:7" ht="15" hidden="1">
      <c r="A308" s="13"/>
      <c r="B308" s="11"/>
      <c r="C308" s="11"/>
      <c r="D308" s="11"/>
      <c r="E308" s="11"/>
      <c r="F308" s="12"/>
      <c r="G308" s="13"/>
    </row>
    <row r="309" spans="1:7" ht="15" hidden="1">
      <c r="A309" s="13"/>
      <c r="B309" s="11"/>
      <c r="C309" s="11"/>
      <c r="D309" s="11"/>
      <c r="E309" s="11"/>
      <c r="F309" s="12"/>
      <c r="G309" s="13"/>
    </row>
    <row r="310" spans="1:7" ht="15" hidden="1">
      <c r="A310" s="13"/>
      <c r="B310" s="11"/>
      <c r="C310" s="11"/>
      <c r="D310" s="11"/>
      <c r="E310" s="11"/>
      <c r="F310" s="12"/>
      <c r="G310" s="13"/>
    </row>
    <row r="311" spans="1:7" ht="15" hidden="1">
      <c r="A311" s="13"/>
      <c r="B311" s="11"/>
      <c r="C311" s="11"/>
      <c r="D311" s="11"/>
      <c r="E311" s="11"/>
      <c r="F311" s="12"/>
      <c r="G311" s="13"/>
    </row>
    <row r="312" spans="1:7" ht="15" hidden="1">
      <c r="A312" s="13"/>
      <c r="B312" s="11"/>
      <c r="C312" s="11"/>
      <c r="D312" s="11"/>
      <c r="E312" s="11"/>
      <c r="F312" s="12"/>
      <c r="G312" s="13"/>
    </row>
    <row r="313" spans="1:7" ht="15" hidden="1">
      <c r="A313" s="13"/>
      <c r="B313" s="11"/>
      <c r="C313" s="11"/>
      <c r="D313" s="11"/>
      <c r="E313" s="11"/>
      <c r="F313" s="12"/>
      <c r="G313" s="13"/>
    </row>
    <row r="314" spans="1:7" ht="15" hidden="1">
      <c r="A314" s="13"/>
      <c r="B314" s="11"/>
      <c r="C314" s="11"/>
      <c r="D314" s="11"/>
      <c r="E314" s="11"/>
      <c r="F314" s="12"/>
      <c r="G314" s="13"/>
    </row>
    <row r="315" spans="1:7" ht="15" hidden="1">
      <c r="A315" s="13"/>
      <c r="B315" s="11"/>
      <c r="C315" s="11"/>
      <c r="D315" s="11"/>
      <c r="E315" s="11"/>
      <c r="F315" s="12"/>
      <c r="G315" s="13"/>
    </row>
    <row r="316" spans="1:7" ht="15" hidden="1">
      <c r="A316" s="13"/>
      <c r="B316" s="11"/>
      <c r="C316" s="11"/>
      <c r="D316" s="11"/>
      <c r="E316" s="11"/>
      <c r="F316" s="12"/>
      <c r="G316" s="13"/>
    </row>
    <row r="317" spans="1:7" ht="15" hidden="1">
      <c r="A317" s="13"/>
      <c r="B317" s="11"/>
      <c r="C317" s="11"/>
      <c r="D317" s="11"/>
      <c r="E317" s="11"/>
      <c r="F317" s="12"/>
      <c r="G317" s="13"/>
    </row>
    <row r="318" spans="1:7" ht="15" hidden="1">
      <c r="A318" s="13"/>
      <c r="B318" s="11"/>
      <c r="C318" s="11"/>
      <c r="D318" s="11"/>
      <c r="E318" s="11"/>
      <c r="F318" s="12"/>
      <c r="G318" s="13"/>
    </row>
    <row r="319" spans="1:7" ht="15" hidden="1">
      <c r="A319" s="13"/>
      <c r="B319" s="11"/>
      <c r="C319" s="11"/>
      <c r="D319" s="11"/>
      <c r="E319" s="11"/>
      <c r="F319" s="12"/>
      <c r="G319" s="13"/>
    </row>
    <row r="320" spans="1:7" ht="15" hidden="1">
      <c r="A320" s="13"/>
      <c r="B320" s="11"/>
      <c r="C320" s="11"/>
      <c r="D320" s="11"/>
      <c r="E320" s="11"/>
      <c r="F320" s="12"/>
      <c r="G320" s="13"/>
    </row>
    <row r="321" spans="1:7" ht="15" hidden="1">
      <c r="A321" s="13"/>
      <c r="B321" s="11"/>
      <c r="C321" s="11"/>
      <c r="D321" s="11"/>
      <c r="E321" s="11"/>
      <c r="F321" s="12"/>
      <c r="G321" s="13"/>
    </row>
    <row r="322" spans="1:7" ht="15" hidden="1">
      <c r="A322" s="13"/>
      <c r="B322" s="11"/>
      <c r="C322" s="11"/>
      <c r="D322" s="11"/>
      <c r="E322" s="11"/>
      <c r="F322" s="12"/>
      <c r="G322" s="13"/>
    </row>
    <row r="323" spans="1:7" ht="15" hidden="1">
      <c r="A323" s="13"/>
      <c r="B323" s="11"/>
      <c r="C323" s="11"/>
      <c r="D323" s="11"/>
      <c r="E323" s="11"/>
      <c r="F323" s="12"/>
      <c r="G323" s="13"/>
    </row>
    <row r="324" spans="1:7" ht="15" hidden="1">
      <c r="A324" s="13"/>
      <c r="B324" s="11"/>
      <c r="C324" s="11"/>
      <c r="D324" s="11"/>
      <c r="E324" s="11"/>
      <c r="F324" s="12"/>
      <c r="G324" s="13"/>
    </row>
    <row r="325" spans="1:7" ht="15" hidden="1">
      <c r="A325" s="13"/>
      <c r="B325" s="11"/>
      <c r="C325" s="11"/>
      <c r="D325" s="11"/>
      <c r="E325" s="11"/>
      <c r="F325" s="12"/>
      <c r="G325" s="13"/>
    </row>
    <row r="326" spans="1:7" ht="15" hidden="1">
      <c r="A326" s="13"/>
      <c r="B326" s="11"/>
      <c r="C326" s="11"/>
      <c r="D326" s="11"/>
      <c r="E326" s="11"/>
      <c r="F326" s="12"/>
      <c r="G326" s="13"/>
    </row>
    <row r="327" spans="1:7" ht="15" hidden="1">
      <c r="A327" s="13"/>
      <c r="B327" s="11"/>
      <c r="C327" s="11"/>
      <c r="D327" s="11"/>
      <c r="E327" s="11"/>
      <c r="F327" s="12"/>
      <c r="G327" s="13"/>
    </row>
    <row r="328" spans="1:7" ht="15" hidden="1">
      <c r="A328" s="13"/>
      <c r="B328" s="11"/>
      <c r="C328" s="11"/>
      <c r="D328" s="11"/>
      <c r="E328" s="11"/>
      <c r="F328" s="12"/>
      <c r="G328" s="13"/>
    </row>
    <row r="329" spans="1:7" ht="15" hidden="1">
      <c r="A329" s="13"/>
      <c r="B329" s="11"/>
      <c r="C329" s="11"/>
      <c r="D329" s="11"/>
      <c r="E329" s="11"/>
      <c r="F329" s="12"/>
      <c r="G329" s="13"/>
    </row>
    <row r="330" spans="1:7" ht="15" hidden="1">
      <c r="A330" s="13"/>
      <c r="B330" s="11"/>
      <c r="C330" s="11"/>
      <c r="D330" s="11"/>
      <c r="E330" s="11"/>
      <c r="F330" s="12"/>
      <c r="G330" s="13"/>
    </row>
    <row r="331" spans="1:7" ht="15" hidden="1">
      <c r="A331" s="13"/>
      <c r="B331" s="11"/>
      <c r="C331" s="11"/>
      <c r="D331" s="11"/>
      <c r="E331" s="11"/>
      <c r="F331" s="12"/>
      <c r="G331" s="13"/>
    </row>
    <row r="332" spans="1:7" ht="15" hidden="1">
      <c r="A332" s="13"/>
      <c r="B332" s="11"/>
      <c r="C332" s="11"/>
      <c r="D332" s="11"/>
      <c r="E332" s="11"/>
      <c r="F332" s="12"/>
      <c r="G332" s="13"/>
    </row>
    <row r="333" spans="1:7" ht="15" hidden="1">
      <c r="A333" s="13"/>
      <c r="B333" s="11"/>
      <c r="C333" s="11"/>
      <c r="D333" s="11"/>
      <c r="E333" s="11"/>
      <c r="F333" s="12"/>
      <c r="G333" s="13"/>
    </row>
    <row r="334" spans="1:7" ht="15" hidden="1">
      <c r="A334" s="13"/>
      <c r="B334" s="11"/>
      <c r="C334" s="11"/>
      <c r="D334" s="11"/>
      <c r="E334" s="11"/>
      <c r="F334" s="12"/>
      <c r="G334" s="13"/>
    </row>
    <row r="335" spans="1:7" ht="15" hidden="1">
      <c r="A335" s="13"/>
      <c r="B335" s="11"/>
      <c r="C335" s="11"/>
      <c r="D335" s="11"/>
      <c r="E335" s="11"/>
      <c r="F335" s="12"/>
      <c r="G335" s="13"/>
    </row>
    <row r="336" spans="1:7" ht="15" hidden="1">
      <c r="A336" s="13"/>
      <c r="B336" s="11"/>
      <c r="C336" s="11"/>
      <c r="D336" s="11"/>
      <c r="E336" s="11"/>
      <c r="F336" s="12"/>
      <c r="G336" s="13"/>
    </row>
    <row r="337" spans="1:7" ht="15" hidden="1">
      <c r="A337" s="13"/>
      <c r="B337" s="11"/>
      <c r="C337" s="11"/>
      <c r="D337" s="11"/>
      <c r="E337" s="11"/>
      <c r="F337" s="12"/>
      <c r="G337" s="13"/>
    </row>
    <row r="338" spans="1:7" ht="15" hidden="1">
      <c r="A338" s="13"/>
      <c r="B338" s="11"/>
      <c r="C338" s="11"/>
      <c r="D338" s="11"/>
      <c r="E338" s="11"/>
      <c r="F338" s="12"/>
      <c r="G338" s="13"/>
    </row>
    <row r="339" spans="1:7" ht="15" hidden="1">
      <c r="A339" s="13"/>
      <c r="B339" s="11"/>
      <c r="C339" s="11"/>
      <c r="D339" s="11"/>
      <c r="E339" s="11"/>
      <c r="F339" s="12"/>
      <c r="G339" s="13"/>
    </row>
    <row r="340" spans="1:7" ht="15" hidden="1">
      <c r="A340" s="13"/>
      <c r="B340" s="11"/>
      <c r="C340" s="11"/>
      <c r="D340" s="11"/>
      <c r="E340" s="11"/>
      <c r="F340" s="12"/>
      <c r="G340" s="13"/>
    </row>
    <row r="341" spans="1:7" ht="15" hidden="1">
      <c r="A341" s="13"/>
      <c r="B341" s="11"/>
      <c r="C341" s="11"/>
      <c r="D341" s="11"/>
      <c r="E341" s="11"/>
      <c r="F341" s="12"/>
      <c r="G341" s="13"/>
    </row>
    <row r="342" spans="1:7" ht="15" hidden="1">
      <c r="A342" s="13"/>
      <c r="B342" s="11"/>
      <c r="C342" s="11"/>
      <c r="D342" s="11"/>
      <c r="E342" s="11"/>
      <c r="F342" s="12"/>
      <c r="G342" s="13"/>
    </row>
    <row r="343" spans="1:7" ht="15" hidden="1">
      <c r="A343" s="13"/>
      <c r="B343" s="11"/>
      <c r="C343" s="11"/>
      <c r="D343" s="11"/>
      <c r="E343" s="11"/>
      <c r="F343" s="12"/>
      <c r="G343" s="13"/>
    </row>
    <row r="344" spans="1:7" ht="15" hidden="1">
      <c r="A344" s="13"/>
      <c r="B344" s="11"/>
      <c r="C344" s="11"/>
      <c r="D344" s="11"/>
      <c r="E344" s="11"/>
      <c r="F344" s="12"/>
      <c r="G344" s="13"/>
    </row>
    <row r="345" spans="1:7" ht="15" hidden="1">
      <c r="A345" s="13"/>
      <c r="B345" s="11"/>
      <c r="C345" s="11"/>
      <c r="D345" s="11"/>
      <c r="E345" s="11"/>
      <c r="F345" s="12"/>
      <c r="G345" s="13"/>
    </row>
    <row r="346" spans="1:7" ht="15" hidden="1">
      <c r="A346" s="13"/>
      <c r="B346" s="11"/>
      <c r="C346" s="11"/>
      <c r="D346" s="11"/>
      <c r="E346" s="11"/>
      <c r="F346" s="12"/>
      <c r="G346" s="13"/>
    </row>
    <row r="347" spans="1:7" ht="15" hidden="1">
      <c r="A347" s="13"/>
      <c r="B347" s="11"/>
      <c r="C347" s="11"/>
      <c r="D347" s="11"/>
      <c r="E347" s="11"/>
      <c r="F347" s="12"/>
      <c r="G347" s="13"/>
    </row>
    <row r="348" spans="1:7" ht="15" hidden="1">
      <c r="A348" s="13"/>
      <c r="B348" s="11"/>
      <c r="C348" s="11"/>
      <c r="D348" s="11"/>
      <c r="E348" s="11"/>
      <c r="F348" s="12"/>
      <c r="G348" s="13"/>
    </row>
    <row r="349" spans="1:7" ht="15" hidden="1">
      <c r="A349" s="13"/>
      <c r="B349" s="11"/>
      <c r="C349" s="11"/>
      <c r="D349" s="11"/>
      <c r="E349" s="11"/>
      <c r="F349" s="12"/>
      <c r="G349" s="13"/>
    </row>
    <row r="350" spans="1:7" ht="15" hidden="1">
      <c r="A350" s="13"/>
      <c r="B350" s="11"/>
      <c r="C350" s="11"/>
      <c r="D350" s="11"/>
      <c r="E350" s="11"/>
      <c r="F350" s="12"/>
      <c r="G350" s="13"/>
    </row>
    <row r="351" spans="1:7" ht="15" hidden="1">
      <c r="A351" s="13"/>
      <c r="B351" s="11"/>
      <c r="C351" s="11"/>
      <c r="D351" s="11"/>
      <c r="E351" s="11"/>
      <c r="F351" s="12"/>
      <c r="G351" s="13"/>
    </row>
    <row r="352" spans="1:7" ht="15" hidden="1">
      <c r="A352" s="13"/>
      <c r="B352" s="11"/>
      <c r="C352" s="11"/>
      <c r="D352" s="11"/>
      <c r="E352" s="11"/>
      <c r="F352" s="12"/>
      <c r="G352" s="13"/>
    </row>
    <row r="353" spans="1:7" ht="15" hidden="1">
      <c r="A353" s="13"/>
      <c r="B353" s="11"/>
      <c r="C353" s="11"/>
      <c r="D353" s="11"/>
      <c r="E353" s="11"/>
      <c r="F353" s="12"/>
      <c r="G353" s="13"/>
    </row>
    <row r="354" spans="1:7" ht="15" hidden="1">
      <c r="A354" s="13"/>
      <c r="B354" s="11"/>
      <c r="C354" s="11"/>
      <c r="D354" s="11"/>
      <c r="E354" s="11"/>
      <c r="F354" s="12"/>
      <c r="G354" s="13"/>
    </row>
    <row r="355" spans="1:7" ht="15" hidden="1">
      <c r="A355" s="13"/>
      <c r="B355" s="11"/>
      <c r="C355" s="11"/>
      <c r="D355" s="11"/>
      <c r="E355" s="11"/>
      <c r="F355" s="12"/>
      <c r="G355" s="13"/>
    </row>
    <row r="356" spans="1:7" ht="15" hidden="1">
      <c r="A356" s="13"/>
      <c r="B356" s="11"/>
      <c r="C356" s="11"/>
      <c r="D356" s="11"/>
      <c r="E356" s="11"/>
      <c r="F356" s="12"/>
      <c r="G356" s="13"/>
    </row>
    <row r="357" spans="1:7" ht="15" hidden="1">
      <c r="A357" s="13"/>
      <c r="B357" s="11"/>
      <c r="C357" s="11"/>
      <c r="D357" s="11"/>
      <c r="E357" s="11"/>
      <c r="F357" s="12"/>
      <c r="G357" s="13"/>
    </row>
    <row r="358" spans="1:7" ht="15" hidden="1">
      <c r="A358" s="13"/>
      <c r="B358" s="11"/>
      <c r="C358" s="11"/>
      <c r="D358" s="11"/>
      <c r="E358" s="11"/>
      <c r="F358" s="12"/>
      <c r="G358" s="13"/>
    </row>
    <row r="359" spans="1:7" ht="15" hidden="1">
      <c r="A359" s="13"/>
      <c r="B359" s="11"/>
      <c r="C359" s="11"/>
      <c r="D359" s="11"/>
      <c r="E359" s="11"/>
      <c r="F359" s="12"/>
      <c r="G359" s="13"/>
    </row>
    <row r="360" spans="1:7" ht="15" hidden="1">
      <c r="A360" s="13"/>
      <c r="B360" s="11"/>
      <c r="C360" s="11"/>
      <c r="D360" s="11"/>
      <c r="E360" s="11"/>
      <c r="F360" s="12"/>
      <c r="G360" s="13"/>
    </row>
    <row r="361" spans="1:7" ht="15" hidden="1">
      <c r="A361" s="13"/>
      <c r="B361" s="11"/>
      <c r="C361" s="11"/>
      <c r="D361" s="11"/>
      <c r="E361" s="11"/>
      <c r="F361" s="12"/>
      <c r="G361" s="13"/>
    </row>
    <row r="362" spans="1:7" ht="15" hidden="1">
      <c r="A362" s="13"/>
      <c r="B362" s="11"/>
      <c r="C362" s="11"/>
      <c r="D362" s="11"/>
      <c r="E362" s="11"/>
      <c r="F362" s="12"/>
      <c r="G362" s="13"/>
    </row>
    <row r="363" spans="1:7" ht="15" hidden="1">
      <c r="A363" s="13"/>
      <c r="B363" s="11"/>
      <c r="C363" s="11"/>
      <c r="D363" s="11"/>
      <c r="E363" s="11"/>
      <c r="F363" s="12"/>
      <c r="G363" s="13"/>
    </row>
    <row r="364" spans="1:7" ht="15" hidden="1">
      <c r="A364" s="13"/>
      <c r="B364" s="11"/>
      <c r="C364" s="11"/>
      <c r="D364" s="11"/>
      <c r="E364" s="11"/>
      <c r="F364" s="12"/>
      <c r="G364" s="13"/>
    </row>
    <row r="365" spans="1:7" ht="15" hidden="1">
      <c r="A365" s="13"/>
      <c r="B365" s="11"/>
      <c r="C365" s="11"/>
      <c r="D365" s="11"/>
      <c r="E365" s="11"/>
      <c r="F365" s="12"/>
      <c r="G365" s="13"/>
    </row>
    <row r="366" spans="1:7" ht="15" hidden="1">
      <c r="A366" s="13"/>
      <c r="B366" s="11"/>
      <c r="C366" s="11"/>
      <c r="D366" s="11"/>
      <c r="E366" s="11"/>
      <c r="F366" s="12"/>
      <c r="G366" s="13"/>
    </row>
    <row r="367" spans="1:7" ht="15" hidden="1">
      <c r="A367" s="13"/>
      <c r="B367" s="11"/>
      <c r="C367" s="11"/>
      <c r="D367" s="11"/>
      <c r="E367" s="11"/>
      <c r="F367" s="12"/>
      <c r="G367" s="13"/>
    </row>
    <row r="368" spans="1:7" ht="15" hidden="1">
      <c r="A368" s="13"/>
      <c r="B368" s="11"/>
      <c r="C368" s="11"/>
      <c r="D368" s="11"/>
      <c r="E368" s="11"/>
      <c r="F368" s="12"/>
      <c r="G368" s="13"/>
    </row>
    <row r="369" spans="1:7" ht="15" hidden="1">
      <c r="A369" s="13"/>
      <c r="B369" s="11"/>
      <c r="C369" s="11"/>
      <c r="D369" s="11"/>
      <c r="E369" s="11"/>
      <c r="F369" s="12"/>
      <c r="G369" s="13"/>
    </row>
    <row r="370" spans="1:7" ht="15" hidden="1">
      <c r="A370" s="13"/>
      <c r="B370" s="11"/>
      <c r="C370" s="11"/>
      <c r="D370" s="11"/>
      <c r="E370" s="11"/>
      <c r="F370" s="12"/>
      <c r="G370" s="13"/>
    </row>
    <row r="371" spans="1:7" ht="15" hidden="1">
      <c r="A371" s="13"/>
      <c r="B371" s="11"/>
      <c r="C371" s="11"/>
      <c r="D371" s="11"/>
      <c r="E371" s="11"/>
      <c r="F371" s="12"/>
      <c r="G371" s="13"/>
    </row>
    <row r="372" spans="1:7" ht="15" hidden="1">
      <c r="A372" s="13"/>
      <c r="B372" s="11"/>
      <c r="C372" s="11"/>
      <c r="D372" s="11"/>
      <c r="E372" s="11"/>
      <c r="F372" s="12"/>
      <c r="G372" s="13"/>
    </row>
    <row r="373" spans="1:7" ht="15" hidden="1">
      <c r="A373" s="13"/>
      <c r="B373" s="11"/>
      <c r="C373" s="11"/>
      <c r="D373" s="11"/>
      <c r="E373" s="11"/>
      <c r="F373" s="12"/>
      <c r="G373" s="13"/>
    </row>
    <row r="374" spans="1:7" ht="15" hidden="1">
      <c r="A374" s="13"/>
      <c r="B374" s="11"/>
      <c r="C374" s="11"/>
      <c r="D374" s="11"/>
      <c r="E374" s="11"/>
      <c r="F374" s="12"/>
      <c r="G374" s="13"/>
    </row>
    <row r="375" spans="1:7" ht="15" hidden="1">
      <c r="A375" s="13"/>
      <c r="B375" s="11"/>
      <c r="C375" s="11"/>
      <c r="D375" s="11"/>
      <c r="E375" s="11"/>
      <c r="F375" s="12"/>
      <c r="G375" s="13"/>
    </row>
    <row r="376" spans="1:7" ht="15" hidden="1">
      <c r="A376" s="13"/>
      <c r="B376" s="11"/>
      <c r="C376" s="11"/>
      <c r="D376" s="11"/>
      <c r="E376" s="11"/>
      <c r="F376" s="12"/>
      <c r="G376" s="13"/>
    </row>
    <row r="377" spans="1:7" ht="15" hidden="1">
      <c r="A377" s="13"/>
      <c r="B377" s="11"/>
      <c r="C377" s="11"/>
      <c r="D377" s="11"/>
      <c r="E377" s="11"/>
      <c r="F377" s="12"/>
      <c r="G377" s="13"/>
    </row>
    <row r="378" spans="1:7" ht="15" hidden="1">
      <c r="A378" s="13"/>
      <c r="B378" s="11"/>
      <c r="C378" s="11"/>
      <c r="D378" s="11"/>
      <c r="E378" s="11"/>
      <c r="F378" s="12"/>
      <c r="G378" s="13"/>
    </row>
    <row r="379" spans="1:7" ht="15" hidden="1">
      <c r="A379" s="13"/>
      <c r="B379" s="11"/>
      <c r="C379" s="11"/>
      <c r="D379" s="11"/>
      <c r="E379" s="11"/>
      <c r="F379" s="12"/>
      <c r="G379" s="13"/>
    </row>
    <row r="380" spans="1:7" ht="15" hidden="1">
      <c r="A380" s="13"/>
      <c r="B380" s="11"/>
      <c r="C380" s="11"/>
      <c r="D380" s="11"/>
      <c r="E380" s="11"/>
      <c r="F380" s="12"/>
      <c r="G380" s="13"/>
    </row>
    <row r="381" spans="1:7" ht="15" hidden="1">
      <c r="A381" s="13"/>
      <c r="B381" s="11"/>
      <c r="C381" s="11"/>
      <c r="D381" s="11"/>
      <c r="E381" s="11"/>
      <c r="F381" s="12"/>
      <c r="G381" s="13"/>
    </row>
    <row r="382" spans="1:7" ht="15" hidden="1">
      <c r="A382" s="13"/>
      <c r="B382" s="11"/>
      <c r="C382" s="11"/>
      <c r="D382" s="11"/>
      <c r="E382" s="11"/>
      <c r="F382" s="12"/>
      <c r="G382" s="13"/>
    </row>
    <row r="383" spans="1:7" ht="15" hidden="1">
      <c r="A383" s="13"/>
      <c r="B383" s="11"/>
      <c r="C383" s="11"/>
      <c r="D383" s="11"/>
      <c r="E383" s="11"/>
      <c r="F383" s="12"/>
      <c r="G383" s="13"/>
    </row>
    <row r="384" spans="1:7" ht="15" hidden="1">
      <c r="A384" s="13"/>
      <c r="B384" s="11"/>
      <c r="C384" s="11"/>
      <c r="D384" s="11"/>
      <c r="E384" s="11"/>
      <c r="F384" s="12"/>
      <c r="G384" s="13"/>
    </row>
    <row r="385" spans="1:7" ht="15" hidden="1">
      <c r="A385" s="13"/>
      <c r="B385" s="11"/>
      <c r="C385" s="11"/>
      <c r="D385" s="11"/>
      <c r="E385" s="11"/>
      <c r="F385" s="12"/>
      <c r="G385" s="13"/>
    </row>
    <row r="386" spans="1:7" ht="15" hidden="1">
      <c r="A386" s="13"/>
      <c r="B386" s="11"/>
      <c r="C386" s="11"/>
      <c r="D386" s="11"/>
      <c r="E386" s="11"/>
      <c r="F386" s="12"/>
      <c r="G386" s="13"/>
    </row>
    <row r="387" spans="1:7" ht="15" hidden="1">
      <c r="A387" s="13"/>
      <c r="B387" s="11"/>
      <c r="C387" s="11"/>
      <c r="D387" s="11"/>
      <c r="E387" s="11"/>
      <c r="F387" s="12"/>
      <c r="G387" s="13"/>
    </row>
    <row r="388" spans="1:7" ht="15" hidden="1">
      <c r="A388" s="13"/>
      <c r="B388" s="11"/>
      <c r="C388" s="11"/>
      <c r="D388" s="11"/>
      <c r="E388" s="11"/>
      <c r="F388" s="12"/>
      <c r="G388" s="13"/>
    </row>
    <row r="389" spans="1:7" ht="15" hidden="1">
      <c r="A389" s="13"/>
      <c r="B389" s="11"/>
      <c r="C389" s="11"/>
      <c r="D389" s="11"/>
      <c r="E389" s="11"/>
      <c r="F389" s="12"/>
      <c r="G389" s="13"/>
    </row>
    <row r="390" spans="1:7" ht="15" hidden="1">
      <c r="A390" s="13"/>
      <c r="B390" s="11"/>
      <c r="C390" s="11"/>
      <c r="D390" s="11"/>
      <c r="E390" s="11"/>
      <c r="F390" s="12"/>
      <c r="G390" s="13"/>
    </row>
    <row r="391" spans="1:7" ht="15" hidden="1">
      <c r="A391" s="13"/>
      <c r="B391" s="11"/>
      <c r="C391" s="11"/>
      <c r="D391" s="11"/>
      <c r="E391" s="11"/>
      <c r="F391" s="12"/>
      <c r="G391" s="13"/>
    </row>
    <row r="392" spans="1:7" ht="15" hidden="1">
      <c r="A392" s="13"/>
      <c r="B392" s="11"/>
      <c r="C392" s="11"/>
      <c r="D392" s="11"/>
      <c r="E392" s="11"/>
      <c r="F392" s="12"/>
      <c r="G392" s="13"/>
    </row>
    <row r="393" spans="1:7" ht="15" hidden="1">
      <c r="A393" s="13"/>
      <c r="B393" s="11"/>
      <c r="C393" s="11"/>
      <c r="D393" s="11"/>
      <c r="E393" s="11"/>
      <c r="F393" s="12"/>
      <c r="G393" s="13"/>
    </row>
    <row r="394" spans="1:7" ht="15" hidden="1">
      <c r="A394" s="13"/>
      <c r="B394" s="11"/>
      <c r="C394" s="11"/>
      <c r="D394" s="11"/>
      <c r="E394" s="11"/>
      <c r="F394" s="12"/>
      <c r="G394" s="13"/>
    </row>
    <row r="395" spans="1:7" ht="15" hidden="1">
      <c r="A395" s="13"/>
      <c r="B395" s="11"/>
      <c r="C395" s="11"/>
      <c r="D395" s="11"/>
      <c r="E395" s="11"/>
      <c r="F395" s="12"/>
      <c r="G395" s="13"/>
    </row>
    <row r="396" spans="1:7" ht="15" hidden="1">
      <c r="A396" s="13"/>
      <c r="B396" s="11"/>
      <c r="C396" s="11"/>
      <c r="D396" s="11"/>
      <c r="E396" s="11"/>
      <c r="F396" s="12"/>
      <c r="G396" s="13"/>
    </row>
    <row r="397" spans="1:7" ht="15" hidden="1">
      <c r="A397" s="13"/>
      <c r="B397" s="11"/>
      <c r="C397" s="11"/>
      <c r="D397" s="11"/>
      <c r="E397" s="11"/>
      <c r="F397" s="12"/>
      <c r="G397" s="13"/>
    </row>
    <row r="398" spans="1:7" ht="15" hidden="1">
      <c r="A398" s="13"/>
      <c r="B398" s="11"/>
      <c r="C398" s="11"/>
      <c r="D398" s="11"/>
      <c r="E398" s="11"/>
      <c r="F398" s="12"/>
      <c r="G398" s="13"/>
    </row>
    <row r="399" spans="1:7" ht="15" hidden="1">
      <c r="A399" s="13"/>
      <c r="B399" s="11"/>
      <c r="C399" s="11"/>
      <c r="D399" s="11"/>
      <c r="E399" s="11"/>
      <c r="F399" s="12"/>
      <c r="G399" s="13"/>
    </row>
    <row r="400" spans="1:7" ht="15" hidden="1">
      <c r="A400" s="13"/>
      <c r="B400" s="11"/>
      <c r="C400" s="11"/>
      <c r="D400" s="11"/>
      <c r="E400" s="11"/>
      <c r="F400" s="12"/>
      <c r="G400" s="13"/>
    </row>
    <row r="401" spans="1:7" ht="15" hidden="1">
      <c r="A401" s="13"/>
      <c r="B401" s="11"/>
      <c r="C401" s="11"/>
      <c r="D401" s="11"/>
      <c r="E401" s="11"/>
      <c r="F401" s="12"/>
      <c r="G401" s="13"/>
    </row>
    <row r="402" spans="1:7" ht="15" hidden="1">
      <c r="A402" s="13"/>
      <c r="B402" s="11"/>
      <c r="C402" s="11"/>
      <c r="D402" s="11"/>
      <c r="E402" s="11"/>
      <c r="F402" s="12"/>
      <c r="G402" s="13"/>
    </row>
    <row r="403" spans="1:7" ht="15" hidden="1">
      <c r="A403" s="13"/>
      <c r="B403" s="11"/>
      <c r="C403" s="11"/>
      <c r="D403" s="11"/>
      <c r="E403" s="11"/>
      <c r="F403" s="12"/>
      <c r="G403" s="13"/>
    </row>
    <row r="404" spans="1:7" ht="15" hidden="1">
      <c r="A404" s="13"/>
      <c r="B404" s="11"/>
      <c r="C404" s="11"/>
      <c r="D404" s="11"/>
      <c r="E404" s="11"/>
      <c r="F404" s="12"/>
      <c r="G404" s="13"/>
    </row>
    <row r="405" spans="1:7" ht="15" hidden="1">
      <c r="A405" s="13"/>
      <c r="B405" s="11"/>
      <c r="C405" s="11"/>
      <c r="D405" s="11"/>
      <c r="E405" s="11"/>
      <c r="F405" s="12"/>
      <c r="G405" s="13"/>
    </row>
    <row r="406" spans="1:7" ht="15" hidden="1">
      <c r="A406" s="13"/>
      <c r="B406" s="11"/>
      <c r="C406" s="11"/>
      <c r="D406" s="11"/>
      <c r="E406" s="11"/>
      <c r="F406" s="12"/>
      <c r="G406" s="13"/>
    </row>
    <row r="407" spans="1:7" ht="15" hidden="1">
      <c r="A407" s="13"/>
      <c r="B407" s="11"/>
      <c r="C407" s="11"/>
      <c r="D407" s="11"/>
      <c r="E407" s="11"/>
      <c r="F407" s="12"/>
      <c r="G407" s="13"/>
    </row>
    <row r="408" spans="1:7" ht="15" hidden="1">
      <c r="A408" s="13"/>
      <c r="B408" s="11"/>
      <c r="C408" s="11"/>
      <c r="D408" s="11"/>
      <c r="E408" s="11"/>
      <c r="F408" s="12"/>
      <c r="G408" s="13"/>
    </row>
    <row r="409" spans="1:7" ht="15" hidden="1">
      <c r="A409" s="13"/>
      <c r="B409" s="11"/>
      <c r="C409" s="11"/>
      <c r="D409" s="11"/>
      <c r="E409" s="11"/>
      <c r="F409" s="12"/>
      <c r="G409" s="13"/>
    </row>
    <row r="410" spans="1:7" ht="15" hidden="1">
      <c r="A410" s="13"/>
      <c r="B410" s="11"/>
      <c r="C410" s="11"/>
      <c r="D410" s="11"/>
      <c r="E410" s="11"/>
      <c r="F410" s="12"/>
      <c r="G410" s="13"/>
    </row>
    <row r="411" spans="1:7" ht="15" hidden="1">
      <c r="A411" s="13"/>
      <c r="B411" s="11"/>
      <c r="C411" s="11"/>
      <c r="D411" s="11"/>
      <c r="E411" s="11"/>
      <c r="F411" s="12"/>
      <c r="G411" s="13"/>
    </row>
    <row r="412" spans="1:7" ht="15" hidden="1">
      <c r="A412" s="13"/>
      <c r="B412" s="11"/>
      <c r="C412" s="11"/>
      <c r="D412" s="11"/>
      <c r="E412" s="11"/>
      <c r="F412" s="12"/>
      <c r="G412" s="13"/>
    </row>
    <row r="413" spans="1:7" ht="15" hidden="1">
      <c r="A413" s="13"/>
      <c r="B413" s="11"/>
      <c r="C413" s="11"/>
      <c r="D413" s="11"/>
      <c r="E413" s="11"/>
      <c r="F413" s="12"/>
      <c r="G413" s="13"/>
    </row>
    <row r="414" spans="1:7" ht="15" hidden="1">
      <c r="A414" s="13"/>
      <c r="B414" s="11"/>
      <c r="C414" s="11"/>
      <c r="D414" s="11"/>
      <c r="E414" s="11"/>
      <c r="F414" s="12"/>
      <c r="G414" s="13"/>
    </row>
    <row r="415" spans="1:7" ht="15" hidden="1">
      <c r="A415" s="13"/>
      <c r="B415" s="11"/>
      <c r="C415" s="11"/>
      <c r="D415" s="11"/>
      <c r="E415" s="11"/>
      <c r="F415" s="12"/>
      <c r="G415" s="13"/>
    </row>
    <row r="416" spans="1:7" ht="15" hidden="1">
      <c r="A416" s="13"/>
      <c r="B416" s="11"/>
      <c r="C416" s="11"/>
      <c r="D416" s="11"/>
      <c r="E416" s="11"/>
      <c r="F416" s="12"/>
      <c r="G416" s="13"/>
    </row>
    <row r="417" spans="1:7" ht="15" hidden="1">
      <c r="A417" s="13"/>
      <c r="B417" s="11"/>
      <c r="C417" s="11"/>
      <c r="D417" s="11"/>
      <c r="E417" s="11"/>
      <c r="F417" s="12"/>
      <c r="G417" s="13"/>
    </row>
    <row r="418" spans="1:7" ht="15" hidden="1">
      <c r="A418" s="13"/>
      <c r="B418" s="11"/>
      <c r="C418" s="11"/>
      <c r="D418" s="11"/>
      <c r="E418" s="11"/>
      <c r="F418" s="12"/>
      <c r="G418" s="13"/>
    </row>
    <row r="419" spans="1:7" ht="15" hidden="1">
      <c r="A419" s="13"/>
      <c r="B419" s="11"/>
      <c r="C419" s="11"/>
      <c r="D419" s="11"/>
      <c r="E419" s="11"/>
      <c r="F419" s="12"/>
      <c r="G419" s="13"/>
    </row>
    <row r="420" spans="1:7" ht="15" hidden="1">
      <c r="A420" s="13"/>
      <c r="B420" s="11"/>
      <c r="C420" s="11"/>
      <c r="D420" s="11"/>
      <c r="E420" s="11"/>
      <c r="F420" s="12"/>
      <c r="G420" s="13"/>
    </row>
    <row r="421" spans="1:7" ht="15" hidden="1">
      <c r="A421" s="13"/>
      <c r="B421" s="11"/>
      <c r="C421" s="11"/>
      <c r="D421" s="11"/>
      <c r="E421" s="11"/>
      <c r="F421" s="12"/>
      <c r="G421" s="13"/>
    </row>
    <row r="422" spans="1:7" ht="15" hidden="1">
      <c r="A422" s="13"/>
      <c r="B422" s="11"/>
      <c r="C422" s="11"/>
      <c r="D422" s="11"/>
      <c r="E422" s="11"/>
      <c r="F422" s="12"/>
      <c r="G422" s="13"/>
    </row>
    <row r="423" spans="1:7" ht="15" hidden="1">
      <c r="A423" s="13"/>
      <c r="B423" s="11"/>
      <c r="C423" s="11"/>
      <c r="D423" s="11"/>
      <c r="E423" s="11"/>
      <c r="F423" s="12"/>
      <c r="G423" s="13"/>
    </row>
    <row r="424" spans="1:7" ht="15" hidden="1">
      <c r="A424" s="13"/>
      <c r="B424" s="11"/>
      <c r="C424" s="11"/>
      <c r="D424" s="11"/>
      <c r="E424" s="11"/>
      <c r="F424" s="12"/>
      <c r="G424" s="13"/>
    </row>
    <row r="425" spans="1:7" ht="15" hidden="1">
      <c r="A425" s="13"/>
      <c r="B425" s="11"/>
      <c r="C425" s="11"/>
      <c r="D425" s="11"/>
      <c r="E425" s="11"/>
      <c r="F425" s="12"/>
      <c r="G425" s="13"/>
    </row>
    <row r="426" spans="1:7" ht="15" hidden="1">
      <c r="A426" s="13"/>
      <c r="B426" s="11"/>
      <c r="C426" s="11"/>
      <c r="D426" s="11"/>
      <c r="E426" s="11"/>
      <c r="F426" s="12"/>
      <c r="G426" s="13"/>
    </row>
    <row r="427" spans="1:7" ht="15" hidden="1">
      <c r="A427" s="13"/>
      <c r="B427" s="11"/>
      <c r="C427" s="11"/>
      <c r="D427" s="11"/>
      <c r="E427" s="11"/>
      <c r="F427" s="12"/>
      <c r="G427" s="13"/>
    </row>
    <row r="428" spans="1:7" ht="15" hidden="1">
      <c r="A428" s="13"/>
      <c r="B428" s="11"/>
      <c r="C428" s="11"/>
      <c r="D428" s="11"/>
      <c r="E428" s="11"/>
      <c r="F428" s="12"/>
      <c r="G428" s="13"/>
    </row>
    <row r="429" spans="1:7" ht="15" hidden="1">
      <c r="A429" s="13"/>
      <c r="B429" s="11"/>
      <c r="C429" s="11"/>
      <c r="D429" s="11"/>
      <c r="E429" s="11"/>
      <c r="F429" s="12"/>
      <c r="G429" s="13"/>
    </row>
    <row r="430" spans="1:7" ht="15" hidden="1">
      <c r="A430" s="13"/>
      <c r="B430" s="11"/>
      <c r="C430" s="11"/>
      <c r="D430" s="11"/>
      <c r="E430" s="11"/>
      <c r="F430" s="12"/>
      <c r="G430" s="13"/>
    </row>
    <row r="431" spans="1:7" ht="15" hidden="1">
      <c r="A431" s="13"/>
      <c r="B431" s="11"/>
      <c r="C431" s="11"/>
      <c r="D431" s="11"/>
      <c r="E431" s="11"/>
      <c r="F431" s="12"/>
      <c r="G431" s="13"/>
    </row>
    <row r="432" spans="1:7" ht="15" hidden="1">
      <c r="A432" s="13"/>
      <c r="B432" s="11"/>
      <c r="C432" s="11"/>
      <c r="D432" s="11"/>
      <c r="E432" s="11"/>
      <c r="F432" s="12"/>
      <c r="G432" s="13"/>
    </row>
    <row r="433" spans="1:7" ht="15" hidden="1">
      <c r="A433" s="13"/>
      <c r="B433" s="11"/>
      <c r="C433" s="11"/>
      <c r="D433" s="11"/>
      <c r="E433" s="11"/>
      <c r="F433" s="12"/>
      <c r="G433" s="13"/>
    </row>
    <row r="434" spans="1:7" ht="15" hidden="1">
      <c r="A434" s="13"/>
      <c r="B434" s="11"/>
      <c r="C434" s="11"/>
      <c r="D434" s="11"/>
      <c r="E434" s="11"/>
      <c r="F434" s="12"/>
      <c r="G434" s="13"/>
    </row>
    <row r="435" spans="1:7" ht="15" hidden="1">
      <c r="A435" s="13"/>
      <c r="B435" s="11"/>
      <c r="C435" s="11"/>
      <c r="D435" s="11"/>
      <c r="E435" s="11"/>
      <c r="F435" s="12"/>
      <c r="G435" s="13"/>
    </row>
    <row r="436" spans="1:7" ht="15" hidden="1">
      <c r="A436" s="13"/>
      <c r="B436" s="11"/>
      <c r="C436" s="11"/>
      <c r="D436" s="11"/>
      <c r="E436" s="11"/>
      <c r="F436" s="12"/>
      <c r="G436" s="13"/>
    </row>
    <row r="437" spans="1:7" ht="15" hidden="1">
      <c r="A437" s="13"/>
      <c r="B437" s="11"/>
      <c r="C437" s="11"/>
      <c r="D437" s="11"/>
      <c r="E437" s="11"/>
      <c r="F437" s="12"/>
      <c r="G437" s="13"/>
    </row>
    <row r="438" spans="1:7" ht="15" hidden="1">
      <c r="A438" s="13"/>
      <c r="B438" s="11"/>
      <c r="C438" s="11"/>
      <c r="D438" s="11"/>
      <c r="E438" s="11"/>
      <c r="F438" s="12"/>
      <c r="G438" s="13"/>
    </row>
    <row r="439" spans="1:7" ht="15" hidden="1">
      <c r="A439" s="13"/>
      <c r="B439" s="11"/>
      <c r="C439" s="11"/>
      <c r="D439" s="11"/>
      <c r="E439" s="11"/>
      <c r="F439" s="12"/>
      <c r="G439" s="13"/>
    </row>
    <row r="440" spans="1:7" ht="15" hidden="1">
      <c r="A440" s="13"/>
      <c r="B440" s="11"/>
      <c r="C440" s="11"/>
      <c r="D440" s="11"/>
      <c r="E440" s="11"/>
      <c r="F440" s="12"/>
      <c r="G440" s="13"/>
    </row>
    <row r="441" spans="1:7" ht="15" hidden="1">
      <c r="A441" s="13"/>
      <c r="B441" s="11"/>
      <c r="C441" s="11"/>
      <c r="D441" s="11"/>
      <c r="E441" s="11"/>
      <c r="F441" s="12"/>
      <c r="G441" s="13"/>
    </row>
    <row r="442" spans="1:7" ht="15" hidden="1">
      <c r="A442" s="13"/>
      <c r="B442" s="11"/>
      <c r="C442" s="11"/>
      <c r="D442" s="11"/>
      <c r="E442" s="11"/>
      <c r="F442" s="12"/>
      <c r="G442" s="13"/>
    </row>
    <row r="443" spans="1:7" ht="15" hidden="1">
      <c r="A443" s="13"/>
      <c r="B443" s="11"/>
      <c r="C443" s="11"/>
      <c r="D443" s="11"/>
      <c r="E443" s="11"/>
      <c r="F443" s="12"/>
      <c r="G443" s="13"/>
    </row>
    <row r="444" spans="1:7" ht="15" hidden="1">
      <c r="A444" s="13"/>
      <c r="B444" s="11"/>
      <c r="C444" s="11"/>
      <c r="D444" s="11"/>
      <c r="E444" s="11"/>
      <c r="F444" s="12"/>
      <c r="G444" s="13"/>
    </row>
    <row r="445" spans="1:7" ht="15" hidden="1">
      <c r="A445" s="13"/>
      <c r="B445" s="11"/>
      <c r="C445" s="11"/>
      <c r="D445" s="11"/>
      <c r="E445" s="11"/>
      <c r="F445" s="12"/>
      <c r="G445" s="13"/>
    </row>
    <row r="446" spans="1:7" ht="15" hidden="1">
      <c r="A446" s="13"/>
      <c r="B446" s="11"/>
      <c r="C446" s="11"/>
      <c r="D446" s="11"/>
      <c r="E446" s="11"/>
      <c r="F446" s="12"/>
      <c r="G446" s="13"/>
    </row>
    <row r="447" spans="1:7" ht="15" hidden="1">
      <c r="A447" s="13"/>
      <c r="B447" s="11"/>
      <c r="C447" s="11"/>
      <c r="D447" s="11"/>
      <c r="E447" s="11"/>
      <c r="F447" s="12"/>
      <c r="G447" s="13"/>
    </row>
    <row r="448" spans="1:7" ht="15" hidden="1">
      <c r="A448" s="13"/>
      <c r="B448" s="11"/>
      <c r="C448" s="11"/>
      <c r="D448" s="11"/>
      <c r="E448" s="11"/>
      <c r="F448" s="12"/>
      <c r="G448" s="13"/>
    </row>
    <row r="449" spans="1:7" ht="15" hidden="1">
      <c r="A449" s="13"/>
      <c r="B449" s="11"/>
      <c r="C449" s="11"/>
      <c r="D449" s="11"/>
      <c r="E449" s="11"/>
      <c r="F449" s="12"/>
      <c r="G449" s="13"/>
    </row>
    <row r="450" spans="1:7" ht="15" hidden="1">
      <c r="A450" s="13"/>
      <c r="B450" s="11"/>
      <c r="C450" s="11"/>
      <c r="D450" s="11"/>
      <c r="E450" s="11"/>
      <c r="F450" s="12"/>
      <c r="G450" s="13"/>
    </row>
    <row r="451" spans="1:7" ht="15" hidden="1">
      <c r="A451" s="13"/>
      <c r="B451" s="11"/>
      <c r="C451" s="11"/>
      <c r="D451" s="11"/>
      <c r="E451" s="11"/>
      <c r="F451" s="12"/>
      <c r="G451" s="13"/>
    </row>
    <row r="452" spans="1:7" ht="15" hidden="1">
      <c r="A452" s="13"/>
      <c r="B452" s="11"/>
      <c r="C452" s="11"/>
      <c r="D452" s="11"/>
      <c r="E452" s="11"/>
      <c r="F452" s="12"/>
      <c r="G452" s="13"/>
    </row>
    <row r="453" spans="1:7" ht="15" hidden="1">
      <c r="A453" s="13"/>
      <c r="B453" s="11"/>
      <c r="C453" s="11"/>
      <c r="D453" s="11"/>
      <c r="E453" s="11"/>
      <c r="F453" s="12"/>
      <c r="G453" s="13"/>
    </row>
    <row r="454" spans="1:7" ht="15" hidden="1">
      <c r="A454" s="13"/>
      <c r="B454" s="11"/>
      <c r="C454" s="11"/>
      <c r="D454" s="11"/>
      <c r="E454" s="11"/>
      <c r="F454" s="12"/>
      <c r="G454" s="13"/>
    </row>
    <row r="455" spans="1:7" ht="15" hidden="1">
      <c r="A455" s="13"/>
      <c r="B455" s="11"/>
      <c r="C455" s="11"/>
      <c r="D455" s="11"/>
      <c r="E455" s="11"/>
      <c r="F455" s="12"/>
      <c r="G455" s="13"/>
    </row>
    <row r="456" spans="1:7" ht="15" hidden="1">
      <c r="A456" s="13"/>
      <c r="B456" s="11"/>
      <c r="C456" s="11"/>
      <c r="D456" s="11"/>
      <c r="E456" s="11"/>
      <c r="F456" s="12"/>
      <c r="G456" s="13"/>
    </row>
    <row r="457" spans="1:7" ht="15" hidden="1">
      <c r="A457" s="13"/>
      <c r="B457" s="11"/>
      <c r="C457" s="11"/>
      <c r="D457" s="11"/>
      <c r="E457" s="11"/>
      <c r="F457" s="12"/>
      <c r="G457" s="13"/>
    </row>
    <row r="458" spans="1:7" ht="15" hidden="1">
      <c r="A458" s="13"/>
      <c r="B458" s="11"/>
      <c r="C458" s="11"/>
      <c r="D458" s="11"/>
      <c r="E458" s="11"/>
      <c r="F458" s="12"/>
      <c r="G458" s="13"/>
    </row>
    <row r="459" spans="1:7" ht="15" hidden="1">
      <c r="A459" s="13"/>
      <c r="B459" s="11"/>
      <c r="C459" s="11"/>
      <c r="D459" s="11"/>
      <c r="E459" s="11"/>
      <c r="F459" s="12"/>
      <c r="G459" s="13"/>
    </row>
    <row r="460" spans="1:7" ht="15" hidden="1">
      <c r="A460" s="13"/>
      <c r="B460" s="11"/>
      <c r="C460" s="11"/>
      <c r="D460" s="11"/>
      <c r="E460" s="11"/>
      <c r="F460" s="12"/>
      <c r="G460" s="13"/>
    </row>
    <row r="461" spans="1:7" ht="15" hidden="1">
      <c r="A461" s="13"/>
      <c r="B461" s="11"/>
      <c r="C461" s="11"/>
      <c r="D461" s="11"/>
      <c r="E461" s="11"/>
      <c r="F461" s="12"/>
      <c r="G461" s="13"/>
    </row>
    <row r="462" spans="1:7" ht="15" hidden="1">
      <c r="A462" s="13"/>
      <c r="B462" s="11"/>
      <c r="C462" s="11"/>
      <c r="D462" s="11"/>
      <c r="E462" s="11"/>
      <c r="F462" s="12"/>
      <c r="G462" s="13"/>
    </row>
    <row r="463" spans="1:7" ht="15" hidden="1">
      <c r="A463" s="13"/>
      <c r="B463" s="11"/>
      <c r="C463" s="11"/>
      <c r="D463" s="11"/>
      <c r="E463" s="11"/>
      <c r="F463" s="12"/>
      <c r="G463" s="13"/>
    </row>
    <row r="464" spans="1:7" ht="15" hidden="1">
      <c r="A464" s="13"/>
      <c r="B464" s="11"/>
      <c r="C464" s="11"/>
      <c r="D464" s="11"/>
      <c r="E464" s="11"/>
      <c r="F464" s="12"/>
      <c r="G464" s="13"/>
    </row>
    <row r="465" spans="1:7" ht="15" hidden="1">
      <c r="A465" s="13"/>
      <c r="B465" s="11"/>
      <c r="C465" s="11"/>
      <c r="D465" s="11"/>
      <c r="E465" s="11"/>
      <c r="F465" s="12"/>
      <c r="G465" s="13"/>
    </row>
    <row r="466" spans="1:7" ht="15" hidden="1">
      <c r="A466" s="13"/>
      <c r="B466" s="11"/>
      <c r="C466" s="11"/>
      <c r="D466" s="11"/>
      <c r="E466" s="11"/>
      <c r="F466" s="12"/>
      <c r="G466" s="13"/>
    </row>
    <row r="467" spans="1:7" ht="15" hidden="1">
      <c r="A467" s="13"/>
      <c r="B467" s="11"/>
      <c r="C467" s="11"/>
      <c r="D467" s="11"/>
      <c r="E467" s="11"/>
      <c r="F467" s="12"/>
      <c r="G467" s="13"/>
    </row>
    <row r="468" spans="1:7" ht="15" hidden="1">
      <c r="A468" s="13"/>
      <c r="B468" s="11"/>
      <c r="C468" s="11"/>
      <c r="D468" s="11"/>
      <c r="E468" s="11"/>
      <c r="F468" s="12"/>
      <c r="G468" s="13"/>
    </row>
    <row r="469" spans="1:7" ht="15" hidden="1">
      <c r="A469" s="13"/>
      <c r="B469" s="11"/>
      <c r="C469" s="11"/>
      <c r="D469" s="11"/>
      <c r="E469" s="11"/>
      <c r="F469" s="12"/>
      <c r="G469" s="13"/>
    </row>
    <row r="470" spans="1:7" ht="15" hidden="1">
      <c r="A470" s="13"/>
      <c r="B470" s="11"/>
      <c r="C470" s="11"/>
      <c r="D470" s="11"/>
      <c r="E470" s="11"/>
      <c r="F470" s="12"/>
      <c r="G470" s="13"/>
    </row>
    <row r="471" spans="1:7" ht="15" hidden="1">
      <c r="A471" s="13"/>
      <c r="B471" s="11"/>
      <c r="C471" s="11"/>
      <c r="D471" s="11"/>
      <c r="E471" s="11"/>
      <c r="F471" s="12"/>
      <c r="G471" s="13"/>
    </row>
    <row r="472" spans="1:7" ht="15" hidden="1">
      <c r="A472" s="13"/>
      <c r="B472" s="11"/>
      <c r="C472" s="11"/>
      <c r="D472" s="11"/>
      <c r="E472" s="11"/>
      <c r="F472" s="12"/>
      <c r="G472" s="13"/>
    </row>
    <row r="473" spans="1:7" ht="15" hidden="1">
      <c r="A473" s="13"/>
      <c r="B473" s="11"/>
      <c r="C473" s="11"/>
      <c r="D473" s="11"/>
      <c r="E473" s="11"/>
      <c r="F473" s="12"/>
      <c r="G473" s="13"/>
    </row>
    <row r="474" spans="1:7" ht="15" hidden="1">
      <c r="A474" s="13"/>
      <c r="B474" s="11"/>
      <c r="C474" s="11"/>
      <c r="D474" s="11"/>
      <c r="E474" s="11"/>
      <c r="F474" s="12"/>
      <c r="G474" s="13"/>
    </row>
    <row r="475" spans="1:7" ht="15" hidden="1">
      <c r="A475" s="13"/>
      <c r="B475" s="11"/>
      <c r="C475" s="11"/>
      <c r="D475" s="11"/>
      <c r="E475" s="11"/>
      <c r="F475" s="12"/>
      <c r="G475" s="13"/>
    </row>
    <row r="476" spans="1:7" ht="15" hidden="1">
      <c r="A476" s="13"/>
      <c r="B476" s="11"/>
      <c r="C476" s="11"/>
      <c r="D476" s="11"/>
      <c r="E476" s="11"/>
      <c r="F476" s="12"/>
      <c r="G476" s="13"/>
    </row>
    <row r="477" spans="1:7" ht="15" hidden="1">
      <c r="A477" s="13"/>
      <c r="B477" s="11"/>
      <c r="C477" s="11"/>
      <c r="D477" s="11"/>
      <c r="E477" s="11"/>
      <c r="F477" s="12"/>
      <c r="G477" s="13"/>
    </row>
    <row r="478" spans="1:7" ht="15" hidden="1">
      <c r="A478" s="13"/>
      <c r="B478" s="11"/>
      <c r="C478" s="11"/>
      <c r="D478" s="11"/>
      <c r="E478" s="11"/>
      <c r="F478" s="12"/>
      <c r="G478" s="13"/>
    </row>
    <row r="479" spans="1:7" ht="15" hidden="1">
      <c r="A479" s="13"/>
      <c r="B479" s="11"/>
      <c r="C479" s="11"/>
      <c r="D479" s="11"/>
      <c r="E479" s="11"/>
      <c r="F479" s="12"/>
      <c r="G479" s="13"/>
    </row>
    <row r="480" spans="1:7" ht="15" hidden="1">
      <c r="A480" s="13"/>
      <c r="B480" s="11"/>
      <c r="C480" s="11"/>
      <c r="D480" s="11"/>
      <c r="E480" s="11"/>
      <c r="F480" s="12"/>
      <c r="G480" s="13"/>
    </row>
    <row r="481" spans="1:7" ht="15" hidden="1">
      <c r="A481" s="13"/>
      <c r="B481" s="11"/>
      <c r="C481" s="11"/>
      <c r="D481" s="11"/>
      <c r="E481" s="11"/>
      <c r="F481" s="12"/>
      <c r="G481" s="13"/>
    </row>
    <row r="482" spans="1:7" ht="15" hidden="1">
      <c r="A482" s="13"/>
      <c r="B482" s="11"/>
      <c r="C482" s="11"/>
      <c r="D482" s="11"/>
      <c r="E482" s="11"/>
      <c r="F482" s="12"/>
      <c r="G482" s="13"/>
    </row>
    <row r="483" spans="1:7" ht="15" hidden="1">
      <c r="A483" s="13"/>
      <c r="B483" s="11"/>
      <c r="C483" s="11"/>
      <c r="D483" s="11"/>
      <c r="E483" s="11"/>
      <c r="F483" s="12"/>
      <c r="G483" s="13"/>
    </row>
    <row r="484" spans="1:7" ht="15" hidden="1">
      <c r="A484" s="13"/>
      <c r="B484" s="11"/>
      <c r="C484" s="11"/>
      <c r="D484" s="11"/>
      <c r="E484" s="11"/>
      <c r="F484" s="12"/>
      <c r="G484" s="13"/>
    </row>
    <row r="485" spans="1:7" ht="15" hidden="1">
      <c r="A485" s="13"/>
      <c r="B485" s="11"/>
      <c r="C485" s="11"/>
      <c r="D485" s="11"/>
      <c r="E485" s="11"/>
      <c r="F485" s="12"/>
      <c r="G485" s="13"/>
    </row>
    <row r="486" spans="1:7" ht="15" hidden="1">
      <c r="A486" s="13"/>
      <c r="B486" s="11"/>
      <c r="C486" s="11"/>
      <c r="D486" s="11"/>
      <c r="E486" s="11"/>
      <c r="F486" s="12"/>
      <c r="G486" s="13"/>
    </row>
    <row r="487" spans="1:7" ht="15" hidden="1">
      <c r="A487" s="13"/>
      <c r="B487" s="11"/>
      <c r="C487" s="11"/>
      <c r="D487" s="11"/>
      <c r="E487" s="11"/>
      <c r="F487" s="12"/>
      <c r="G487" s="13"/>
    </row>
    <row r="488" spans="1:7" ht="15" hidden="1">
      <c r="A488" s="13"/>
      <c r="B488" s="11"/>
      <c r="C488" s="11"/>
      <c r="D488" s="11"/>
      <c r="E488" s="11"/>
      <c r="F488" s="12"/>
      <c r="G488" s="13"/>
    </row>
    <row r="489" spans="1:7" ht="15" hidden="1">
      <c r="A489" s="13"/>
      <c r="B489" s="11"/>
      <c r="C489" s="11"/>
      <c r="D489" s="11"/>
      <c r="E489" s="11"/>
      <c r="F489" s="12"/>
      <c r="G489" s="13"/>
    </row>
    <row r="490" spans="1:7" ht="15" hidden="1">
      <c r="A490" s="13"/>
      <c r="B490" s="11"/>
      <c r="C490" s="11"/>
      <c r="D490" s="11"/>
      <c r="E490" s="11"/>
      <c r="F490" s="12"/>
      <c r="G490" s="13"/>
    </row>
    <row r="491" spans="1:7" ht="15" hidden="1">
      <c r="A491" s="13"/>
      <c r="B491" s="11"/>
      <c r="C491" s="11"/>
      <c r="D491" s="11"/>
      <c r="E491" s="11"/>
      <c r="F491" s="12"/>
      <c r="G491" s="13"/>
    </row>
    <row r="492" spans="1:7" ht="15" hidden="1">
      <c r="A492" s="13"/>
      <c r="B492" s="11"/>
      <c r="C492" s="11"/>
      <c r="D492" s="11"/>
      <c r="E492" s="11"/>
      <c r="F492" s="12"/>
      <c r="G492" s="13"/>
    </row>
    <row r="493" spans="1:7" ht="15" hidden="1">
      <c r="A493" s="13"/>
      <c r="B493" s="11"/>
      <c r="C493" s="11"/>
      <c r="D493" s="11"/>
      <c r="E493" s="11"/>
      <c r="F493" s="12"/>
      <c r="G493" s="13"/>
    </row>
    <row r="494" spans="1:7" ht="15" hidden="1">
      <c r="A494" s="13"/>
      <c r="B494" s="11"/>
      <c r="C494" s="11"/>
      <c r="D494" s="11"/>
      <c r="E494" s="11"/>
      <c r="F494" s="12"/>
      <c r="G494" s="13"/>
    </row>
    <row r="495" spans="1:7" ht="15" hidden="1">
      <c r="A495" s="13"/>
      <c r="B495" s="11"/>
      <c r="C495" s="11"/>
      <c r="D495" s="11"/>
      <c r="E495" s="11"/>
      <c r="F495" s="12"/>
      <c r="G495" s="13"/>
    </row>
    <row r="496" spans="1:7" ht="15" hidden="1">
      <c r="A496" s="13"/>
      <c r="B496" s="11"/>
      <c r="C496" s="11"/>
      <c r="D496" s="11"/>
      <c r="E496" s="11"/>
      <c r="F496" s="12"/>
      <c r="G496" s="13"/>
    </row>
    <row r="497" spans="1:7" ht="15" hidden="1">
      <c r="A497" s="13"/>
      <c r="B497" s="11"/>
      <c r="C497" s="11"/>
      <c r="D497" s="11"/>
      <c r="E497" s="11"/>
      <c r="F497" s="12"/>
      <c r="G497" s="13"/>
    </row>
    <row r="498" spans="1:7" ht="15" hidden="1">
      <c r="A498" s="13"/>
      <c r="B498" s="11"/>
      <c r="C498" s="11"/>
      <c r="D498" s="11"/>
      <c r="E498" s="11"/>
      <c r="F498" s="12"/>
      <c r="G498" s="13"/>
    </row>
    <row r="499" spans="1:7" ht="15"/>
    <row r="500" spans="1:7" ht="15" customHeight="1"/>
    <row r="501" spans="1:7" ht="15" customHeight="1"/>
    <row r="502" spans="1:7" ht="15" customHeight="1"/>
    <row r="503" spans="1:7" ht="15" customHeight="1"/>
    <row r="504" spans="1:7" ht="15" customHeight="1"/>
    <row r="505" spans="1:7" ht="15" customHeight="1"/>
    <row r="506" spans="1:7" ht="15" customHeight="1"/>
    <row r="507" spans="1:7" ht="15" customHeight="1"/>
    <row r="508" spans="1:7" ht="15" customHeight="1"/>
    <row r="509" spans="1:7" ht="15" customHeight="1"/>
    <row r="510" spans="1:7" ht="15" customHeight="1"/>
    <row r="511" spans="1:7" ht="15" customHeight="1"/>
    <row r="512" spans="1:7" ht="15" customHeight="1"/>
    <row r="513" ht="15" customHeight="1"/>
    <row r="514" ht="15" customHeight="1"/>
    <row r="515" ht="15" customHeight="1"/>
    <row r="516" ht="15" hidden="1" customHeight="1"/>
  </sheetData>
  <sheetProtection algorithmName="SHA-512" hashValue="aFb8f72iWUO/82rKaAaEILTijQNVFPY8eCegnbWoh99MZEQeDyFXhheLFFenenA6Qh2GMD+1oVlxV2Ih1hGqnw==" saltValue="Pp4trbLUm+18m6wQ87cYWw==" spinCount="100000" sheet="1" objects="1" scenarios="1"/>
  <mergeCells count="4">
    <mergeCell ref="A1:G1"/>
    <mergeCell ref="A2:G2"/>
    <mergeCell ref="A3:G3"/>
    <mergeCell ref="B32:D32"/>
  </mergeCells>
  <pageMargins left="0.39370078740157483" right="0.43307086614173229" top="0.51181102362204722" bottom="0.47244094488188981" header="0.31496062992125984" footer="0.31496062992125984"/>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19"/>
  <sheetViews>
    <sheetView zoomScale="85" zoomScaleNormal="85" zoomScaleSheetLayoutView="89" workbookViewId="0">
      <pane ySplit="3" topLeftCell="A4" activePane="bottomLeft" state="frozen"/>
      <selection pane="bottomLeft" activeCell="Q3" sqref="Q3"/>
    </sheetView>
  </sheetViews>
  <sheetFormatPr defaultColWidth="0" defaultRowHeight="15" customHeight="1" zeroHeight="1"/>
  <cols>
    <col min="1" max="1" width="6.42578125" style="3" customWidth="1"/>
    <col min="2" max="2" width="10.5703125" style="3" customWidth="1"/>
    <col min="3" max="3" width="15.140625" style="3" customWidth="1"/>
    <col min="4" max="4" width="15.7109375" style="3" customWidth="1"/>
    <col min="5" max="5" width="26.140625" style="3" customWidth="1"/>
    <col min="6" max="6" width="28.5703125" style="3" customWidth="1"/>
    <col min="7" max="7" width="16" style="3" customWidth="1"/>
    <col min="8" max="8" width="30.42578125" style="3" customWidth="1"/>
    <col min="9" max="9" width="16.140625" style="3" customWidth="1"/>
    <col min="10" max="10" width="14.5703125" style="3" customWidth="1"/>
    <col min="11" max="11" width="14.140625" style="5" customWidth="1"/>
    <col min="12" max="12" width="18" style="5" customWidth="1"/>
    <col min="13" max="13" width="14" style="5" customWidth="1"/>
    <col min="14" max="14" width="11.140625" style="6" customWidth="1"/>
    <col min="15" max="15" width="10.140625" style="6" customWidth="1"/>
    <col min="16" max="16" width="21.42578125" style="6" bestFit="1" customWidth="1"/>
    <col min="17" max="17" width="25.140625" style="3" customWidth="1"/>
    <col min="18" max="23" width="0" style="3" hidden="1" customWidth="1"/>
    <col min="24" max="16384" width="9.140625" style="3" hidden="1"/>
  </cols>
  <sheetData>
    <row r="1" spans="1:17" s="2" customFormat="1" ht="26.25">
      <c r="A1" s="484" t="s">
        <v>899</v>
      </c>
      <c r="B1" s="484"/>
      <c r="C1" s="484"/>
      <c r="D1" s="484"/>
      <c r="E1" s="484"/>
      <c r="F1" s="484"/>
      <c r="G1" s="484"/>
      <c r="H1" s="484"/>
      <c r="I1" s="484"/>
      <c r="J1" s="484"/>
      <c r="K1" s="484"/>
      <c r="L1" s="484"/>
      <c r="M1" s="484"/>
      <c r="N1" s="484"/>
      <c r="O1" s="484"/>
      <c r="P1" s="484"/>
      <c r="Q1" s="484"/>
    </row>
    <row r="2" spans="1:17" s="174" customFormat="1">
      <c r="A2" s="472" t="s">
        <v>207</v>
      </c>
      <c r="B2" s="472"/>
      <c r="C2" s="472"/>
      <c r="D2" s="472"/>
      <c r="E2" s="472"/>
      <c r="F2" s="472"/>
      <c r="G2" s="472"/>
      <c r="H2" s="472"/>
      <c r="I2" s="472"/>
      <c r="J2" s="472"/>
      <c r="K2" s="472"/>
      <c r="L2" s="472"/>
      <c r="M2" s="472"/>
      <c r="N2" s="472"/>
      <c r="O2" s="472"/>
      <c r="P2" s="472"/>
      <c r="Q2" s="472"/>
    </row>
    <row r="3" spans="1:17" ht="60">
      <c r="A3" s="1" t="s">
        <v>900</v>
      </c>
      <c r="B3" s="1" t="s">
        <v>317</v>
      </c>
      <c r="C3" s="1" t="s">
        <v>901</v>
      </c>
      <c r="D3" s="1" t="s">
        <v>902</v>
      </c>
      <c r="E3" s="1" t="s">
        <v>903</v>
      </c>
      <c r="F3" s="1" t="s">
        <v>904</v>
      </c>
      <c r="G3" s="1" t="s">
        <v>905</v>
      </c>
      <c r="H3" s="1" t="s">
        <v>324</v>
      </c>
      <c r="I3" s="1" t="s">
        <v>906</v>
      </c>
      <c r="J3" s="1" t="s">
        <v>907</v>
      </c>
      <c r="K3" s="8" t="s">
        <v>908</v>
      </c>
      <c r="L3" s="8" t="s">
        <v>909</v>
      </c>
      <c r="M3" s="8" t="s">
        <v>910</v>
      </c>
      <c r="N3" s="8" t="s">
        <v>911</v>
      </c>
      <c r="O3" s="8" t="s">
        <v>912</v>
      </c>
      <c r="P3" s="8" t="s">
        <v>913</v>
      </c>
      <c r="Q3" s="8" t="s">
        <v>914</v>
      </c>
    </row>
    <row r="4" spans="1:17">
      <c r="A4" s="176">
        <v>1</v>
      </c>
      <c r="B4" s="191" t="s">
        <v>2</v>
      </c>
      <c r="C4" s="191" t="s">
        <v>915</v>
      </c>
      <c r="D4" s="191" t="s">
        <v>916</v>
      </c>
      <c r="E4" s="191" t="s">
        <v>917</v>
      </c>
      <c r="F4" s="7" t="s">
        <v>918</v>
      </c>
      <c r="G4" s="7">
        <v>432123206</v>
      </c>
      <c r="H4" s="7" t="s">
        <v>919</v>
      </c>
      <c r="I4" s="244" t="s">
        <v>920</v>
      </c>
      <c r="J4" s="7" t="s">
        <v>921</v>
      </c>
      <c r="K4" s="4">
        <v>5.4988000000000001</v>
      </c>
      <c r="L4" s="4">
        <v>0</v>
      </c>
      <c r="M4" s="4">
        <v>3.5459048248</v>
      </c>
      <c r="N4" s="245">
        <v>0.35514933716447228</v>
      </c>
      <c r="O4" s="200" t="s">
        <v>100</v>
      </c>
      <c r="P4" s="200">
        <v>1</v>
      </c>
      <c r="Q4" s="485" t="s">
        <v>922</v>
      </c>
    </row>
    <row r="5" spans="1:17">
      <c r="A5" s="176">
        <v>2</v>
      </c>
      <c r="B5" s="191" t="s">
        <v>2</v>
      </c>
      <c r="C5" s="191" t="s">
        <v>915</v>
      </c>
      <c r="D5" s="191" t="s">
        <v>916</v>
      </c>
      <c r="E5" s="191" t="s">
        <v>923</v>
      </c>
      <c r="F5" s="7" t="s">
        <v>924</v>
      </c>
      <c r="G5" s="7">
        <v>432122302</v>
      </c>
      <c r="H5" s="7" t="s">
        <v>925</v>
      </c>
      <c r="I5" s="244" t="s">
        <v>926</v>
      </c>
      <c r="J5" s="7" t="s">
        <v>927</v>
      </c>
      <c r="K5" s="4">
        <v>1.5782</v>
      </c>
      <c r="L5" s="4">
        <v>0</v>
      </c>
      <c r="M5" s="4">
        <v>1.2490460082000001</v>
      </c>
      <c r="N5" s="245">
        <v>0.20856291458623744</v>
      </c>
      <c r="O5" s="200" t="s">
        <v>100</v>
      </c>
      <c r="P5" s="247"/>
      <c r="Q5" s="486"/>
    </row>
    <row r="6" spans="1:17">
      <c r="A6" s="176">
        <v>3</v>
      </c>
      <c r="B6" s="191" t="s">
        <v>2</v>
      </c>
      <c r="C6" s="191" t="s">
        <v>915</v>
      </c>
      <c r="D6" s="191" t="s">
        <v>916</v>
      </c>
      <c r="E6" s="191" t="s">
        <v>923</v>
      </c>
      <c r="F6" s="7" t="s">
        <v>928</v>
      </c>
      <c r="G6" s="7">
        <v>432122401</v>
      </c>
      <c r="H6" s="7" t="s">
        <v>929</v>
      </c>
      <c r="I6" s="244" t="s">
        <v>926</v>
      </c>
      <c r="J6" s="7" t="s">
        <v>921</v>
      </c>
      <c r="K6" s="4">
        <v>1.1305000000000001</v>
      </c>
      <c r="L6" s="4">
        <v>0</v>
      </c>
      <c r="M6" s="4">
        <v>0.60694815720000006</v>
      </c>
      <c r="N6" s="245">
        <v>0.46311529659442718</v>
      </c>
      <c r="O6" s="200" t="s">
        <v>100</v>
      </c>
      <c r="P6" s="200">
        <v>1</v>
      </c>
      <c r="Q6" s="486"/>
    </row>
    <row r="7" spans="1:17">
      <c r="A7" s="176">
        <v>4</v>
      </c>
      <c r="B7" s="191" t="s">
        <v>2</v>
      </c>
      <c r="C7" s="191" t="s">
        <v>915</v>
      </c>
      <c r="D7" s="191" t="s">
        <v>916</v>
      </c>
      <c r="E7" s="191" t="s">
        <v>923</v>
      </c>
      <c r="F7" s="7" t="s">
        <v>930</v>
      </c>
      <c r="G7" s="7">
        <v>432121105</v>
      </c>
      <c r="H7" s="7" t="s">
        <v>931</v>
      </c>
      <c r="I7" s="244" t="s">
        <v>926</v>
      </c>
      <c r="J7" s="7" t="s">
        <v>921</v>
      </c>
      <c r="K7" s="4">
        <v>1.2305999999999995</v>
      </c>
      <c r="L7" s="4">
        <v>0</v>
      </c>
      <c r="M7" s="4">
        <v>0.8271328309</v>
      </c>
      <c r="N7" s="245">
        <v>0.32786215594019152</v>
      </c>
      <c r="O7" s="200" t="s">
        <v>100</v>
      </c>
      <c r="P7" s="200">
        <v>1</v>
      </c>
      <c r="Q7" s="486"/>
    </row>
    <row r="8" spans="1:17">
      <c r="A8" s="176">
        <v>5</v>
      </c>
      <c r="B8" s="191" t="s">
        <v>2</v>
      </c>
      <c r="C8" s="191" t="s">
        <v>915</v>
      </c>
      <c r="D8" s="191" t="s">
        <v>916</v>
      </c>
      <c r="E8" s="191" t="s">
        <v>932</v>
      </c>
      <c r="F8" s="7" t="s">
        <v>933</v>
      </c>
      <c r="G8" s="7">
        <v>432114401</v>
      </c>
      <c r="H8" s="7" t="s">
        <v>934</v>
      </c>
      <c r="I8" s="244" t="s">
        <v>920</v>
      </c>
      <c r="J8" s="7" t="s">
        <v>921</v>
      </c>
      <c r="K8" s="4">
        <v>2.6523000000000003</v>
      </c>
      <c r="L8" s="4">
        <v>0</v>
      </c>
      <c r="M8" s="4">
        <v>1.9658545436999999</v>
      </c>
      <c r="N8" s="245">
        <v>0.25881139248953755</v>
      </c>
      <c r="O8" s="200" t="s">
        <v>100</v>
      </c>
      <c r="P8" s="200">
        <v>1</v>
      </c>
      <c r="Q8" s="486"/>
    </row>
    <row r="9" spans="1:17">
      <c r="A9" s="176">
        <v>6</v>
      </c>
      <c r="B9" s="191" t="s">
        <v>2</v>
      </c>
      <c r="C9" s="191" t="s">
        <v>915</v>
      </c>
      <c r="D9" s="191" t="s">
        <v>916</v>
      </c>
      <c r="E9" s="191" t="s">
        <v>932</v>
      </c>
      <c r="F9" s="7" t="s">
        <v>933</v>
      </c>
      <c r="G9" s="7">
        <v>432114404</v>
      </c>
      <c r="H9" s="7" t="s">
        <v>935</v>
      </c>
      <c r="I9" s="244" t="s">
        <v>936</v>
      </c>
      <c r="J9" s="7" t="s">
        <v>921</v>
      </c>
      <c r="K9" s="4">
        <v>0.66510000000000002</v>
      </c>
      <c r="L9" s="4">
        <v>0</v>
      </c>
      <c r="M9" s="4">
        <v>0.48634844190000004</v>
      </c>
      <c r="N9" s="245">
        <v>0.26875892061344153</v>
      </c>
      <c r="O9" s="200" t="s">
        <v>100</v>
      </c>
      <c r="P9" s="200">
        <v>1</v>
      </c>
      <c r="Q9" s="486"/>
    </row>
    <row r="10" spans="1:17">
      <c r="A10" s="176">
        <v>7</v>
      </c>
      <c r="B10" s="191" t="s">
        <v>2</v>
      </c>
      <c r="C10" s="191" t="s">
        <v>915</v>
      </c>
      <c r="D10" s="191" t="s">
        <v>916</v>
      </c>
      <c r="E10" s="191" t="s">
        <v>932</v>
      </c>
      <c r="F10" s="7" t="s">
        <v>937</v>
      </c>
      <c r="G10" s="7">
        <v>432112202</v>
      </c>
      <c r="H10" s="7" t="s">
        <v>938</v>
      </c>
      <c r="I10" s="244" t="s">
        <v>926</v>
      </c>
      <c r="J10" s="7" t="s">
        <v>921</v>
      </c>
      <c r="K10" s="4">
        <v>1.988600000000003</v>
      </c>
      <c r="L10" s="4">
        <v>0</v>
      </c>
      <c r="M10" s="4">
        <v>1.6170275330000003</v>
      </c>
      <c r="N10" s="245">
        <v>0.18685128582922761</v>
      </c>
      <c r="O10" s="200" t="s">
        <v>100</v>
      </c>
      <c r="P10" s="200">
        <v>1</v>
      </c>
      <c r="Q10" s="486"/>
    </row>
    <row r="11" spans="1:17">
      <c r="A11" s="176">
        <v>8</v>
      </c>
      <c r="B11" s="191" t="s">
        <v>2</v>
      </c>
      <c r="C11" s="191" t="s">
        <v>915</v>
      </c>
      <c r="D11" s="191" t="s">
        <v>916</v>
      </c>
      <c r="E11" s="191" t="s">
        <v>932</v>
      </c>
      <c r="F11" s="7" t="s">
        <v>939</v>
      </c>
      <c r="G11" s="7">
        <v>432115301</v>
      </c>
      <c r="H11" s="7" t="s">
        <v>940</v>
      </c>
      <c r="I11" s="244" t="s">
        <v>926</v>
      </c>
      <c r="J11" s="7" t="s">
        <v>927</v>
      </c>
      <c r="K11" s="4">
        <v>2.0291890000000001</v>
      </c>
      <c r="L11" s="4">
        <v>0</v>
      </c>
      <c r="M11" s="4">
        <v>1.1583016721999999</v>
      </c>
      <c r="N11" s="245">
        <v>0.42917999644192839</v>
      </c>
      <c r="O11" s="200" t="s">
        <v>100</v>
      </c>
      <c r="P11" s="247"/>
      <c r="Q11" s="486"/>
    </row>
    <row r="12" spans="1:17">
      <c r="A12" s="176">
        <v>9</v>
      </c>
      <c r="B12" s="191" t="s">
        <v>2</v>
      </c>
      <c r="C12" s="191" t="s">
        <v>915</v>
      </c>
      <c r="D12" s="191" t="s">
        <v>941</v>
      </c>
      <c r="E12" s="191" t="s">
        <v>942</v>
      </c>
      <c r="F12" s="7" t="s">
        <v>943</v>
      </c>
      <c r="G12" s="7">
        <v>432223201</v>
      </c>
      <c r="H12" s="7" t="s">
        <v>943</v>
      </c>
      <c r="I12" s="244" t="s">
        <v>920</v>
      </c>
      <c r="J12" s="7" t="s">
        <v>927</v>
      </c>
      <c r="K12" s="4">
        <v>1.6069999999999998</v>
      </c>
      <c r="L12" s="4">
        <v>0</v>
      </c>
      <c r="M12" s="4">
        <v>1.4908575432000002</v>
      </c>
      <c r="N12" s="245">
        <v>7.2272841817050182E-2</v>
      </c>
      <c r="O12" s="200" t="s">
        <v>100</v>
      </c>
      <c r="P12" s="247"/>
      <c r="Q12" s="486"/>
    </row>
    <row r="13" spans="1:17">
      <c r="A13" s="176">
        <v>10</v>
      </c>
      <c r="B13" s="191" t="s">
        <v>2</v>
      </c>
      <c r="C13" s="191" t="s">
        <v>915</v>
      </c>
      <c r="D13" s="191" t="s">
        <v>941</v>
      </c>
      <c r="E13" s="191" t="s">
        <v>942</v>
      </c>
      <c r="F13" s="7" t="s">
        <v>944</v>
      </c>
      <c r="G13" s="7">
        <v>432223301</v>
      </c>
      <c r="H13" s="7" t="s">
        <v>945</v>
      </c>
      <c r="I13" s="244" t="s">
        <v>920</v>
      </c>
      <c r="J13" s="7" t="s">
        <v>921</v>
      </c>
      <c r="K13" s="4">
        <v>0.83410000000000006</v>
      </c>
      <c r="L13" s="4">
        <v>0</v>
      </c>
      <c r="M13" s="4">
        <v>0.45478685559999998</v>
      </c>
      <c r="N13" s="245">
        <v>0.45475739647524283</v>
      </c>
      <c r="O13" s="200" t="s">
        <v>100</v>
      </c>
      <c r="P13" s="200">
        <v>1</v>
      </c>
      <c r="Q13" s="487"/>
    </row>
    <row r="14" spans="1:17">
      <c r="A14" s="176">
        <v>11</v>
      </c>
      <c r="B14" s="191" t="s">
        <v>2</v>
      </c>
      <c r="C14" s="191" t="s">
        <v>915</v>
      </c>
      <c r="D14" s="191" t="s">
        <v>941</v>
      </c>
      <c r="E14" s="191" t="s">
        <v>946</v>
      </c>
      <c r="F14" s="7" t="s">
        <v>947</v>
      </c>
      <c r="G14" s="7">
        <v>432211103</v>
      </c>
      <c r="H14" s="7" t="s">
        <v>948</v>
      </c>
      <c r="I14" s="244" t="s">
        <v>936</v>
      </c>
      <c r="J14" s="7" t="s">
        <v>921</v>
      </c>
      <c r="K14" s="4">
        <v>1.1277999999999999</v>
      </c>
      <c r="L14" s="4">
        <v>0</v>
      </c>
      <c r="M14" s="4">
        <v>0.89859936400000007</v>
      </c>
      <c r="N14" s="245">
        <v>0.20322808654016655</v>
      </c>
      <c r="O14" s="200" t="s">
        <v>100</v>
      </c>
      <c r="P14" s="200">
        <v>1</v>
      </c>
      <c r="Q14" s="246"/>
    </row>
    <row r="15" spans="1:17">
      <c r="A15" s="176">
        <v>12</v>
      </c>
      <c r="B15" s="191" t="s">
        <v>2</v>
      </c>
      <c r="C15" s="191" t="s">
        <v>915</v>
      </c>
      <c r="D15" s="191" t="s">
        <v>941</v>
      </c>
      <c r="E15" s="191" t="s">
        <v>946</v>
      </c>
      <c r="F15" s="7" t="s">
        <v>947</v>
      </c>
      <c r="G15" s="7">
        <v>432211104</v>
      </c>
      <c r="H15" s="7" t="s">
        <v>949</v>
      </c>
      <c r="I15" s="244" t="s">
        <v>936</v>
      </c>
      <c r="J15" s="7" t="s">
        <v>921</v>
      </c>
      <c r="K15" s="4">
        <v>1.7513000000000001</v>
      </c>
      <c r="L15" s="4">
        <v>0</v>
      </c>
      <c r="M15" s="4">
        <v>1.13009768</v>
      </c>
      <c r="N15" s="245">
        <v>0.35470925598127112</v>
      </c>
      <c r="O15" s="200" t="s">
        <v>100</v>
      </c>
      <c r="P15" s="200">
        <v>1</v>
      </c>
      <c r="Q15" s="246"/>
    </row>
    <row r="16" spans="1:17">
      <c r="A16" s="176">
        <v>13</v>
      </c>
      <c r="B16" s="191" t="s">
        <v>2</v>
      </c>
      <c r="C16" s="191" t="s">
        <v>915</v>
      </c>
      <c r="D16" s="191" t="s">
        <v>941</v>
      </c>
      <c r="E16" s="191" t="s">
        <v>942</v>
      </c>
      <c r="F16" s="7" t="s">
        <v>950</v>
      </c>
      <c r="G16" s="7">
        <v>432221602</v>
      </c>
      <c r="H16" s="7" t="s">
        <v>951</v>
      </c>
      <c r="I16" s="244" t="s">
        <v>920</v>
      </c>
      <c r="J16" s="7" t="s">
        <v>927</v>
      </c>
      <c r="K16" s="4">
        <v>0.93299999999999994</v>
      </c>
      <c r="L16" s="4">
        <v>0</v>
      </c>
      <c r="M16" s="4">
        <v>0.85728530829999994</v>
      </c>
      <c r="N16" s="245">
        <v>8.1151866773847781E-2</v>
      </c>
      <c r="O16" s="200" t="s">
        <v>100</v>
      </c>
      <c r="P16" s="247"/>
      <c r="Q16" s="246"/>
    </row>
    <row r="17" spans="1:17">
      <c r="A17" s="176">
        <v>14</v>
      </c>
      <c r="B17" s="191" t="s">
        <v>2</v>
      </c>
      <c r="C17" s="191" t="s">
        <v>915</v>
      </c>
      <c r="D17" s="191" t="s">
        <v>941</v>
      </c>
      <c r="E17" s="191" t="s">
        <v>942</v>
      </c>
      <c r="F17" s="7" t="s">
        <v>952</v>
      </c>
      <c r="G17" s="7">
        <v>432221502</v>
      </c>
      <c r="H17" s="7" t="s">
        <v>953</v>
      </c>
      <c r="I17" s="244" t="s">
        <v>920</v>
      </c>
      <c r="J17" s="7" t="s">
        <v>921</v>
      </c>
      <c r="K17" s="4">
        <v>0.48830000000000001</v>
      </c>
      <c r="L17" s="4">
        <v>0</v>
      </c>
      <c r="M17" s="4">
        <v>0.38446760600000002</v>
      </c>
      <c r="N17" s="245">
        <v>0.21264057751382348</v>
      </c>
      <c r="O17" s="200" t="s">
        <v>100</v>
      </c>
      <c r="P17" s="200">
        <v>1</v>
      </c>
      <c r="Q17" s="246"/>
    </row>
    <row r="18" spans="1:17">
      <c r="A18" s="176">
        <v>15</v>
      </c>
      <c r="B18" s="191" t="s">
        <v>2</v>
      </c>
      <c r="C18" s="191" t="s">
        <v>915</v>
      </c>
      <c r="D18" s="191" t="s">
        <v>941</v>
      </c>
      <c r="E18" s="191" t="s">
        <v>942</v>
      </c>
      <c r="F18" s="7" t="s">
        <v>954</v>
      </c>
      <c r="G18" s="7">
        <v>432222403</v>
      </c>
      <c r="H18" s="7" t="s">
        <v>955</v>
      </c>
      <c r="I18" s="244" t="s">
        <v>936</v>
      </c>
      <c r="J18" s="7" t="s">
        <v>921</v>
      </c>
      <c r="K18" s="4">
        <v>1.3930000000000002</v>
      </c>
      <c r="L18" s="4">
        <v>0</v>
      </c>
      <c r="M18" s="4">
        <v>0.7966055031</v>
      </c>
      <c r="N18" s="245">
        <v>0.42813675297918175</v>
      </c>
      <c r="O18" s="200" t="s">
        <v>100</v>
      </c>
      <c r="P18" s="200">
        <v>1</v>
      </c>
      <c r="Q18" s="246"/>
    </row>
    <row r="19" spans="1:17">
      <c r="A19" s="176">
        <v>16</v>
      </c>
      <c r="B19" s="191" t="s">
        <v>2</v>
      </c>
      <c r="C19" s="191" t="s">
        <v>915</v>
      </c>
      <c r="D19" s="191" t="s">
        <v>956</v>
      </c>
      <c r="E19" s="191" t="s">
        <v>957</v>
      </c>
      <c r="F19" s="7" t="s">
        <v>958</v>
      </c>
      <c r="G19" s="7">
        <v>432422303</v>
      </c>
      <c r="H19" s="7" t="s">
        <v>959</v>
      </c>
      <c r="I19" s="244" t="s">
        <v>920</v>
      </c>
      <c r="J19" s="7" t="s">
        <v>921</v>
      </c>
      <c r="K19" s="4">
        <v>0.91158000000000006</v>
      </c>
      <c r="L19" s="4">
        <v>0</v>
      </c>
      <c r="M19" s="4">
        <v>0.67391703500000011</v>
      </c>
      <c r="N19" s="245">
        <v>0.26071542267272196</v>
      </c>
      <c r="O19" s="200" t="s">
        <v>100</v>
      </c>
      <c r="P19" s="200">
        <v>1</v>
      </c>
      <c r="Q19" s="246"/>
    </row>
    <row r="20" spans="1:17">
      <c r="A20" s="176">
        <v>17</v>
      </c>
      <c r="B20" s="191" t="s">
        <v>2</v>
      </c>
      <c r="C20" s="191" t="s">
        <v>915</v>
      </c>
      <c r="D20" s="191" t="s">
        <v>956</v>
      </c>
      <c r="E20" s="191" t="s">
        <v>957</v>
      </c>
      <c r="F20" s="7" t="s">
        <v>960</v>
      </c>
      <c r="G20" s="7">
        <v>432421103</v>
      </c>
      <c r="H20" s="7" t="s">
        <v>961</v>
      </c>
      <c r="I20" s="244" t="s">
        <v>920</v>
      </c>
      <c r="J20" s="7" t="s">
        <v>927</v>
      </c>
      <c r="K20" s="4">
        <v>0.68891764705882352</v>
      </c>
      <c r="L20" s="4">
        <v>0</v>
      </c>
      <c r="M20" s="4">
        <v>0.51238650699999999</v>
      </c>
      <c r="N20" s="245">
        <v>0.25624418362990542</v>
      </c>
      <c r="O20" s="200" t="s">
        <v>100</v>
      </c>
      <c r="P20" s="247"/>
      <c r="Q20" s="246"/>
    </row>
    <row r="21" spans="1:17">
      <c r="A21" s="176">
        <v>18</v>
      </c>
      <c r="B21" s="191" t="s">
        <v>2</v>
      </c>
      <c r="C21" s="191" t="s">
        <v>915</v>
      </c>
      <c r="D21" s="191" t="s">
        <v>956</v>
      </c>
      <c r="E21" s="191" t="s">
        <v>957</v>
      </c>
      <c r="F21" s="7" t="s">
        <v>960</v>
      </c>
      <c r="G21" s="7">
        <v>432421102</v>
      </c>
      <c r="H21" s="7" t="s">
        <v>962</v>
      </c>
      <c r="I21" s="244" t="s">
        <v>920</v>
      </c>
      <c r="J21" s="7" t="s">
        <v>927</v>
      </c>
      <c r="K21" s="4">
        <v>0.71731176470588232</v>
      </c>
      <c r="L21" s="4">
        <v>0</v>
      </c>
      <c r="M21" s="4">
        <v>0.41745225399999997</v>
      </c>
      <c r="N21" s="245">
        <v>0.41803233330326461</v>
      </c>
      <c r="O21" s="200" t="s">
        <v>100</v>
      </c>
      <c r="P21" s="247"/>
      <c r="Q21" s="246"/>
    </row>
    <row r="22" spans="1:17">
      <c r="A22" s="176">
        <v>19</v>
      </c>
      <c r="B22" s="191" t="s">
        <v>2</v>
      </c>
      <c r="C22" s="191" t="s">
        <v>915</v>
      </c>
      <c r="D22" s="191" t="s">
        <v>956</v>
      </c>
      <c r="E22" s="191" t="s">
        <v>917</v>
      </c>
      <c r="F22" s="7" t="s">
        <v>963</v>
      </c>
      <c r="G22" s="7">
        <v>432433102</v>
      </c>
      <c r="H22" s="7" t="s">
        <v>963</v>
      </c>
      <c r="I22" s="244" t="s">
        <v>920</v>
      </c>
      <c r="J22" s="7" t="s">
        <v>921</v>
      </c>
      <c r="K22" s="4">
        <v>0.62640000000000007</v>
      </c>
      <c r="L22" s="4">
        <v>0</v>
      </c>
      <c r="M22" s="4">
        <v>0.45890194900000003</v>
      </c>
      <c r="N22" s="245">
        <v>0.26739791028097071</v>
      </c>
      <c r="O22" s="200" t="s">
        <v>100</v>
      </c>
      <c r="P22" s="200">
        <v>1</v>
      </c>
      <c r="Q22" s="246"/>
    </row>
    <row r="23" spans="1:17">
      <c r="A23" s="176">
        <v>20</v>
      </c>
      <c r="B23" s="191" t="s">
        <v>2</v>
      </c>
      <c r="C23" s="191" t="s">
        <v>915</v>
      </c>
      <c r="D23" s="191" t="s">
        <v>956</v>
      </c>
      <c r="E23" s="191" t="s">
        <v>917</v>
      </c>
      <c r="F23" s="7" t="s">
        <v>963</v>
      </c>
      <c r="G23" s="7">
        <v>432433103</v>
      </c>
      <c r="H23" s="7" t="s">
        <v>964</v>
      </c>
      <c r="I23" s="244" t="s">
        <v>920</v>
      </c>
      <c r="J23" s="7" t="s">
        <v>921</v>
      </c>
      <c r="K23" s="4">
        <v>0.79849999999999999</v>
      </c>
      <c r="L23" s="4">
        <v>0</v>
      </c>
      <c r="M23" s="4">
        <v>0.50841018099999991</v>
      </c>
      <c r="N23" s="245">
        <v>0.36329344896681293</v>
      </c>
      <c r="O23" s="200" t="s">
        <v>100</v>
      </c>
      <c r="P23" s="200">
        <v>1</v>
      </c>
      <c r="Q23" s="246"/>
    </row>
    <row r="24" spans="1:17">
      <c r="A24" s="176">
        <v>21</v>
      </c>
      <c r="B24" s="191" t="s">
        <v>2</v>
      </c>
      <c r="C24" s="191" t="s">
        <v>915</v>
      </c>
      <c r="D24" s="191" t="s">
        <v>956</v>
      </c>
      <c r="E24" s="191" t="s">
        <v>917</v>
      </c>
      <c r="F24" s="7" t="s">
        <v>963</v>
      </c>
      <c r="G24" s="7">
        <v>432433101</v>
      </c>
      <c r="H24" s="7" t="s">
        <v>965</v>
      </c>
      <c r="I24" s="244" t="s">
        <v>920</v>
      </c>
      <c r="J24" s="7" t="s">
        <v>921</v>
      </c>
      <c r="K24" s="4">
        <v>0.2868</v>
      </c>
      <c r="L24" s="4">
        <v>0</v>
      </c>
      <c r="M24" s="4">
        <v>0.24576126499999998</v>
      </c>
      <c r="N24" s="245">
        <v>0.14309182357043237</v>
      </c>
      <c r="O24" s="200" t="s">
        <v>100</v>
      </c>
      <c r="P24" s="200">
        <v>1</v>
      </c>
      <c r="Q24" s="246"/>
    </row>
    <row r="25" spans="1:17">
      <c r="A25" s="176">
        <v>22</v>
      </c>
      <c r="B25" s="191" t="s">
        <v>2</v>
      </c>
      <c r="C25" s="191" t="s">
        <v>915</v>
      </c>
      <c r="D25" s="191" t="s">
        <v>956</v>
      </c>
      <c r="E25" s="191" t="s">
        <v>917</v>
      </c>
      <c r="F25" s="7" t="s">
        <v>966</v>
      </c>
      <c r="G25" s="7">
        <v>432431405</v>
      </c>
      <c r="H25" s="7" t="s">
        <v>967</v>
      </c>
      <c r="I25" s="244" t="s">
        <v>920</v>
      </c>
      <c r="J25" s="7" t="s">
        <v>921</v>
      </c>
      <c r="K25" s="4">
        <v>0.51170000000000004</v>
      </c>
      <c r="L25" s="4">
        <v>0</v>
      </c>
      <c r="M25" s="4">
        <v>0.27246900000000002</v>
      </c>
      <c r="N25" s="245">
        <v>0.46752198553840141</v>
      </c>
      <c r="O25" s="200" t="s">
        <v>100</v>
      </c>
      <c r="P25" s="200">
        <v>1</v>
      </c>
      <c r="Q25" s="246"/>
    </row>
    <row r="26" spans="1:17">
      <c r="A26" s="176">
        <v>23</v>
      </c>
      <c r="B26" s="191" t="s">
        <v>2</v>
      </c>
      <c r="C26" s="191" t="s">
        <v>915</v>
      </c>
      <c r="D26" s="191" t="s">
        <v>956</v>
      </c>
      <c r="E26" s="191" t="s">
        <v>917</v>
      </c>
      <c r="F26" s="7" t="s">
        <v>966</v>
      </c>
      <c r="G26" s="7">
        <v>432431403</v>
      </c>
      <c r="H26" s="7" t="s">
        <v>968</v>
      </c>
      <c r="I26" s="244" t="s">
        <v>920</v>
      </c>
      <c r="J26" s="7" t="s">
        <v>921</v>
      </c>
      <c r="K26" s="4">
        <v>1.1113999999999999</v>
      </c>
      <c r="L26" s="4">
        <v>0</v>
      </c>
      <c r="M26" s="4">
        <v>0.91694343500000008</v>
      </c>
      <c r="N26" s="245">
        <v>0.17496541749145211</v>
      </c>
      <c r="O26" s="200" t="s">
        <v>100</v>
      </c>
      <c r="P26" s="200">
        <v>1</v>
      </c>
      <c r="Q26" s="246"/>
    </row>
    <row r="27" spans="1:17">
      <c r="A27" s="176">
        <v>24</v>
      </c>
      <c r="B27" s="191" t="s">
        <v>2</v>
      </c>
      <c r="C27" s="191" t="s">
        <v>915</v>
      </c>
      <c r="D27" s="191" t="s">
        <v>956</v>
      </c>
      <c r="E27" s="191" t="s">
        <v>917</v>
      </c>
      <c r="F27" s="7" t="s">
        <v>966</v>
      </c>
      <c r="G27" s="7">
        <v>432431402</v>
      </c>
      <c r="H27" s="7" t="s">
        <v>969</v>
      </c>
      <c r="I27" s="244" t="s">
        <v>920</v>
      </c>
      <c r="J27" s="7" t="s">
        <v>921</v>
      </c>
      <c r="K27" s="4">
        <v>0.71100000000000008</v>
      </c>
      <c r="L27" s="4">
        <v>0</v>
      </c>
      <c r="M27" s="4">
        <v>0.40599499999999999</v>
      </c>
      <c r="N27" s="245">
        <v>0.42898030942334742</v>
      </c>
      <c r="O27" s="200" t="s">
        <v>100</v>
      </c>
      <c r="P27" s="200">
        <v>1</v>
      </c>
      <c r="Q27" s="246"/>
    </row>
    <row r="28" spans="1:17">
      <c r="A28" s="176">
        <v>25</v>
      </c>
      <c r="B28" s="191" t="s">
        <v>2</v>
      </c>
      <c r="C28" s="191" t="s">
        <v>915</v>
      </c>
      <c r="D28" s="191" t="s">
        <v>956</v>
      </c>
      <c r="E28" s="191" t="s">
        <v>917</v>
      </c>
      <c r="F28" s="7" t="s">
        <v>970</v>
      </c>
      <c r="G28" s="7">
        <v>432432501</v>
      </c>
      <c r="H28" s="7" t="s">
        <v>971</v>
      </c>
      <c r="I28" s="244" t="s">
        <v>972</v>
      </c>
      <c r="J28" s="7" t="s">
        <v>927</v>
      </c>
      <c r="K28" s="4">
        <v>0.97853499999999494</v>
      </c>
      <c r="L28" s="4">
        <v>0</v>
      </c>
      <c r="M28" s="4">
        <v>0.53061199999999997</v>
      </c>
      <c r="N28" s="245">
        <v>0.4577485731220623</v>
      </c>
      <c r="O28" s="200" t="s">
        <v>100</v>
      </c>
      <c r="P28" s="247"/>
      <c r="Q28" s="246"/>
    </row>
    <row r="29" spans="1:17">
      <c r="A29" s="176">
        <v>26</v>
      </c>
      <c r="B29" s="191" t="s">
        <v>2</v>
      </c>
      <c r="C29" s="191" t="s">
        <v>915</v>
      </c>
      <c r="D29" s="191" t="s">
        <v>956</v>
      </c>
      <c r="E29" s="191" t="s">
        <v>973</v>
      </c>
      <c r="F29" s="7" t="s">
        <v>974</v>
      </c>
      <c r="G29" s="7">
        <v>432413201</v>
      </c>
      <c r="H29" s="7" t="s">
        <v>975</v>
      </c>
      <c r="I29" s="244" t="s">
        <v>920</v>
      </c>
      <c r="J29" s="7" t="s">
        <v>921</v>
      </c>
      <c r="K29" s="4">
        <v>0.98116000000000003</v>
      </c>
      <c r="L29" s="4">
        <v>0</v>
      </c>
      <c r="M29" s="4">
        <v>0.56581917599999998</v>
      </c>
      <c r="N29" s="245">
        <v>0.42331609931101966</v>
      </c>
      <c r="O29" s="200" t="s">
        <v>100</v>
      </c>
      <c r="P29" s="200">
        <v>1</v>
      </c>
      <c r="Q29" s="246"/>
    </row>
    <row r="30" spans="1:17">
      <c r="A30" s="176">
        <v>27</v>
      </c>
      <c r="B30" s="191" t="s">
        <v>2</v>
      </c>
      <c r="C30" s="191" t="s">
        <v>915</v>
      </c>
      <c r="D30" s="191" t="s">
        <v>956</v>
      </c>
      <c r="E30" s="191" t="s">
        <v>957</v>
      </c>
      <c r="F30" s="7" t="s">
        <v>976</v>
      </c>
      <c r="G30" s="7">
        <v>432423401</v>
      </c>
      <c r="H30" s="7" t="s">
        <v>977</v>
      </c>
      <c r="I30" s="244" t="s">
        <v>920</v>
      </c>
      <c r="J30" s="7" t="s">
        <v>927</v>
      </c>
      <c r="K30" s="4">
        <v>0.810489655172414</v>
      </c>
      <c r="L30" s="4">
        <v>0</v>
      </c>
      <c r="M30" s="4">
        <v>0.73540965199999997</v>
      </c>
      <c r="N30" s="245">
        <v>9.2635362701134594E-2</v>
      </c>
      <c r="O30" s="200" t="s">
        <v>100</v>
      </c>
      <c r="P30" s="247"/>
      <c r="Q30" s="246"/>
    </row>
    <row r="31" spans="1:17">
      <c r="A31" s="176">
        <v>28</v>
      </c>
      <c r="B31" s="191" t="s">
        <v>2</v>
      </c>
      <c r="C31" s="191" t="s">
        <v>915</v>
      </c>
      <c r="D31" s="191" t="s">
        <v>956</v>
      </c>
      <c r="E31" s="191" t="s">
        <v>973</v>
      </c>
      <c r="F31" s="7" t="s">
        <v>978</v>
      </c>
      <c r="G31" s="7">
        <v>432414101</v>
      </c>
      <c r="H31" s="7" t="s">
        <v>978</v>
      </c>
      <c r="I31" s="244" t="s">
        <v>920</v>
      </c>
      <c r="J31" s="7" t="s">
        <v>927</v>
      </c>
      <c r="K31" s="4">
        <v>1.2383999999999999</v>
      </c>
      <c r="L31" s="4">
        <v>0</v>
      </c>
      <c r="M31" s="4">
        <v>0.88647062800000009</v>
      </c>
      <c r="N31" s="245">
        <v>0.28418069444444438</v>
      </c>
      <c r="O31" s="200" t="s">
        <v>100</v>
      </c>
      <c r="P31" s="247"/>
      <c r="Q31" s="246"/>
    </row>
    <row r="32" spans="1:17">
      <c r="A32" s="176">
        <v>29</v>
      </c>
      <c r="B32" s="191" t="s">
        <v>2</v>
      </c>
      <c r="C32" s="191" t="s">
        <v>915</v>
      </c>
      <c r="D32" s="191" t="s">
        <v>956</v>
      </c>
      <c r="E32" s="191" t="s">
        <v>973</v>
      </c>
      <c r="F32" s="7" t="s">
        <v>978</v>
      </c>
      <c r="G32" s="7">
        <v>432414103</v>
      </c>
      <c r="H32" s="7" t="s">
        <v>979</v>
      </c>
      <c r="I32" s="244" t="s">
        <v>920</v>
      </c>
      <c r="J32" s="7" t="s">
        <v>921</v>
      </c>
      <c r="K32" s="4">
        <v>0.58889999999999998</v>
      </c>
      <c r="L32" s="4">
        <v>0</v>
      </c>
      <c r="M32" s="4">
        <v>0.31633381100000002</v>
      </c>
      <c r="N32" s="245">
        <v>0.46283951265070467</v>
      </c>
      <c r="O32" s="200" t="s">
        <v>100</v>
      </c>
      <c r="P32" s="200">
        <v>1</v>
      </c>
      <c r="Q32" s="246"/>
    </row>
    <row r="33" spans="1:17">
      <c r="A33" s="176">
        <v>30</v>
      </c>
      <c r="B33" s="191" t="s">
        <v>2</v>
      </c>
      <c r="C33" s="191" t="s">
        <v>915</v>
      </c>
      <c r="D33" s="191" t="s">
        <v>956</v>
      </c>
      <c r="E33" s="191" t="s">
        <v>973</v>
      </c>
      <c r="F33" s="7" t="s">
        <v>978</v>
      </c>
      <c r="G33" s="7">
        <v>432414102</v>
      </c>
      <c r="H33" s="7" t="s">
        <v>980</v>
      </c>
      <c r="I33" s="244" t="s">
        <v>920</v>
      </c>
      <c r="J33" s="7" t="s">
        <v>921</v>
      </c>
      <c r="K33" s="4">
        <v>0.64500000000000002</v>
      </c>
      <c r="L33" s="4">
        <v>0</v>
      </c>
      <c r="M33" s="4">
        <v>0.46345603999999996</v>
      </c>
      <c r="N33" s="245">
        <v>0.28146350387596908</v>
      </c>
      <c r="O33" s="200" t="s">
        <v>100</v>
      </c>
      <c r="P33" s="200">
        <v>1</v>
      </c>
      <c r="Q33" s="246"/>
    </row>
    <row r="34" spans="1:17">
      <c r="A34" s="176">
        <v>31</v>
      </c>
      <c r="B34" s="191" t="s">
        <v>2</v>
      </c>
      <c r="C34" s="191" t="s">
        <v>915</v>
      </c>
      <c r="D34" s="191" t="s">
        <v>956</v>
      </c>
      <c r="E34" s="191" t="s">
        <v>973</v>
      </c>
      <c r="F34" s="7" t="s">
        <v>981</v>
      </c>
      <c r="G34" s="7">
        <v>432412302</v>
      </c>
      <c r="H34" s="7" t="s">
        <v>982</v>
      </c>
      <c r="I34" s="244" t="s">
        <v>920</v>
      </c>
      <c r="J34" s="7" t="s">
        <v>921</v>
      </c>
      <c r="K34" s="4">
        <v>0.83310000000000006</v>
      </c>
      <c r="L34" s="4">
        <v>0</v>
      </c>
      <c r="M34" s="4">
        <v>0.46731795799999998</v>
      </c>
      <c r="N34" s="245">
        <v>0.43906138758852487</v>
      </c>
      <c r="O34" s="200" t="s">
        <v>100</v>
      </c>
      <c r="P34" s="200">
        <v>1</v>
      </c>
      <c r="Q34" s="246"/>
    </row>
    <row r="35" spans="1:17">
      <c r="A35" s="176">
        <v>32</v>
      </c>
      <c r="B35" s="191" t="s">
        <v>2</v>
      </c>
      <c r="C35" s="191" t="s">
        <v>915</v>
      </c>
      <c r="D35" s="191" t="s">
        <v>956</v>
      </c>
      <c r="E35" s="191" t="s">
        <v>973</v>
      </c>
      <c r="F35" s="7" t="s">
        <v>983</v>
      </c>
      <c r="G35" s="7">
        <v>432412401</v>
      </c>
      <c r="H35" s="7" t="s">
        <v>981</v>
      </c>
      <c r="I35" s="244" t="s">
        <v>920</v>
      </c>
      <c r="J35" s="7" t="s">
        <v>927</v>
      </c>
      <c r="K35" s="4">
        <v>0.78</v>
      </c>
      <c r="L35" s="4">
        <v>0</v>
      </c>
      <c r="M35" s="4">
        <v>0.47518815699999994</v>
      </c>
      <c r="N35" s="245">
        <v>0.39078441410256415</v>
      </c>
      <c r="O35" s="200" t="s">
        <v>100</v>
      </c>
      <c r="P35" s="247"/>
      <c r="Q35" s="246"/>
    </row>
    <row r="36" spans="1:17">
      <c r="A36" s="176">
        <v>33</v>
      </c>
      <c r="B36" s="191" t="s">
        <v>2</v>
      </c>
      <c r="C36" s="191" t="s">
        <v>915</v>
      </c>
      <c r="D36" s="191" t="s">
        <v>956</v>
      </c>
      <c r="E36" s="191" t="s">
        <v>973</v>
      </c>
      <c r="F36" s="7" t="s">
        <v>984</v>
      </c>
      <c r="G36" s="7">
        <v>432411504</v>
      </c>
      <c r="H36" s="7" t="s">
        <v>985</v>
      </c>
      <c r="I36" s="244" t="s">
        <v>920</v>
      </c>
      <c r="J36" s="7" t="s">
        <v>927</v>
      </c>
      <c r="K36" s="4">
        <v>0.42948200000000003</v>
      </c>
      <c r="L36" s="4">
        <v>0</v>
      </c>
      <c r="M36" s="4">
        <v>0.27497812700000002</v>
      </c>
      <c r="N36" s="245">
        <v>0.35974469942861398</v>
      </c>
      <c r="O36" s="200" t="s">
        <v>100</v>
      </c>
      <c r="P36" s="247"/>
      <c r="Q36" s="246"/>
    </row>
    <row r="37" spans="1:17">
      <c r="A37" s="176">
        <v>34</v>
      </c>
      <c r="B37" s="191" t="s">
        <v>2</v>
      </c>
      <c r="C37" s="191" t="s">
        <v>915</v>
      </c>
      <c r="D37" s="191" t="s">
        <v>956</v>
      </c>
      <c r="E37" s="191" t="s">
        <v>973</v>
      </c>
      <c r="F37" s="7" t="s">
        <v>984</v>
      </c>
      <c r="G37" s="7">
        <v>432411503</v>
      </c>
      <c r="H37" s="7" t="s">
        <v>986</v>
      </c>
      <c r="I37" s="244" t="s">
        <v>920</v>
      </c>
      <c r="J37" s="7" t="s">
        <v>927</v>
      </c>
      <c r="K37" s="4">
        <v>0.79886400000000135</v>
      </c>
      <c r="L37" s="4">
        <v>0</v>
      </c>
      <c r="M37" s="4">
        <v>0.55006615599999997</v>
      </c>
      <c r="N37" s="245">
        <v>0.31143954915980809</v>
      </c>
      <c r="O37" s="200" t="s">
        <v>100</v>
      </c>
      <c r="P37" s="247"/>
      <c r="Q37" s="246"/>
    </row>
    <row r="38" spans="1:17">
      <c r="A38" s="176">
        <v>35</v>
      </c>
      <c r="B38" s="191" t="s">
        <v>2</v>
      </c>
      <c r="C38" s="191" t="s">
        <v>915</v>
      </c>
      <c r="D38" s="191" t="s">
        <v>956</v>
      </c>
      <c r="E38" s="191" t="s">
        <v>917</v>
      </c>
      <c r="F38" s="7" t="s">
        <v>987</v>
      </c>
      <c r="G38" s="7">
        <v>432434201</v>
      </c>
      <c r="H38" s="7" t="s">
        <v>988</v>
      </c>
      <c r="I38" s="244" t="s">
        <v>920</v>
      </c>
      <c r="J38" s="7" t="s">
        <v>921</v>
      </c>
      <c r="K38" s="4">
        <v>0.7288</v>
      </c>
      <c r="L38" s="4">
        <v>0</v>
      </c>
      <c r="M38" s="4">
        <v>0.63621657099999995</v>
      </c>
      <c r="N38" s="245">
        <v>0.12703544045005499</v>
      </c>
      <c r="O38" s="200" t="s">
        <v>100</v>
      </c>
      <c r="P38" s="200">
        <v>1</v>
      </c>
      <c r="Q38" s="246"/>
    </row>
    <row r="39" spans="1:17">
      <c r="A39" s="176">
        <v>36</v>
      </c>
      <c r="B39" s="191" t="s">
        <v>2</v>
      </c>
      <c r="C39" s="191" t="s">
        <v>915</v>
      </c>
      <c r="D39" s="191" t="s">
        <v>956</v>
      </c>
      <c r="E39" s="191" t="s">
        <v>917</v>
      </c>
      <c r="F39" s="7" t="s">
        <v>987</v>
      </c>
      <c r="G39" s="7">
        <v>432434202</v>
      </c>
      <c r="H39" s="7" t="s">
        <v>989</v>
      </c>
      <c r="I39" s="244" t="s">
        <v>920</v>
      </c>
      <c r="J39" s="7" t="s">
        <v>921</v>
      </c>
      <c r="K39" s="4">
        <v>0.92500000000000004</v>
      </c>
      <c r="L39" s="4">
        <v>0</v>
      </c>
      <c r="M39" s="4">
        <v>0.78525953500000001</v>
      </c>
      <c r="N39" s="245">
        <v>0.151070772972973</v>
      </c>
      <c r="O39" s="200" t="s">
        <v>100</v>
      </c>
      <c r="P39" s="200">
        <v>1</v>
      </c>
      <c r="Q39" s="246"/>
    </row>
    <row r="40" spans="1:17">
      <c r="A40" s="176">
        <v>37</v>
      </c>
      <c r="B40" s="191" t="s">
        <v>2</v>
      </c>
      <c r="C40" s="191" t="s">
        <v>915</v>
      </c>
      <c r="D40" s="191" t="s">
        <v>990</v>
      </c>
      <c r="E40" s="191" t="s">
        <v>991</v>
      </c>
      <c r="F40" s="7" t="s">
        <v>992</v>
      </c>
      <c r="G40" s="7">
        <v>432324403</v>
      </c>
      <c r="H40" s="7" t="s">
        <v>993</v>
      </c>
      <c r="I40" s="244" t="s">
        <v>936</v>
      </c>
      <c r="J40" s="7" t="s">
        <v>927</v>
      </c>
      <c r="K40" s="4">
        <v>1.8679999999999999</v>
      </c>
      <c r="L40" s="4">
        <v>0</v>
      </c>
      <c r="M40" s="4">
        <v>0.96874590900000002</v>
      </c>
      <c r="N40" s="245">
        <v>0.48139940631691647</v>
      </c>
      <c r="O40" s="200" t="s">
        <v>100</v>
      </c>
      <c r="P40" s="247"/>
      <c r="Q40" s="246"/>
    </row>
    <row r="41" spans="1:17">
      <c r="A41" s="176">
        <v>38</v>
      </c>
      <c r="B41" s="191" t="s">
        <v>2</v>
      </c>
      <c r="C41" s="191" t="s">
        <v>915</v>
      </c>
      <c r="D41" s="191" t="s">
        <v>990</v>
      </c>
      <c r="E41" s="191" t="s">
        <v>991</v>
      </c>
      <c r="F41" s="7" t="s">
        <v>994</v>
      </c>
      <c r="G41" s="7">
        <v>432322203</v>
      </c>
      <c r="H41" s="7" t="s">
        <v>995</v>
      </c>
      <c r="I41" s="244" t="s">
        <v>920</v>
      </c>
      <c r="J41" s="7" t="s">
        <v>921</v>
      </c>
      <c r="K41" s="4">
        <v>0.34240000000000004</v>
      </c>
      <c r="L41" s="4">
        <v>0</v>
      </c>
      <c r="M41" s="4">
        <v>0.28857606299999999</v>
      </c>
      <c r="N41" s="245">
        <v>0.15719607768691601</v>
      </c>
      <c r="O41" s="200" t="s">
        <v>100</v>
      </c>
      <c r="P41" s="200">
        <v>1</v>
      </c>
      <c r="Q41" s="246"/>
    </row>
    <row r="42" spans="1:17">
      <c r="A42" s="176">
        <v>39</v>
      </c>
      <c r="B42" s="191" t="s">
        <v>2</v>
      </c>
      <c r="C42" s="191" t="s">
        <v>915</v>
      </c>
      <c r="D42" s="191" t="s">
        <v>990</v>
      </c>
      <c r="E42" s="191" t="s">
        <v>991</v>
      </c>
      <c r="F42" s="7" t="s">
        <v>994</v>
      </c>
      <c r="G42" s="7">
        <v>432322201</v>
      </c>
      <c r="H42" s="7" t="s">
        <v>996</v>
      </c>
      <c r="I42" s="244" t="s">
        <v>920</v>
      </c>
      <c r="J42" s="7" t="s">
        <v>921</v>
      </c>
      <c r="K42" s="4">
        <v>1.7506000000000002</v>
      </c>
      <c r="L42" s="4">
        <v>0</v>
      </c>
      <c r="M42" s="4">
        <v>1.4094655092000001</v>
      </c>
      <c r="N42" s="245">
        <v>0.19486718313721008</v>
      </c>
      <c r="O42" s="200" t="s">
        <v>100</v>
      </c>
      <c r="P42" s="200">
        <v>1</v>
      </c>
      <c r="Q42" s="246"/>
    </row>
    <row r="43" spans="1:17">
      <c r="A43" s="176">
        <v>40</v>
      </c>
      <c r="B43" s="191" t="s">
        <v>2</v>
      </c>
      <c r="C43" s="191" t="s">
        <v>915</v>
      </c>
      <c r="D43" s="191" t="s">
        <v>990</v>
      </c>
      <c r="E43" s="191" t="s">
        <v>991</v>
      </c>
      <c r="F43" s="7" t="s">
        <v>994</v>
      </c>
      <c r="G43" s="7">
        <v>432322204</v>
      </c>
      <c r="H43" s="7" t="s">
        <v>997</v>
      </c>
      <c r="I43" s="244" t="s">
        <v>936</v>
      </c>
      <c r="J43" s="7" t="s">
        <v>927</v>
      </c>
      <c r="K43" s="4">
        <v>1.2048000000000001</v>
      </c>
      <c r="L43" s="4">
        <v>0</v>
      </c>
      <c r="M43" s="4">
        <v>0.81594785999999997</v>
      </c>
      <c r="N43" s="245">
        <v>0.32275244023904393</v>
      </c>
      <c r="O43" s="200" t="s">
        <v>100</v>
      </c>
      <c r="P43" s="247"/>
      <c r="Q43" s="246"/>
    </row>
    <row r="44" spans="1:17">
      <c r="A44" s="176">
        <v>41</v>
      </c>
      <c r="B44" s="191" t="s">
        <v>2</v>
      </c>
      <c r="C44" s="191" t="s">
        <v>915</v>
      </c>
      <c r="D44" s="191" t="s">
        <v>990</v>
      </c>
      <c r="E44" s="191" t="s">
        <v>998</v>
      </c>
      <c r="F44" s="7" t="s">
        <v>999</v>
      </c>
      <c r="G44" s="7">
        <v>432314304</v>
      </c>
      <c r="H44" s="7" t="s">
        <v>1000</v>
      </c>
      <c r="I44" s="244" t="s">
        <v>920</v>
      </c>
      <c r="J44" s="7" t="s">
        <v>927</v>
      </c>
      <c r="K44" s="4">
        <v>1.2595000000000001</v>
      </c>
      <c r="L44" s="4">
        <v>0</v>
      </c>
      <c r="M44" s="4">
        <v>0.91378642700000012</v>
      </c>
      <c r="N44" s="245">
        <v>0.2744847741167129</v>
      </c>
      <c r="O44" s="200" t="s">
        <v>100</v>
      </c>
      <c r="P44" s="247"/>
      <c r="Q44" s="246"/>
    </row>
    <row r="45" spans="1:17">
      <c r="A45" s="176">
        <v>42</v>
      </c>
      <c r="B45" s="191" t="s">
        <v>2</v>
      </c>
      <c r="C45" s="191" t="s">
        <v>915</v>
      </c>
      <c r="D45" s="191" t="s">
        <v>990</v>
      </c>
      <c r="E45" s="191" t="s">
        <v>998</v>
      </c>
      <c r="F45" s="7" t="s">
        <v>999</v>
      </c>
      <c r="G45" s="7">
        <v>432314301</v>
      </c>
      <c r="H45" s="7" t="s">
        <v>1001</v>
      </c>
      <c r="I45" s="244" t="s">
        <v>920</v>
      </c>
      <c r="J45" s="7" t="s">
        <v>927</v>
      </c>
      <c r="K45" s="4">
        <v>1.5409999999999999</v>
      </c>
      <c r="L45" s="4">
        <v>0</v>
      </c>
      <c r="M45" s="4">
        <v>1.0381748449999999</v>
      </c>
      <c r="N45" s="245">
        <v>0.32629795911745618</v>
      </c>
      <c r="O45" s="200" t="s">
        <v>100</v>
      </c>
      <c r="P45" s="247"/>
      <c r="Q45" s="246"/>
    </row>
    <row r="46" spans="1:17">
      <c r="A46" s="176">
        <v>43</v>
      </c>
      <c r="B46" s="191" t="s">
        <v>2</v>
      </c>
      <c r="C46" s="191" t="s">
        <v>915</v>
      </c>
      <c r="D46" s="191" t="s">
        <v>990</v>
      </c>
      <c r="E46" s="191" t="s">
        <v>998</v>
      </c>
      <c r="F46" s="7" t="s">
        <v>999</v>
      </c>
      <c r="G46" s="7">
        <v>432314305</v>
      </c>
      <c r="H46" s="7" t="s">
        <v>1002</v>
      </c>
      <c r="I46" s="244" t="s">
        <v>920</v>
      </c>
      <c r="J46" s="7" t="s">
        <v>927</v>
      </c>
      <c r="K46" s="4">
        <v>0.378195008</v>
      </c>
      <c r="L46" s="4">
        <v>0</v>
      </c>
      <c r="M46" s="4">
        <v>0.313003537</v>
      </c>
      <c r="N46" s="245">
        <v>0.17237528159017901</v>
      </c>
      <c r="O46" s="200" t="s">
        <v>100</v>
      </c>
      <c r="P46" s="247"/>
      <c r="Q46" s="246"/>
    </row>
    <row r="47" spans="1:17">
      <c r="A47" s="176">
        <v>44</v>
      </c>
      <c r="B47" s="191" t="s">
        <v>2</v>
      </c>
      <c r="C47" s="191" t="s">
        <v>915</v>
      </c>
      <c r="D47" s="191" t="s">
        <v>990</v>
      </c>
      <c r="E47" s="191" t="s">
        <v>998</v>
      </c>
      <c r="F47" s="7" t="s">
        <v>1003</v>
      </c>
      <c r="G47" s="7">
        <v>432314701</v>
      </c>
      <c r="H47" s="7" t="s">
        <v>1004</v>
      </c>
      <c r="I47" s="244" t="s">
        <v>920</v>
      </c>
      <c r="J47" s="7" t="s">
        <v>927</v>
      </c>
      <c r="K47" s="4">
        <v>1.5984500000000001</v>
      </c>
      <c r="L47" s="4">
        <v>0</v>
      </c>
      <c r="M47" s="4">
        <v>1.048907378</v>
      </c>
      <c r="N47" s="245">
        <v>0.34379719228002137</v>
      </c>
      <c r="O47" s="200" t="s">
        <v>100</v>
      </c>
      <c r="P47" s="247"/>
      <c r="Q47" s="246"/>
    </row>
    <row r="48" spans="1:17">
      <c r="A48" s="176">
        <v>45</v>
      </c>
      <c r="B48" s="191" t="s">
        <v>2</v>
      </c>
      <c r="C48" s="191" t="s">
        <v>915</v>
      </c>
      <c r="D48" s="191" t="s">
        <v>990</v>
      </c>
      <c r="E48" s="191" t="s">
        <v>998</v>
      </c>
      <c r="F48" s="7" t="s">
        <v>1005</v>
      </c>
      <c r="G48" s="7">
        <v>432312402</v>
      </c>
      <c r="H48" s="7" t="s">
        <v>1006</v>
      </c>
      <c r="I48" s="244" t="s">
        <v>920</v>
      </c>
      <c r="J48" s="7" t="s">
        <v>927</v>
      </c>
      <c r="K48" s="4">
        <v>1.6350000000000002</v>
      </c>
      <c r="L48" s="4">
        <v>0</v>
      </c>
      <c r="M48" s="4">
        <v>1.1026566890999998</v>
      </c>
      <c r="N48" s="245">
        <v>0.32559223908256907</v>
      </c>
      <c r="O48" s="200" t="s">
        <v>100</v>
      </c>
      <c r="P48" s="247"/>
      <c r="Q48" s="246"/>
    </row>
    <row r="49" spans="1:17">
      <c r="A49" s="176">
        <v>46</v>
      </c>
      <c r="B49" s="191" t="s">
        <v>2</v>
      </c>
      <c r="C49" s="191" t="s">
        <v>915</v>
      </c>
      <c r="D49" s="191" t="s">
        <v>990</v>
      </c>
      <c r="E49" s="191" t="s">
        <v>991</v>
      </c>
      <c r="F49" s="7" t="s">
        <v>1007</v>
      </c>
      <c r="G49" s="7">
        <v>432321504</v>
      </c>
      <c r="H49" s="7" t="s">
        <v>1008</v>
      </c>
      <c r="I49" s="244" t="s">
        <v>936</v>
      </c>
      <c r="J49" s="7" t="s">
        <v>921</v>
      </c>
      <c r="K49" s="4">
        <v>0.55279999999999996</v>
      </c>
      <c r="L49" s="4">
        <v>0</v>
      </c>
      <c r="M49" s="4">
        <v>0.40056514779999997</v>
      </c>
      <c r="N49" s="245">
        <v>0.27538866172214183</v>
      </c>
      <c r="O49" s="200" t="s">
        <v>100</v>
      </c>
      <c r="P49" s="200">
        <v>1</v>
      </c>
      <c r="Q49" s="246"/>
    </row>
    <row r="50" spans="1:17">
      <c r="A50" s="176">
        <v>47</v>
      </c>
      <c r="B50" s="191" t="s">
        <v>2</v>
      </c>
      <c r="C50" s="191" t="s">
        <v>915</v>
      </c>
      <c r="D50" s="191" t="s">
        <v>990</v>
      </c>
      <c r="E50" s="191" t="s">
        <v>991</v>
      </c>
      <c r="F50" s="7" t="s">
        <v>1007</v>
      </c>
      <c r="G50" s="7">
        <v>432321505</v>
      </c>
      <c r="H50" s="7" t="s">
        <v>1009</v>
      </c>
      <c r="I50" s="244" t="s">
        <v>936</v>
      </c>
      <c r="J50" s="7" t="s">
        <v>921</v>
      </c>
      <c r="K50" s="4">
        <v>0.69089999999999996</v>
      </c>
      <c r="L50" s="4">
        <v>0</v>
      </c>
      <c r="M50" s="4">
        <v>0.47254029919999996</v>
      </c>
      <c r="N50" s="245">
        <v>0.3160510939354465</v>
      </c>
      <c r="O50" s="200" t="s">
        <v>100</v>
      </c>
      <c r="P50" s="200">
        <v>1</v>
      </c>
      <c r="Q50" s="246"/>
    </row>
    <row r="51" spans="1:17">
      <c r="A51" s="176">
        <v>48</v>
      </c>
      <c r="B51" s="191" t="s">
        <v>2</v>
      </c>
      <c r="C51" s="191" t="s">
        <v>915</v>
      </c>
      <c r="D51" s="191" t="s">
        <v>990</v>
      </c>
      <c r="E51" s="191" t="s">
        <v>998</v>
      </c>
      <c r="F51" s="7" t="s">
        <v>1010</v>
      </c>
      <c r="G51" s="7">
        <v>432313503</v>
      </c>
      <c r="H51" s="7" t="s">
        <v>1011</v>
      </c>
      <c r="I51" s="244" t="s">
        <v>920</v>
      </c>
      <c r="J51" s="7" t="s">
        <v>927</v>
      </c>
      <c r="K51" s="4">
        <v>1.3210999999999999</v>
      </c>
      <c r="L51" s="4">
        <v>0</v>
      </c>
      <c r="M51" s="4">
        <v>0.93504377320000009</v>
      </c>
      <c r="N51" s="245">
        <v>0.29222331905230481</v>
      </c>
      <c r="O51" s="200" t="s">
        <v>100</v>
      </c>
      <c r="P51" s="247"/>
      <c r="Q51" s="246"/>
    </row>
    <row r="52" spans="1:17">
      <c r="A52" s="176">
        <v>49</v>
      </c>
      <c r="B52" s="191" t="s">
        <v>2</v>
      </c>
      <c r="C52" s="191" t="s">
        <v>915</v>
      </c>
      <c r="D52" s="191" t="s">
        <v>1012</v>
      </c>
      <c r="E52" s="191" t="s">
        <v>1013</v>
      </c>
      <c r="F52" s="7" t="s">
        <v>1014</v>
      </c>
      <c r="G52" s="7">
        <v>432533301</v>
      </c>
      <c r="H52" s="7" t="s">
        <v>1015</v>
      </c>
      <c r="I52" s="244" t="s">
        <v>920</v>
      </c>
      <c r="J52" s="7" t="s">
        <v>921</v>
      </c>
      <c r="K52" s="4">
        <v>1.0644</v>
      </c>
      <c r="L52" s="4">
        <v>0</v>
      </c>
      <c r="M52" s="4">
        <v>1.0023523471</v>
      </c>
      <c r="N52" s="245">
        <v>5.8293548384066196E-2</v>
      </c>
      <c r="O52" s="200" t="s">
        <v>100</v>
      </c>
      <c r="P52" s="200">
        <v>1</v>
      </c>
      <c r="Q52" s="246"/>
    </row>
    <row r="53" spans="1:17">
      <c r="A53" s="176">
        <v>50</v>
      </c>
      <c r="B53" s="191" t="s">
        <v>2</v>
      </c>
      <c r="C53" s="191" t="s">
        <v>915</v>
      </c>
      <c r="D53" s="191" t="s">
        <v>1012</v>
      </c>
      <c r="E53" s="191" t="s">
        <v>1013</v>
      </c>
      <c r="F53" s="7" t="s">
        <v>1016</v>
      </c>
      <c r="G53" s="7">
        <v>432531201</v>
      </c>
      <c r="H53" s="7" t="s">
        <v>1017</v>
      </c>
      <c r="I53" s="244" t="s">
        <v>920</v>
      </c>
      <c r="J53" s="7" t="s">
        <v>921</v>
      </c>
      <c r="K53" s="4">
        <v>0.50348000000000004</v>
      </c>
      <c r="L53" s="4">
        <v>0</v>
      </c>
      <c r="M53" s="4">
        <v>0.34877858</v>
      </c>
      <c r="N53" s="245">
        <v>0.30726428060697553</v>
      </c>
      <c r="O53" s="200" t="s">
        <v>100</v>
      </c>
      <c r="P53" s="200">
        <v>1</v>
      </c>
      <c r="Q53" s="246"/>
    </row>
    <row r="54" spans="1:17">
      <c r="A54" s="176">
        <v>51</v>
      </c>
      <c r="B54" s="191" t="s">
        <v>2</v>
      </c>
      <c r="C54" s="191" t="s">
        <v>915</v>
      </c>
      <c r="D54" s="191" t="s">
        <v>1012</v>
      </c>
      <c r="E54" s="191" t="s">
        <v>1013</v>
      </c>
      <c r="F54" s="7" t="s">
        <v>1016</v>
      </c>
      <c r="G54" s="7">
        <v>432531203</v>
      </c>
      <c r="H54" s="7" t="s">
        <v>1018</v>
      </c>
      <c r="I54" s="244" t="s">
        <v>926</v>
      </c>
      <c r="J54" s="7" t="s">
        <v>921</v>
      </c>
      <c r="K54" s="4">
        <v>0.24156000000000002</v>
      </c>
      <c r="L54" s="4">
        <v>0</v>
      </c>
      <c r="M54" s="4">
        <v>0.19518400000000002</v>
      </c>
      <c r="N54" s="245">
        <v>0.19198542805100183</v>
      </c>
      <c r="O54" s="200" t="s">
        <v>100</v>
      </c>
      <c r="P54" s="200">
        <v>1</v>
      </c>
      <c r="Q54" s="246"/>
    </row>
    <row r="55" spans="1:17">
      <c r="A55" s="176">
        <v>52</v>
      </c>
      <c r="B55" s="191" t="s">
        <v>2</v>
      </c>
      <c r="C55" s="191" t="s">
        <v>915</v>
      </c>
      <c r="D55" s="191" t="s">
        <v>1012</v>
      </c>
      <c r="E55" s="191" t="s">
        <v>1013</v>
      </c>
      <c r="F55" s="7" t="s">
        <v>1016</v>
      </c>
      <c r="G55" s="7">
        <v>432531202</v>
      </c>
      <c r="H55" s="7" t="s">
        <v>1019</v>
      </c>
      <c r="I55" s="244" t="s">
        <v>972</v>
      </c>
      <c r="J55" s="7" t="s">
        <v>921</v>
      </c>
      <c r="K55" s="4">
        <v>0.20994000000000002</v>
      </c>
      <c r="L55" s="4">
        <v>0</v>
      </c>
      <c r="M55" s="4">
        <v>0.13813500000000001</v>
      </c>
      <c r="N55" s="245">
        <v>0.34202629322663625</v>
      </c>
      <c r="O55" s="200" t="s">
        <v>100</v>
      </c>
      <c r="P55" s="200">
        <v>1</v>
      </c>
      <c r="Q55" s="246"/>
    </row>
    <row r="56" spans="1:17">
      <c r="A56" s="176">
        <v>53</v>
      </c>
      <c r="B56" s="191" t="s">
        <v>2</v>
      </c>
      <c r="C56" s="191" t="s">
        <v>915</v>
      </c>
      <c r="D56" s="191" t="s">
        <v>1012</v>
      </c>
      <c r="E56" s="191" t="s">
        <v>1013</v>
      </c>
      <c r="F56" s="7" t="s">
        <v>1020</v>
      </c>
      <c r="G56" s="7">
        <v>432531401</v>
      </c>
      <c r="H56" s="7" t="s">
        <v>1021</v>
      </c>
      <c r="I56" s="244" t="s">
        <v>920</v>
      </c>
      <c r="J56" s="7" t="s">
        <v>921</v>
      </c>
      <c r="K56" s="4">
        <v>0.76260000000000017</v>
      </c>
      <c r="L56" s="4">
        <v>0</v>
      </c>
      <c r="M56" s="4">
        <v>0.53159400000000001</v>
      </c>
      <c r="N56" s="245">
        <v>0.30291896144767916</v>
      </c>
      <c r="O56" s="200" t="s">
        <v>100</v>
      </c>
      <c r="P56" s="200">
        <v>1</v>
      </c>
      <c r="Q56" s="246"/>
    </row>
    <row r="57" spans="1:17">
      <c r="A57" s="176">
        <v>54</v>
      </c>
      <c r="B57" s="191" t="s">
        <v>2</v>
      </c>
      <c r="C57" s="191" t="s">
        <v>915</v>
      </c>
      <c r="D57" s="191" t="s">
        <v>1012</v>
      </c>
      <c r="E57" s="191" t="s">
        <v>1013</v>
      </c>
      <c r="F57" s="7" t="s">
        <v>1020</v>
      </c>
      <c r="G57" s="7">
        <v>432531403</v>
      </c>
      <c r="H57" s="7" t="s">
        <v>1022</v>
      </c>
      <c r="I57" s="244" t="s">
        <v>920</v>
      </c>
      <c r="J57" s="7" t="s">
        <v>921</v>
      </c>
      <c r="K57" s="4">
        <v>0.22399999999999975</v>
      </c>
      <c r="L57" s="4">
        <v>0</v>
      </c>
      <c r="M57" s="4">
        <v>0.1813157</v>
      </c>
      <c r="N57" s="245">
        <v>0.19055491071428488</v>
      </c>
      <c r="O57" s="200" t="s">
        <v>100</v>
      </c>
      <c r="P57" s="200">
        <v>1</v>
      </c>
      <c r="Q57" s="246"/>
    </row>
    <row r="58" spans="1:17">
      <c r="A58" s="176">
        <v>55</v>
      </c>
      <c r="B58" s="191" t="s">
        <v>2</v>
      </c>
      <c r="C58" s="191" t="s">
        <v>915</v>
      </c>
      <c r="D58" s="191" t="s">
        <v>1012</v>
      </c>
      <c r="E58" s="191" t="s">
        <v>1013</v>
      </c>
      <c r="F58" s="7" t="s">
        <v>1020</v>
      </c>
      <c r="G58" s="7">
        <v>432531406</v>
      </c>
      <c r="H58" s="7" t="s">
        <v>1023</v>
      </c>
      <c r="I58" s="244" t="s">
        <v>920</v>
      </c>
      <c r="J58" s="7" t="s">
        <v>921</v>
      </c>
      <c r="K58" s="4">
        <v>0.51949999999999996</v>
      </c>
      <c r="L58" s="4">
        <v>0</v>
      </c>
      <c r="M58" s="4">
        <v>0.36930149000000001</v>
      </c>
      <c r="N58" s="245">
        <v>0.28912128970163609</v>
      </c>
      <c r="O58" s="200" t="s">
        <v>100</v>
      </c>
      <c r="P58" s="200">
        <v>1</v>
      </c>
      <c r="Q58" s="246"/>
    </row>
    <row r="59" spans="1:17">
      <c r="A59" s="176">
        <v>56</v>
      </c>
      <c r="B59" s="191" t="s">
        <v>2</v>
      </c>
      <c r="C59" s="191" t="s">
        <v>915</v>
      </c>
      <c r="D59" s="191" t="s">
        <v>1012</v>
      </c>
      <c r="E59" s="191" t="s">
        <v>1013</v>
      </c>
      <c r="F59" s="7" t="s">
        <v>1020</v>
      </c>
      <c r="G59" s="7">
        <v>432531405</v>
      </c>
      <c r="H59" s="7" t="s">
        <v>1024</v>
      </c>
      <c r="I59" s="244" t="s">
        <v>920</v>
      </c>
      <c r="J59" s="7" t="s">
        <v>921</v>
      </c>
      <c r="K59" s="4">
        <v>0.55249999999999999</v>
      </c>
      <c r="L59" s="4">
        <v>0</v>
      </c>
      <c r="M59" s="4">
        <v>0.49984690579999996</v>
      </c>
      <c r="N59" s="245">
        <v>9.5299718009049794E-2</v>
      </c>
      <c r="O59" s="200" t="s">
        <v>100</v>
      </c>
      <c r="P59" s="200">
        <v>1</v>
      </c>
      <c r="Q59" s="246"/>
    </row>
    <row r="60" spans="1:17">
      <c r="A60" s="176">
        <v>57</v>
      </c>
      <c r="B60" s="191" t="s">
        <v>2</v>
      </c>
      <c r="C60" s="191" t="s">
        <v>915</v>
      </c>
      <c r="D60" s="191" t="s">
        <v>1012</v>
      </c>
      <c r="E60" s="191" t="s">
        <v>1025</v>
      </c>
      <c r="F60" s="7" t="s">
        <v>1026</v>
      </c>
      <c r="G60" s="7">
        <v>432521104</v>
      </c>
      <c r="H60" s="7" t="s">
        <v>1027</v>
      </c>
      <c r="I60" s="244" t="s">
        <v>920</v>
      </c>
      <c r="J60" s="7" t="s">
        <v>927</v>
      </c>
      <c r="K60" s="4">
        <v>3.4699999999999995E-2</v>
      </c>
      <c r="L60" s="4">
        <v>0</v>
      </c>
      <c r="M60" s="4">
        <v>2.0534E-2</v>
      </c>
      <c r="N60" s="245">
        <v>0.40824207492795384</v>
      </c>
      <c r="O60" s="200" t="s">
        <v>100</v>
      </c>
      <c r="P60" s="247"/>
      <c r="Q60" s="246"/>
    </row>
    <row r="61" spans="1:17">
      <c r="A61" s="176">
        <v>58</v>
      </c>
      <c r="B61" s="191" t="s">
        <v>2</v>
      </c>
      <c r="C61" s="191" t="s">
        <v>915</v>
      </c>
      <c r="D61" s="191" t="s">
        <v>1012</v>
      </c>
      <c r="E61" s="191" t="s">
        <v>1025</v>
      </c>
      <c r="F61" s="7" t="s">
        <v>1026</v>
      </c>
      <c r="G61" s="7">
        <v>432521102</v>
      </c>
      <c r="H61" s="7" t="s">
        <v>1028</v>
      </c>
      <c r="I61" s="244" t="s">
        <v>920</v>
      </c>
      <c r="J61" s="7" t="s">
        <v>927</v>
      </c>
      <c r="K61" s="4">
        <v>0.47840000000000005</v>
      </c>
      <c r="L61" s="4">
        <v>0</v>
      </c>
      <c r="M61" s="4">
        <v>0.34449929999999995</v>
      </c>
      <c r="N61" s="245">
        <v>0.27989276755852854</v>
      </c>
      <c r="O61" s="200" t="s">
        <v>100</v>
      </c>
      <c r="P61" s="247"/>
      <c r="Q61" s="246"/>
    </row>
    <row r="62" spans="1:17">
      <c r="A62" s="176">
        <v>59</v>
      </c>
      <c r="B62" s="191" t="s">
        <v>2</v>
      </c>
      <c r="C62" s="191" t="s">
        <v>915</v>
      </c>
      <c r="D62" s="191" t="s">
        <v>1012</v>
      </c>
      <c r="E62" s="191" t="s">
        <v>1025</v>
      </c>
      <c r="F62" s="7" t="s">
        <v>1029</v>
      </c>
      <c r="G62" s="7">
        <v>432523502</v>
      </c>
      <c r="H62" s="7" t="s">
        <v>1030</v>
      </c>
      <c r="I62" s="244" t="s">
        <v>920</v>
      </c>
      <c r="J62" s="7" t="s">
        <v>921</v>
      </c>
      <c r="K62" s="4">
        <v>0.91659999999999997</v>
      </c>
      <c r="L62" s="4">
        <v>0</v>
      </c>
      <c r="M62" s="4">
        <v>0.55882699999999996</v>
      </c>
      <c r="N62" s="245">
        <v>0.39032620554222131</v>
      </c>
      <c r="O62" s="200" t="s">
        <v>100</v>
      </c>
      <c r="P62" s="200">
        <v>1</v>
      </c>
      <c r="Q62" s="246"/>
    </row>
    <row r="63" spans="1:17">
      <c r="A63" s="176">
        <v>60</v>
      </c>
      <c r="B63" s="191" t="s">
        <v>2</v>
      </c>
      <c r="C63" s="191" t="s">
        <v>915</v>
      </c>
      <c r="D63" s="191" t="s">
        <v>1012</v>
      </c>
      <c r="E63" s="191" t="s">
        <v>1031</v>
      </c>
      <c r="F63" s="7" t="s">
        <v>1032</v>
      </c>
      <c r="G63" s="7">
        <v>432511302</v>
      </c>
      <c r="H63" s="7" t="s">
        <v>1033</v>
      </c>
      <c r="I63" s="244" t="s">
        <v>920</v>
      </c>
      <c r="J63" s="7" t="s">
        <v>921</v>
      </c>
      <c r="K63" s="4">
        <v>0.27518000000000004</v>
      </c>
      <c r="L63" s="4">
        <v>0</v>
      </c>
      <c r="M63" s="4">
        <v>0.17322199999999999</v>
      </c>
      <c r="N63" s="245">
        <v>0.37051384548295674</v>
      </c>
      <c r="O63" s="200" t="s">
        <v>100</v>
      </c>
      <c r="P63" s="200">
        <v>1</v>
      </c>
      <c r="Q63" s="246"/>
    </row>
    <row r="64" spans="1:17">
      <c r="A64" s="176">
        <v>61</v>
      </c>
      <c r="B64" s="191" t="s">
        <v>2</v>
      </c>
      <c r="C64" s="191" t="s">
        <v>915</v>
      </c>
      <c r="D64" s="191" t="s">
        <v>1012</v>
      </c>
      <c r="E64" s="191" t="s">
        <v>1031</v>
      </c>
      <c r="F64" s="7" t="s">
        <v>1032</v>
      </c>
      <c r="G64" s="7">
        <v>432511301</v>
      </c>
      <c r="H64" s="7" t="s">
        <v>1034</v>
      </c>
      <c r="I64" s="244" t="s">
        <v>920</v>
      </c>
      <c r="J64" s="7" t="s">
        <v>921</v>
      </c>
      <c r="K64" s="4">
        <v>0.26224000000000003</v>
      </c>
      <c r="L64" s="4">
        <v>0</v>
      </c>
      <c r="M64" s="4">
        <v>0.13270700000000002</v>
      </c>
      <c r="N64" s="245">
        <v>0.49394829164124465</v>
      </c>
      <c r="O64" s="200" t="s">
        <v>100</v>
      </c>
      <c r="P64" s="200">
        <v>1</v>
      </c>
      <c r="Q64" s="246"/>
    </row>
    <row r="65" spans="1:17">
      <c r="A65" s="176">
        <v>62</v>
      </c>
      <c r="B65" s="191" t="s">
        <v>2</v>
      </c>
      <c r="C65" s="191" t="s">
        <v>915</v>
      </c>
      <c r="D65" s="191" t="s">
        <v>1012</v>
      </c>
      <c r="E65" s="191" t="s">
        <v>1025</v>
      </c>
      <c r="F65" s="7" t="s">
        <v>1035</v>
      </c>
      <c r="G65" s="7">
        <v>432522204</v>
      </c>
      <c r="H65" s="7" t="s">
        <v>1036</v>
      </c>
      <c r="I65" s="244" t="s">
        <v>920</v>
      </c>
      <c r="J65" s="7" t="s">
        <v>921</v>
      </c>
      <c r="K65" s="4">
        <v>0.59200000000000008</v>
      </c>
      <c r="L65" s="4">
        <v>0</v>
      </c>
      <c r="M65" s="4">
        <v>0.3006035292</v>
      </c>
      <c r="N65" s="245">
        <v>0.49222376824324332</v>
      </c>
      <c r="O65" s="200" t="s">
        <v>100</v>
      </c>
      <c r="P65" s="200">
        <v>1</v>
      </c>
      <c r="Q65" s="246"/>
    </row>
    <row r="66" spans="1:17">
      <c r="A66" s="176">
        <v>63</v>
      </c>
      <c r="B66" s="191" t="s">
        <v>2</v>
      </c>
      <c r="C66" s="191" t="s">
        <v>915</v>
      </c>
      <c r="D66" s="191" t="s">
        <v>1012</v>
      </c>
      <c r="E66" s="191" t="s">
        <v>1025</v>
      </c>
      <c r="F66" s="7" t="s">
        <v>1037</v>
      </c>
      <c r="G66" s="7">
        <v>432522304</v>
      </c>
      <c r="H66" s="7" t="s">
        <v>1038</v>
      </c>
      <c r="I66" s="244" t="s">
        <v>920</v>
      </c>
      <c r="J66" s="7" t="s">
        <v>927</v>
      </c>
      <c r="K66" s="4">
        <v>0.78439999999999999</v>
      </c>
      <c r="L66" s="4">
        <v>0</v>
      </c>
      <c r="M66" s="4">
        <v>0.56338416099999999</v>
      </c>
      <c r="N66" s="245">
        <v>0.28176420066292707</v>
      </c>
      <c r="O66" s="200" t="s">
        <v>100</v>
      </c>
      <c r="P66" s="247"/>
      <c r="Q66" s="246"/>
    </row>
    <row r="67" spans="1:17">
      <c r="A67" s="176">
        <v>64</v>
      </c>
      <c r="B67" s="191" t="s">
        <v>2</v>
      </c>
      <c r="C67" s="191" t="s">
        <v>915</v>
      </c>
      <c r="D67" s="191" t="s">
        <v>1012</v>
      </c>
      <c r="E67" s="191" t="s">
        <v>1031</v>
      </c>
      <c r="F67" s="7" t="s">
        <v>1039</v>
      </c>
      <c r="G67" s="7">
        <v>432513104</v>
      </c>
      <c r="H67" s="7" t="s">
        <v>1039</v>
      </c>
      <c r="I67" s="244" t="s">
        <v>920</v>
      </c>
      <c r="J67" s="7" t="s">
        <v>927</v>
      </c>
      <c r="K67" s="4">
        <v>0.81930000000000014</v>
      </c>
      <c r="L67" s="4">
        <v>0</v>
      </c>
      <c r="M67" s="4">
        <v>0.424958</v>
      </c>
      <c r="N67" s="245">
        <v>0.48131575735383869</v>
      </c>
      <c r="O67" s="200" t="s">
        <v>100</v>
      </c>
      <c r="P67" s="247"/>
      <c r="Q67" s="246"/>
    </row>
    <row r="68" spans="1:17">
      <c r="A68" s="176">
        <v>65</v>
      </c>
      <c r="B68" s="191" t="s">
        <v>2</v>
      </c>
      <c r="C68" s="191" t="s">
        <v>915</v>
      </c>
      <c r="D68" s="191" t="s">
        <v>1012</v>
      </c>
      <c r="E68" s="191" t="s">
        <v>1031</v>
      </c>
      <c r="F68" s="7" t="s">
        <v>1039</v>
      </c>
      <c r="G68" s="7">
        <v>432513102</v>
      </c>
      <c r="H68" s="7" t="s">
        <v>1040</v>
      </c>
      <c r="I68" s="244" t="s">
        <v>920</v>
      </c>
      <c r="J68" s="7" t="s">
        <v>927</v>
      </c>
      <c r="K68" s="4">
        <v>0.9917999999999999</v>
      </c>
      <c r="L68" s="4">
        <v>0</v>
      </c>
      <c r="M68" s="4">
        <v>0.57941010999999998</v>
      </c>
      <c r="N68" s="245">
        <v>0.41579944545271219</v>
      </c>
      <c r="O68" s="200" t="s">
        <v>100</v>
      </c>
      <c r="P68" s="247"/>
      <c r="Q68" s="246"/>
    </row>
    <row r="69" spans="1:17">
      <c r="A69" s="176">
        <v>66</v>
      </c>
      <c r="B69" s="191" t="s">
        <v>2</v>
      </c>
      <c r="C69" s="191" t="s">
        <v>915</v>
      </c>
      <c r="D69" s="191" t="s">
        <v>1012</v>
      </c>
      <c r="E69" s="191" t="s">
        <v>1031</v>
      </c>
      <c r="F69" s="7" t="s">
        <v>967</v>
      </c>
      <c r="G69" s="7">
        <v>432512202</v>
      </c>
      <c r="H69" s="7" t="s">
        <v>1041</v>
      </c>
      <c r="I69" s="244" t="s">
        <v>920</v>
      </c>
      <c r="J69" s="7" t="s">
        <v>927</v>
      </c>
      <c r="K69" s="4">
        <v>0.75790000000000002</v>
      </c>
      <c r="L69" s="4">
        <v>0</v>
      </c>
      <c r="M69" s="4">
        <v>0.4536874736</v>
      </c>
      <c r="N69" s="245">
        <v>0.40138874046708006</v>
      </c>
      <c r="O69" s="200" t="s">
        <v>100</v>
      </c>
      <c r="P69" s="247"/>
      <c r="Q69" s="246"/>
    </row>
    <row r="70" spans="1:17">
      <c r="A70" s="176">
        <v>67</v>
      </c>
      <c r="B70" s="191" t="s">
        <v>2</v>
      </c>
      <c r="C70" s="191" t="s">
        <v>915</v>
      </c>
      <c r="D70" s="191" t="s">
        <v>1012</v>
      </c>
      <c r="E70" s="191" t="s">
        <v>1042</v>
      </c>
      <c r="F70" s="7" t="s">
        <v>1043</v>
      </c>
      <c r="G70" s="7">
        <v>432542201</v>
      </c>
      <c r="H70" s="7" t="s">
        <v>1044</v>
      </c>
      <c r="I70" s="244" t="s">
        <v>920</v>
      </c>
      <c r="J70" s="7" t="s">
        <v>921</v>
      </c>
      <c r="K70" s="4">
        <v>0.58379999999999799</v>
      </c>
      <c r="L70" s="4">
        <v>0</v>
      </c>
      <c r="M70" s="4">
        <v>0.48019781899999997</v>
      </c>
      <c r="N70" s="245">
        <v>0.17746176944158676</v>
      </c>
      <c r="O70" s="200" t="s">
        <v>100</v>
      </c>
      <c r="P70" s="200">
        <v>1</v>
      </c>
      <c r="Q70" s="246"/>
    </row>
    <row r="71" spans="1:17">
      <c r="A71" s="176">
        <v>68</v>
      </c>
      <c r="B71" s="191" t="s">
        <v>2</v>
      </c>
      <c r="C71" s="191" t="s">
        <v>915</v>
      </c>
      <c r="D71" s="191" t="s">
        <v>1012</v>
      </c>
      <c r="E71" s="191" t="s">
        <v>1042</v>
      </c>
      <c r="F71" s="7" t="s">
        <v>1045</v>
      </c>
      <c r="G71" s="7">
        <v>432543301</v>
      </c>
      <c r="H71" s="7" t="s">
        <v>1046</v>
      </c>
      <c r="I71" s="244" t="s">
        <v>920</v>
      </c>
      <c r="J71" s="7" t="s">
        <v>927</v>
      </c>
      <c r="K71" s="4">
        <v>0.96480000000000032</v>
      </c>
      <c r="L71" s="4">
        <v>0</v>
      </c>
      <c r="M71" s="4">
        <v>0.85421378999999997</v>
      </c>
      <c r="N71" s="245">
        <v>0.11462086442786101</v>
      </c>
      <c r="O71" s="200" t="s">
        <v>100</v>
      </c>
      <c r="P71" s="247"/>
      <c r="Q71" s="246"/>
    </row>
    <row r="72" spans="1:17">
      <c r="A72" s="176">
        <v>69</v>
      </c>
      <c r="B72" s="191" t="s">
        <v>2</v>
      </c>
      <c r="C72" s="191" t="s">
        <v>915</v>
      </c>
      <c r="D72" s="191" t="s">
        <v>1012</v>
      </c>
      <c r="E72" s="191" t="s">
        <v>1042</v>
      </c>
      <c r="F72" s="7" t="s">
        <v>1047</v>
      </c>
      <c r="G72" s="7">
        <v>432541405</v>
      </c>
      <c r="H72" s="7" t="s">
        <v>1048</v>
      </c>
      <c r="I72" s="244" t="s">
        <v>972</v>
      </c>
      <c r="J72" s="7" t="s">
        <v>927</v>
      </c>
      <c r="K72" s="4">
        <v>8.5800000000000001E-2</v>
      </c>
      <c r="L72" s="4">
        <v>0</v>
      </c>
      <c r="M72" s="4">
        <v>4.6886193100000001E-2</v>
      </c>
      <c r="N72" s="245">
        <v>0.45354087296037293</v>
      </c>
      <c r="O72" s="200" t="s">
        <v>100</v>
      </c>
      <c r="P72" s="247"/>
      <c r="Q72" s="246"/>
    </row>
    <row r="73" spans="1:17">
      <c r="A73" s="176">
        <v>70</v>
      </c>
      <c r="B73" s="191" t="s">
        <v>2</v>
      </c>
      <c r="C73" s="191" t="s">
        <v>915</v>
      </c>
      <c r="D73" s="191" t="s">
        <v>1012</v>
      </c>
      <c r="E73" s="191" t="s">
        <v>1042</v>
      </c>
      <c r="F73" s="7" t="s">
        <v>1047</v>
      </c>
      <c r="G73" s="7">
        <v>432541403</v>
      </c>
      <c r="H73" s="7" t="s">
        <v>1049</v>
      </c>
      <c r="I73" s="244" t="s">
        <v>972</v>
      </c>
      <c r="J73" s="7" t="s">
        <v>927</v>
      </c>
      <c r="K73" s="4">
        <v>0.50340000000000007</v>
      </c>
      <c r="L73" s="4">
        <v>0</v>
      </c>
      <c r="M73" s="4">
        <v>0.41410345139999999</v>
      </c>
      <c r="N73" s="245">
        <v>0.17738686650774749</v>
      </c>
      <c r="O73" s="200" t="s">
        <v>100</v>
      </c>
      <c r="P73" s="247"/>
      <c r="Q73" s="246"/>
    </row>
    <row r="74" spans="1:17">
      <c r="A74" s="176">
        <v>71</v>
      </c>
      <c r="B74" s="191" t="s">
        <v>2</v>
      </c>
      <c r="C74" s="191" t="s">
        <v>915</v>
      </c>
      <c r="D74" s="191" t="s">
        <v>1012</v>
      </c>
      <c r="E74" s="191" t="s">
        <v>1042</v>
      </c>
      <c r="F74" s="7" t="s">
        <v>1050</v>
      </c>
      <c r="G74" s="7">
        <v>432541502</v>
      </c>
      <c r="H74" s="7" t="s">
        <v>1051</v>
      </c>
      <c r="I74" s="244" t="s">
        <v>920</v>
      </c>
      <c r="J74" s="7" t="s">
        <v>921</v>
      </c>
      <c r="K74" s="4">
        <v>0.53459599999999996</v>
      </c>
      <c r="L74" s="4">
        <v>0</v>
      </c>
      <c r="M74" s="4">
        <v>0.40873150000000003</v>
      </c>
      <c r="N74" s="245">
        <v>0.23543853676421067</v>
      </c>
      <c r="O74" s="200" t="s">
        <v>100</v>
      </c>
      <c r="P74" s="200">
        <v>1</v>
      </c>
      <c r="Q74" s="246"/>
    </row>
    <row r="75" spans="1:17">
      <c r="A75" s="176">
        <v>72</v>
      </c>
      <c r="B75" s="191" t="s">
        <v>2</v>
      </c>
      <c r="C75" s="191" t="s">
        <v>915</v>
      </c>
      <c r="D75" s="191" t="s">
        <v>1012</v>
      </c>
      <c r="E75" s="191" t="s">
        <v>1042</v>
      </c>
      <c r="F75" s="7" t="s">
        <v>1050</v>
      </c>
      <c r="G75" s="7">
        <v>432541503</v>
      </c>
      <c r="H75" s="7" t="s">
        <v>1052</v>
      </c>
      <c r="I75" s="244" t="s">
        <v>920</v>
      </c>
      <c r="J75" s="7" t="s">
        <v>921</v>
      </c>
      <c r="K75" s="4">
        <v>0.202126</v>
      </c>
      <c r="L75" s="4">
        <v>0</v>
      </c>
      <c r="M75" s="4">
        <v>0.14360725999999999</v>
      </c>
      <c r="N75" s="245">
        <v>0.28951614339570375</v>
      </c>
      <c r="O75" s="200" t="s">
        <v>100</v>
      </c>
      <c r="P75" s="200">
        <v>1</v>
      </c>
      <c r="Q75" s="246"/>
    </row>
    <row r="76" spans="1:17">
      <c r="A76" s="176">
        <v>73</v>
      </c>
      <c r="B76" s="191" t="s">
        <v>2</v>
      </c>
      <c r="C76" s="191" t="s">
        <v>915</v>
      </c>
      <c r="D76" s="191" t="s">
        <v>1012</v>
      </c>
      <c r="E76" s="191" t="s">
        <v>1042</v>
      </c>
      <c r="F76" s="7" t="s">
        <v>1050</v>
      </c>
      <c r="G76" s="7">
        <v>432541501</v>
      </c>
      <c r="H76" s="7" t="s">
        <v>1050</v>
      </c>
      <c r="I76" s="244" t="s">
        <v>920</v>
      </c>
      <c r="J76" s="7" t="s">
        <v>921</v>
      </c>
      <c r="K76" s="4">
        <v>0.58510600000000001</v>
      </c>
      <c r="L76" s="4">
        <v>0</v>
      </c>
      <c r="M76" s="4">
        <v>0.42275375479999999</v>
      </c>
      <c r="N76" s="245">
        <v>0.27747492796177109</v>
      </c>
      <c r="O76" s="200" t="s">
        <v>100</v>
      </c>
      <c r="P76" s="200">
        <v>1</v>
      </c>
      <c r="Q76" s="246"/>
    </row>
    <row r="77" spans="1:17">
      <c r="A77" s="176">
        <v>74</v>
      </c>
      <c r="B77" s="191" t="s">
        <v>2</v>
      </c>
      <c r="C77" s="191" t="s">
        <v>915</v>
      </c>
      <c r="D77" s="191" t="s">
        <v>1012</v>
      </c>
      <c r="E77" s="191" t="s">
        <v>1042</v>
      </c>
      <c r="F77" s="7" t="s">
        <v>1053</v>
      </c>
      <c r="G77" s="7">
        <v>432544602</v>
      </c>
      <c r="H77" s="7" t="s">
        <v>1053</v>
      </c>
      <c r="I77" s="244" t="s">
        <v>920</v>
      </c>
      <c r="J77" s="7" t="s">
        <v>921</v>
      </c>
      <c r="K77" s="4">
        <v>0.30593600000000032</v>
      </c>
      <c r="L77" s="4">
        <v>0</v>
      </c>
      <c r="M77" s="4">
        <v>0.28059699999999999</v>
      </c>
      <c r="N77" s="245">
        <v>8.2824512316302501E-2</v>
      </c>
      <c r="O77" s="200" t="s">
        <v>100</v>
      </c>
      <c r="P77" s="200">
        <v>1</v>
      </c>
      <c r="Q77" s="246"/>
    </row>
    <row r="78" spans="1:17">
      <c r="A78" s="176">
        <v>75</v>
      </c>
      <c r="B78" s="191" t="s">
        <v>2</v>
      </c>
      <c r="C78" s="191" t="s">
        <v>915</v>
      </c>
      <c r="D78" s="191" t="s">
        <v>1012</v>
      </c>
      <c r="E78" s="191" t="s">
        <v>1013</v>
      </c>
      <c r="F78" s="7" t="s">
        <v>1054</v>
      </c>
      <c r="G78" s="7">
        <v>432532101</v>
      </c>
      <c r="H78" s="7" t="s">
        <v>1055</v>
      </c>
      <c r="I78" s="244" t="s">
        <v>920</v>
      </c>
      <c r="J78" s="7" t="s">
        <v>921</v>
      </c>
      <c r="K78" s="4">
        <v>0.41100000000000003</v>
      </c>
      <c r="L78" s="4">
        <v>0</v>
      </c>
      <c r="M78" s="4">
        <v>0.34165749000000001</v>
      </c>
      <c r="N78" s="245">
        <v>0.16871656934306578</v>
      </c>
      <c r="O78" s="200" t="s">
        <v>100</v>
      </c>
      <c r="P78" s="200">
        <v>1</v>
      </c>
      <c r="Q78" s="246"/>
    </row>
    <row r="79" spans="1:17">
      <c r="A79" s="176">
        <v>76</v>
      </c>
      <c r="B79" s="191" t="s">
        <v>2</v>
      </c>
      <c r="C79" s="191" t="s">
        <v>915</v>
      </c>
      <c r="D79" s="191" t="s">
        <v>1012</v>
      </c>
      <c r="E79" s="191" t="s">
        <v>1013</v>
      </c>
      <c r="F79" s="7" t="s">
        <v>1054</v>
      </c>
      <c r="G79" s="7">
        <v>432532103</v>
      </c>
      <c r="H79" s="7" t="s">
        <v>1056</v>
      </c>
      <c r="I79" s="244" t="s">
        <v>920</v>
      </c>
      <c r="J79" s="7" t="s">
        <v>921</v>
      </c>
      <c r="K79" s="4">
        <v>9.0800000000000006E-2</v>
      </c>
      <c r="L79" s="4">
        <v>0</v>
      </c>
      <c r="M79" s="4">
        <v>5.6075E-2</v>
      </c>
      <c r="N79" s="245">
        <v>0.38243392070484583</v>
      </c>
      <c r="O79" s="200" t="s">
        <v>100</v>
      </c>
      <c r="P79" s="200">
        <v>1</v>
      </c>
      <c r="Q79" s="246"/>
    </row>
    <row r="80" spans="1:17">
      <c r="A80" s="176">
        <v>77</v>
      </c>
      <c r="B80" s="191" t="s">
        <v>2</v>
      </c>
      <c r="C80" s="191" t="s">
        <v>915</v>
      </c>
      <c r="D80" s="191" t="s">
        <v>1012</v>
      </c>
      <c r="E80" s="191" t="s">
        <v>1013</v>
      </c>
      <c r="F80" s="7" t="s">
        <v>1054</v>
      </c>
      <c r="G80" s="7">
        <v>432532104</v>
      </c>
      <c r="H80" s="7" t="s">
        <v>1057</v>
      </c>
      <c r="I80" s="244" t="s">
        <v>920</v>
      </c>
      <c r="J80" s="7" t="s">
        <v>921</v>
      </c>
      <c r="K80" s="4">
        <v>0.38800000000000001</v>
      </c>
      <c r="L80" s="4">
        <v>0</v>
      </c>
      <c r="M80" s="4">
        <v>0.220026</v>
      </c>
      <c r="N80" s="245">
        <v>0.43292268041237114</v>
      </c>
      <c r="O80" s="200" t="s">
        <v>100</v>
      </c>
      <c r="P80" s="200">
        <v>1</v>
      </c>
      <c r="Q80" s="246"/>
    </row>
    <row r="81" spans="1:17">
      <c r="A81" s="176">
        <v>78</v>
      </c>
      <c r="B81" s="191" t="s">
        <v>2</v>
      </c>
      <c r="C81" s="191" t="s">
        <v>915</v>
      </c>
      <c r="D81" s="191" t="s">
        <v>1012</v>
      </c>
      <c r="E81" s="191" t="s">
        <v>1013</v>
      </c>
      <c r="F81" s="7" t="s">
        <v>1054</v>
      </c>
      <c r="G81" s="7">
        <v>432532102</v>
      </c>
      <c r="H81" s="7" t="s">
        <v>1058</v>
      </c>
      <c r="I81" s="244" t="s">
        <v>920</v>
      </c>
      <c r="J81" s="7" t="s">
        <v>921</v>
      </c>
      <c r="K81" s="4">
        <v>0.21399999999999997</v>
      </c>
      <c r="L81" s="4">
        <v>0</v>
      </c>
      <c r="M81" s="4">
        <v>0.12233472000000001</v>
      </c>
      <c r="N81" s="245">
        <v>0.42834242990654192</v>
      </c>
      <c r="O81" s="200" t="s">
        <v>100</v>
      </c>
      <c r="P81" s="200">
        <v>1</v>
      </c>
      <c r="Q81" s="246"/>
    </row>
    <row r="82" spans="1:17">
      <c r="A82" s="176">
        <v>79</v>
      </c>
      <c r="B82" s="191" t="s">
        <v>2</v>
      </c>
      <c r="C82" s="191" t="s">
        <v>915</v>
      </c>
      <c r="D82" s="191" t="s">
        <v>1012</v>
      </c>
      <c r="E82" s="191" t="s">
        <v>1031</v>
      </c>
      <c r="F82" s="7" t="s">
        <v>1059</v>
      </c>
      <c r="G82" s="7">
        <v>432512402</v>
      </c>
      <c r="H82" s="7" t="s">
        <v>1060</v>
      </c>
      <c r="I82" s="244" t="s">
        <v>920</v>
      </c>
      <c r="J82" s="7" t="s">
        <v>921</v>
      </c>
      <c r="K82" s="4">
        <v>0.4130100000000001</v>
      </c>
      <c r="L82" s="4">
        <v>0</v>
      </c>
      <c r="M82" s="4">
        <v>0.33933099079999995</v>
      </c>
      <c r="N82" s="245">
        <v>0.17839521851771178</v>
      </c>
      <c r="O82" s="200" t="s">
        <v>100</v>
      </c>
      <c r="P82" s="200">
        <v>1</v>
      </c>
      <c r="Q82" s="246"/>
    </row>
    <row r="83" spans="1:17">
      <c r="A83" s="176">
        <v>80</v>
      </c>
      <c r="B83" s="191" t="s">
        <v>2</v>
      </c>
      <c r="C83" s="191" t="s">
        <v>915</v>
      </c>
      <c r="D83" s="191" t="s">
        <v>1012</v>
      </c>
      <c r="E83" s="191" t="s">
        <v>1031</v>
      </c>
      <c r="F83" s="7" t="s">
        <v>1059</v>
      </c>
      <c r="G83" s="7">
        <v>432512403</v>
      </c>
      <c r="H83" s="7" t="s">
        <v>1061</v>
      </c>
      <c r="I83" s="244" t="s">
        <v>920</v>
      </c>
      <c r="J83" s="7" t="s">
        <v>921</v>
      </c>
      <c r="K83" s="4">
        <v>0.55976999999999999</v>
      </c>
      <c r="L83" s="4">
        <v>0</v>
      </c>
      <c r="M83" s="4">
        <v>0.38053216499999998</v>
      </c>
      <c r="N83" s="245">
        <v>0.32019907283348525</v>
      </c>
      <c r="O83" s="200" t="s">
        <v>100</v>
      </c>
      <c r="P83" s="200">
        <v>1</v>
      </c>
      <c r="Q83" s="246"/>
    </row>
    <row r="84" spans="1:17">
      <c r="A84" s="176">
        <v>81</v>
      </c>
      <c r="B84" s="191" t="s">
        <v>2</v>
      </c>
      <c r="C84" s="191" t="s">
        <v>915</v>
      </c>
      <c r="D84" s="191" t="s">
        <v>1012</v>
      </c>
      <c r="E84" s="191" t="s">
        <v>1031</v>
      </c>
      <c r="F84" s="7" t="s">
        <v>1062</v>
      </c>
      <c r="G84" s="7">
        <v>432511502</v>
      </c>
      <c r="H84" s="7" t="s">
        <v>1063</v>
      </c>
      <c r="I84" s="244" t="s">
        <v>920</v>
      </c>
      <c r="J84" s="7" t="s">
        <v>927</v>
      </c>
      <c r="K84" s="4">
        <v>0.52459999999999996</v>
      </c>
      <c r="L84" s="4">
        <v>0</v>
      </c>
      <c r="M84" s="4">
        <v>0.37508864599999997</v>
      </c>
      <c r="N84" s="245">
        <v>0.28500067479984748</v>
      </c>
      <c r="O84" s="200" t="s">
        <v>100</v>
      </c>
      <c r="P84" s="247"/>
      <c r="Q84" s="246"/>
    </row>
    <row r="85" spans="1:17">
      <c r="A85" s="176">
        <v>82</v>
      </c>
      <c r="B85" s="191" t="s">
        <v>2</v>
      </c>
      <c r="C85" s="191" t="s">
        <v>915</v>
      </c>
      <c r="D85" s="191" t="s">
        <v>1012</v>
      </c>
      <c r="E85" s="191" t="s">
        <v>1031</v>
      </c>
      <c r="F85" s="7" t="s">
        <v>1062</v>
      </c>
      <c r="G85" s="7">
        <v>432511504</v>
      </c>
      <c r="H85" s="7" t="s">
        <v>1064</v>
      </c>
      <c r="I85" s="244" t="s">
        <v>926</v>
      </c>
      <c r="J85" s="7" t="s">
        <v>927</v>
      </c>
      <c r="K85" s="4">
        <v>1.9117999999999968</v>
      </c>
      <c r="L85" s="4">
        <v>0</v>
      </c>
      <c r="M85" s="4">
        <v>1.5189260499999999</v>
      </c>
      <c r="N85" s="245">
        <v>0.20549950308609555</v>
      </c>
      <c r="O85" s="200" t="s">
        <v>100</v>
      </c>
      <c r="P85" s="247"/>
      <c r="Q85" s="246"/>
    </row>
    <row r="86" spans="1:17">
      <c r="A86" s="176">
        <v>83</v>
      </c>
      <c r="B86" s="191" t="s">
        <v>2</v>
      </c>
      <c r="C86" s="191" t="s">
        <v>1065</v>
      </c>
      <c r="D86" s="191" t="s">
        <v>1066</v>
      </c>
      <c r="E86" s="191" t="s">
        <v>1067</v>
      </c>
      <c r="F86" s="7" t="s">
        <v>1068</v>
      </c>
      <c r="G86" s="7">
        <v>452142601</v>
      </c>
      <c r="H86" s="7" t="s">
        <v>1069</v>
      </c>
      <c r="I86" s="244" t="s">
        <v>920</v>
      </c>
      <c r="J86" s="7" t="s">
        <v>921</v>
      </c>
      <c r="K86" s="4">
        <v>0.92440000000000011</v>
      </c>
      <c r="L86" s="4">
        <v>0</v>
      </c>
      <c r="M86" s="4">
        <v>0.54648441200000009</v>
      </c>
      <c r="N86" s="245">
        <v>0.40882257464301164</v>
      </c>
      <c r="O86" s="200" t="s">
        <v>100</v>
      </c>
      <c r="P86" s="200">
        <v>1</v>
      </c>
      <c r="Q86" s="246"/>
    </row>
    <row r="87" spans="1:17">
      <c r="A87" s="176">
        <v>84</v>
      </c>
      <c r="B87" s="191" t="s">
        <v>2</v>
      </c>
      <c r="C87" s="191" t="s">
        <v>1065</v>
      </c>
      <c r="D87" s="191" t="s">
        <v>1066</v>
      </c>
      <c r="E87" s="191" t="s">
        <v>1067</v>
      </c>
      <c r="F87" s="7" t="s">
        <v>1070</v>
      </c>
      <c r="G87" s="7">
        <v>452143701</v>
      </c>
      <c r="H87" s="7" t="s">
        <v>1070</v>
      </c>
      <c r="I87" s="244" t="s">
        <v>920</v>
      </c>
      <c r="J87" s="7" t="s">
        <v>921</v>
      </c>
      <c r="K87" s="4">
        <v>1.0943000000000001</v>
      </c>
      <c r="L87" s="4">
        <v>0</v>
      </c>
      <c r="M87" s="4">
        <v>0.92275299999999993</v>
      </c>
      <c r="N87" s="245">
        <v>0.15676414146029438</v>
      </c>
      <c r="O87" s="200" t="s">
        <v>100</v>
      </c>
      <c r="P87" s="200">
        <v>1</v>
      </c>
      <c r="Q87" s="246"/>
    </row>
    <row r="88" spans="1:17">
      <c r="A88" s="176">
        <v>85</v>
      </c>
      <c r="B88" s="191" t="s">
        <v>2</v>
      </c>
      <c r="C88" s="191" t="s">
        <v>1065</v>
      </c>
      <c r="D88" s="191" t="s">
        <v>1066</v>
      </c>
      <c r="E88" s="191" t="s">
        <v>1067</v>
      </c>
      <c r="F88" s="7" t="s">
        <v>1071</v>
      </c>
      <c r="G88" s="7">
        <v>452141303</v>
      </c>
      <c r="H88" s="7" t="s">
        <v>1072</v>
      </c>
      <c r="I88" s="244" t="s">
        <v>920</v>
      </c>
      <c r="J88" s="7" t="s">
        <v>921</v>
      </c>
      <c r="K88" s="4">
        <v>0.60763999999999996</v>
      </c>
      <c r="L88" s="4">
        <v>0</v>
      </c>
      <c r="M88" s="4">
        <v>0.41661939999999997</v>
      </c>
      <c r="N88" s="245">
        <v>0.31436475544730436</v>
      </c>
      <c r="O88" s="200" t="s">
        <v>100</v>
      </c>
      <c r="P88" s="200">
        <v>1</v>
      </c>
      <c r="Q88" s="246"/>
    </row>
    <row r="89" spans="1:17">
      <c r="A89" s="176">
        <v>86</v>
      </c>
      <c r="B89" s="191" t="s">
        <v>2</v>
      </c>
      <c r="C89" s="191" t="s">
        <v>1065</v>
      </c>
      <c r="D89" s="191" t="s">
        <v>1066</v>
      </c>
      <c r="E89" s="191" t="s">
        <v>1067</v>
      </c>
      <c r="F89" s="7" t="s">
        <v>1071</v>
      </c>
      <c r="G89" s="7">
        <v>452141301</v>
      </c>
      <c r="H89" s="7" t="s">
        <v>1073</v>
      </c>
      <c r="I89" s="244" t="s">
        <v>920</v>
      </c>
      <c r="J89" s="7" t="s">
        <v>921</v>
      </c>
      <c r="K89" s="4">
        <v>0.45532</v>
      </c>
      <c r="L89" s="4">
        <v>0</v>
      </c>
      <c r="M89" s="4">
        <v>0.30174299999999998</v>
      </c>
      <c r="N89" s="245">
        <v>0.33729464991654223</v>
      </c>
      <c r="O89" s="200" t="s">
        <v>100</v>
      </c>
      <c r="P89" s="200">
        <v>1</v>
      </c>
      <c r="Q89" s="246"/>
    </row>
    <row r="90" spans="1:17">
      <c r="A90" s="176">
        <v>87</v>
      </c>
      <c r="B90" s="191" t="s">
        <v>2</v>
      </c>
      <c r="C90" s="191" t="s">
        <v>1065</v>
      </c>
      <c r="D90" s="191" t="s">
        <v>1066</v>
      </c>
      <c r="E90" s="191" t="s">
        <v>1067</v>
      </c>
      <c r="F90" s="7" t="s">
        <v>1071</v>
      </c>
      <c r="G90" s="7">
        <v>452141302</v>
      </c>
      <c r="H90" s="7" t="s">
        <v>1074</v>
      </c>
      <c r="I90" s="244" t="s">
        <v>920</v>
      </c>
      <c r="J90" s="7" t="s">
        <v>921</v>
      </c>
      <c r="K90" s="4">
        <v>0.36475999999999997</v>
      </c>
      <c r="L90" s="4">
        <v>0</v>
      </c>
      <c r="M90" s="4">
        <v>0.18819199999999997</v>
      </c>
      <c r="N90" s="245">
        <v>0.48406623533282167</v>
      </c>
      <c r="O90" s="200" t="s">
        <v>100</v>
      </c>
      <c r="P90" s="200">
        <v>1</v>
      </c>
      <c r="Q90" s="246"/>
    </row>
    <row r="91" spans="1:17">
      <c r="A91" s="176">
        <v>88</v>
      </c>
      <c r="B91" s="191" t="s">
        <v>2</v>
      </c>
      <c r="C91" s="191" t="s">
        <v>1065</v>
      </c>
      <c r="D91" s="191" t="s">
        <v>1066</v>
      </c>
      <c r="E91" s="191" t="s">
        <v>1067</v>
      </c>
      <c r="F91" s="7" t="s">
        <v>1075</v>
      </c>
      <c r="G91" s="7">
        <v>452141401</v>
      </c>
      <c r="H91" s="7" t="s">
        <v>1076</v>
      </c>
      <c r="I91" s="244" t="s">
        <v>920</v>
      </c>
      <c r="J91" s="7" t="s">
        <v>921</v>
      </c>
      <c r="K91" s="4">
        <v>0.68400000000000005</v>
      </c>
      <c r="L91" s="4">
        <v>0</v>
      </c>
      <c r="M91" s="4">
        <v>0.62838456580000002</v>
      </c>
      <c r="N91" s="245">
        <v>8.1309114327485443E-2</v>
      </c>
      <c r="O91" s="200" t="s">
        <v>100</v>
      </c>
      <c r="P91" s="200">
        <v>1</v>
      </c>
      <c r="Q91" s="246"/>
    </row>
    <row r="92" spans="1:17">
      <c r="A92" s="176">
        <v>89</v>
      </c>
      <c r="B92" s="191" t="s">
        <v>2</v>
      </c>
      <c r="C92" s="191" t="s">
        <v>1065</v>
      </c>
      <c r="D92" s="191" t="s">
        <v>1066</v>
      </c>
      <c r="E92" s="191" t="s">
        <v>1077</v>
      </c>
      <c r="F92" s="7" t="s">
        <v>1078</v>
      </c>
      <c r="G92" s="7">
        <v>452132603</v>
      </c>
      <c r="H92" s="7" t="s">
        <v>1079</v>
      </c>
      <c r="I92" s="244" t="s">
        <v>920</v>
      </c>
      <c r="J92" s="7" t="s">
        <v>921</v>
      </c>
      <c r="K92" s="4">
        <v>0.35060000000000002</v>
      </c>
      <c r="L92" s="4">
        <v>0</v>
      </c>
      <c r="M92" s="4">
        <v>0.18299599999999999</v>
      </c>
      <c r="N92" s="245">
        <v>0.47804905875641768</v>
      </c>
      <c r="O92" s="200" t="s">
        <v>100</v>
      </c>
      <c r="P92" s="200">
        <v>1</v>
      </c>
      <c r="Q92" s="246"/>
    </row>
    <row r="93" spans="1:17">
      <c r="A93" s="176">
        <v>90</v>
      </c>
      <c r="B93" s="191" t="s">
        <v>2</v>
      </c>
      <c r="C93" s="191" t="s">
        <v>1065</v>
      </c>
      <c r="D93" s="191" t="s">
        <v>1066</v>
      </c>
      <c r="E93" s="191" t="s">
        <v>1077</v>
      </c>
      <c r="F93" s="7" t="s">
        <v>1078</v>
      </c>
      <c r="G93" s="7">
        <v>452132601</v>
      </c>
      <c r="H93" s="7" t="s">
        <v>1080</v>
      </c>
      <c r="I93" s="244" t="s">
        <v>920</v>
      </c>
      <c r="J93" s="7" t="s">
        <v>921</v>
      </c>
      <c r="K93" s="4">
        <v>0.27700000000000002</v>
      </c>
      <c r="L93" s="4">
        <v>0</v>
      </c>
      <c r="M93" s="4">
        <v>0.249281</v>
      </c>
      <c r="N93" s="245">
        <v>0.10006859205776175</v>
      </c>
      <c r="O93" s="200" t="s">
        <v>100</v>
      </c>
      <c r="P93" s="200">
        <v>1</v>
      </c>
      <c r="Q93" s="246"/>
    </row>
    <row r="94" spans="1:17">
      <c r="A94" s="176">
        <v>91</v>
      </c>
      <c r="B94" s="191" t="s">
        <v>2</v>
      </c>
      <c r="C94" s="191" t="s">
        <v>1065</v>
      </c>
      <c r="D94" s="191" t="s">
        <v>1066</v>
      </c>
      <c r="E94" s="191" t="s">
        <v>1077</v>
      </c>
      <c r="F94" s="7" t="s">
        <v>1081</v>
      </c>
      <c r="G94" s="7">
        <v>452132504</v>
      </c>
      <c r="H94" s="7" t="s">
        <v>1082</v>
      </c>
      <c r="I94" s="244" t="s">
        <v>920</v>
      </c>
      <c r="J94" s="7" t="s">
        <v>927</v>
      </c>
      <c r="K94" s="4">
        <v>0.66</v>
      </c>
      <c r="L94" s="4">
        <v>0</v>
      </c>
      <c r="M94" s="4">
        <v>0.46532956479999998</v>
      </c>
      <c r="N94" s="245">
        <v>0.29495520484848492</v>
      </c>
      <c r="O94" s="200" t="s">
        <v>100</v>
      </c>
      <c r="P94" s="247"/>
      <c r="Q94" s="246"/>
    </row>
    <row r="95" spans="1:17">
      <c r="A95" s="176">
        <v>92</v>
      </c>
      <c r="B95" s="191" t="s">
        <v>2</v>
      </c>
      <c r="C95" s="191" t="s">
        <v>1065</v>
      </c>
      <c r="D95" s="191" t="s">
        <v>1066</v>
      </c>
      <c r="E95" s="191" t="s">
        <v>1083</v>
      </c>
      <c r="F95" s="7" t="s">
        <v>1084</v>
      </c>
      <c r="G95" s="7">
        <v>452121402</v>
      </c>
      <c r="H95" s="7" t="s">
        <v>1085</v>
      </c>
      <c r="I95" s="244" t="s">
        <v>920</v>
      </c>
      <c r="J95" s="7" t="s">
        <v>921</v>
      </c>
      <c r="K95" s="4">
        <v>0.4486</v>
      </c>
      <c r="L95" s="4">
        <v>0</v>
      </c>
      <c r="M95" s="4">
        <v>0.308721515</v>
      </c>
      <c r="N95" s="245">
        <v>0.31181115693267947</v>
      </c>
      <c r="O95" s="200" t="s">
        <v>100</v>
      </c>
      <c r="P95" s="200">
        <v>1</v>
      </c>
      <c r="Q95" s="246"/>
    </row>
    <row r="96" spans="1:17">
      <c r="A96" s="176">
        <v>93</v>
      </c>
      <c r="B96" s="191" t="s">
        <v>2</v>
      </c>
      <c r="C96" s="191" t="s">
        <v>1065</v>
      </c>
      <c r="D96" s="191" t="s">
        <v>1066</v>
      </c>
      <c r="E96" s="191" t="s">
        <v>1083</v>
      </c>
      <c r="F96" s="7" t="s">
        <v>1086</v>
      </c>
      <c r="G96" s="7">
        <v>452121501</v>
      </c>
      <c r="H96" s="7" t="s">
        <v>1087</v>
      </c>
      <c r="I96" s="244" t="s">
        <v>920</v>
      </c>
      <c r="J96" s="7" t="s">
        <v>921</v>
      </c>
      <c r="K96" s="4">
        <v>0.58550000000000002</v>
      </c>
      <c r="L96" s="4">
        <v>0</v>
      </c>
      <c r="M96" s="4">
        <v>0.34132700000000005</v>
      </c>
      <c r="N96" s="245">
        <v>0.41703330486763446</v>
      </c>
      <c r="O96" s="200" t="s">
        <v>100</v>
      </c>
      <c r="P96" s="200">
        <v>1</v>
      </c>
      <c r="Q96" s="246"/>
    </row>
    <row r="97" spans="1:17">
      <c r="A97" s="176">
        <v>94</v>
      </c>
      <c r="B97" s="191" t="s">
        <v>2</v>
      </c>
      <c r="C97" s="191" t="s">
        <v>1065</v>
      </c>
      <c r="D97" s="191" t="s">
        <v>1066</v>
      </c>
      <c r="E97" s="191" t="s">
        <v>1083</v>
      </c>
      <c r="F97" s="7" t="s">
        <v>1088</v>
      </c>
      <c r="G97" s="7">
        <v>452152403</v>
      </c>
      <c r="H97" s="7" t="s">
        <v>1089</v>
      </c>
      <c r="I97" s="244" t="s">
        <v>920</v>
      </c>
      <c r="J97" s="7" t="s">
        <v>921</v>
      </c>
      <c r="K97" s="4">
        <v>0.80179999999999985</v>
      </c>
      <c r="L97" s="4">
        <v>0</v>
      </c>
      <c r="M97" s="4">
        <v>0.41189999999999999</v>
      </c>
      <c r="N97" s="245">
        <v>0.48628086804689441</v>
      </c>
      <c r="O97" s="200" t="s">
        <v>100</v>
      </c>
      <c r="P97" s="200">
        <v>1</v>
      </c>
      <c r="Q97" s="246"/>
    </row>
    <row r="98" spans="1:17">
      <c r="A98" s="176">
        <v>95</v>
      </c>
      <c r="B98" s="191" t="s">
        <v>2</v>
      </c>
      <c r="C98" s="191" t="s">
        <v>1065</v>
      </c>
      <c r="D98" s="191" t="s">
        <v>1066</v>
      </c>
      <c r="E98" s="191" t="s">
        <v>1083</v>
      </c>
      <c r="F98" s="7" t="s">
        <v>1090</v>
      </c>
      <c r="G98" s="7">
        <v>452122102</v>
      </c>
      <c r="H98" s="7" t="s">
        <v>1091</v>
      </c>
      <c r="I98" s="244" t="s">
        <v>920</v>
      </c>
      <c r="J98" s="7" t="s">
        <v>921</v>
      </c>
      <c r="K98" s="4">
        <v>0.90100000000000002</v>
      </c>
      <c r="L98" s="4">
        <v>0</v>
      </c>
      <c r="M98" s="4">
        <v>0.54973307679999994</v>
      </c>
      <c r="N98" s="245">
        <v>0.38986339977802453</v>
      </c>
      <c r="O98" s="200" t="s">
        <v>100</v>
      </c>
      <c r="P98" s="200">
        <v>1</v>
      </c>
      <c r="Q98" s="246"/>
    </row>
    <row r="99" spans="1:17">
      <c r="A99" s="176">
        <v>96</v>
      </c>
      <c r="B99" s="191" t="s">
        <v>2</v>
      </c>
      <c r="C99" s="191" t="s">
        <v>1065</v>
      </c>
      <c r="D99" s="191" t="s">
        <v>1066</v>
      </c>
      <c r="E99" s="191" t="s">
        <v>1083</v>
      </c>
      <c r="F99" s="7" t="s">
        <v>1092</v>
      </c>
      <c r="G99" s="7">
        <v>452121202</v>
      </c>
      <c r="H99" s="7" t="s">
        <v>1093</v>
      </c>
      <c r="I99" s="244" t="s">
        <v>926</v>
      </c>
      <c r="J99" s="7" t="s">
        <v>921</v>
      </c>
      <c r="K99" s="4">
        <v>1.4756000000000002</v>
      </c>
      <c r="L99" s="4">
        <v>0</v>
      </c>
      <c r="M99" s="4">
        <v>1.3841815019999997</v>
      </c>
      <c r="N99" s="245">
        <v>6.1953441312009083E-2</v>
      </c>
      <c r="O99" s="200" t="s">
        <v>100</v>
      </c>
      <c r="P99" s="200">
        <v>1</v>
      </c>
      <c r="Q99" s="246"/>
    </row>
    <row r="100" spans="1:17">
      <c r="A100" s="176">
        <v>97</v>
      </c>
      <c r="B100" s="191" t="s">
        <v>2</v>
      </c>
      <c r="C100" s="191" t="s">
        <v>1065</v>
      </c>
      <c r="D100" s="191" t="s">
        <v>1066</v>
      </c>
      <c r="E100" s="191" t="s">
        <v>1094</v>
      </c>
      <c r="F100" s="7" t="s">
        <v>1095</v>
      </c>
      <c r="G100" s="7">
        <v>452113205</v>
      </c>
      <c r="H100" s="7" t="s">
        <v>1096</v>
      </c>
      <c r="I100" s="244" t="s">
        <v>926</v>
      </c>
      <c r="J100" s="7" t="s">
        <v>927</v>
      </c>
      <c r="K100" s="4">
        <v>1.1419999999999999</v>
      </c>
      <c r="L100" s="4">
        <v>0</v>
      </c>
      <c r="M100" s="4">
        <v>0.91173799999999994</v>
      </c>
      <c r="N100" s="245">
        <v>0.20163047285464097</v>
      </c>
      <c r="O100" s="200" t="s">
        <v>100</v>
      </c>
      <c r="P100" s="247"/>
      <c r="Q100" s="246"/>
    </row>
    <row r="101" spans="1:17">
      <c r="A101" s="176">
        <v>98</v>
      </c>
      <c r="B101" s="191" t="s">
        <v>2</v>
      </c>
      <c r="C101" s="191" t="s">
        <v>1065</v>
      </c>
      <c r="D101" s="191" t="s">
        <v>1066</v>
      </c>
      <c r="E101" s="191" t="s">
        <v>1094</v>
      </c>
      <c r="F101" s="7" t="s">
        <v>1097</v>
      </c>
      <c r="G101" s="7">
        <v>452111101</v>
      </c>
      <c r="H101" s="7" t="s">
        <v>1098</v>
      </c>
      <c r="I101" s="244" t="s">
        <v>926</v>
      </c>
      <c r="J101" s="7" t="s">
        <v>921</v>
      </c>
      <c r="K101" s="4">
        <v>2.3734999999999999</v>
      </c>
      <c r="L101" s="4">
        <v>0</v>
      </c>
      <c r="M101" s="4">
        <v>1.7965419999999999</v>
      </c>
      <c r="N101" s="245">
        <v>0.24308321044870451</v>
      </c>
      <c r="O101" s="200" t="s">
        <v>100</v>
      </c>
      <c r="P101" s="200">
        <v>1</v>
      </c>
      <c r="Q101" s="246"/>
    </row>
    <row r="102" spans="1:17">
      <c r="A102" s="176">
        <v>99</v>
      </c>
      <c r="B102" s="191" t="s">
        <v>2</v>
      </c>
      <c r="C102" s="191" t="s">
        <v>1065</v>
      </c>
      <c r="D102" s="191" t="s">
        <v>1066</v>
      </c>
      <c r="E102" s="191" t="s">
        <v>1094</v>
      </c>
      <c r="F102" s="7" t="s">
        <v>1099</v>
      </c>
      <c r="G102" s="7">
        <v>452112301</v>
      </c>
      <c r="H102" s="7" t="s">
        <v>1100</v>
      </c>
      <c r="I102" s="244" t="s">
        <v>926</v>
      </c>
      <c r="J102" s="7" t="s">
        <v>927</v>
      </c>
      <c r="K102" s="4">
        <v>1.2691999999999999</v>
      </c>
      <c r="L102" s="4">
        <v>0</v>
      </c>
      <c r="M102" s="4">
        <v>1.1836404699999998</v>
      </c>
      <c r="N102" s="245">
        <v>6.7412173022376343E-2</v>
      </c>
      <c r="O102" s="200" t="s">
        <v>100</v>
      </c>
      <c r="P102" s="247"/>
      <c r="Q102" s="246"/>
    </row>
    <row r="103" spans="1:17">
      <c r="A103" s="176">
        <v>100</v>
      </c>
      <c r="B103" s="191" t="s">
        <v>2</v>
      </c>
      <c r="C103" s="191" t="s">
        <v>1065</v>
      </c>
      <c r="D103" s="191" t="s">
        <v>1066</v>
      </c>
      <c r="E103" s="191" t="s">
        <v>1094</v>
      </c>
      <c r="F103" s="7" t="s">
        <v>1099</v>
      </c>
      <c r="G103" s="7">
        <v>452112303</v>
      </c>
      <c r="H103" s="7" t="s">
        <v>1101</v>
      </c>
      <c r="I103" s="244" t="s">
        <v>926</v>
      </c>
      <c r="J103" s="7" t="s">
        <v>927</v>
      </c>
      <c r="K103" s="4">
        <v>1.464</v>
      </c>
      <c r="L103" s="4">
        <v>0</v>
      </c>
      <c r="M103" s="4">
        <v>0.99157728300000003</v>
      </c>
      <c r="N103" s="245">
        <v>0.32269311270491796</v>
      </c>
      <c r="O103" s="200" t="s">
        <v>100</v>
      </c>
      <c r="P103" s="247"/>
      <c r="Q103" s="246"/>
    </row>
    <row r="104" spans="1:17">
      <c r="A104" s="176">
        <v>101</v>
      </c>
      <c r="B104" s="191" t="s">
        <v>2</v>
      </c>
      <c r="C104" s="191" t="s">
        <v>1065</v>
      </c>
      <c r="D104" s="191" t="s">
        <v>1066</v>
      </c>
      <c r="E104" s="191" t="s">
        <v>1077</v>
      </c>
      <c r="F104" s="7" t="s">
        <v>1102</v>
      </c>
      <c r="G104" s="7">
        <v>452131204</v>
      </c>
      <c r="H104" s="7" t="s">
        <v>920</v>
      </c>
      <c r="I104" s="244" t="s">
        <v>926</v>
      </c>
      <c r="J104" s="7" t="s">
        <v>927</v>
      </c>
      <c r="K104" s="4">
        <v>1.0469999999999999</v>
      </c>
      <c r="L104" s="4">
        <v>0</v>
      </c>
      <c r="M104" s="4">
        <v>0.89641700000000002</v>
      </c>
      <c r="N104" s="245">
        <v>0.14382330468003812</v>
      </c>
      <c r="O104" s="200" t="s">
        <v>100</v>
      </c>
      <c r="P104" s="247"/>
      <c r="Q104" s="246"/>
    </row>
    <row r="105" spans="1:17">
      <c r="A105" s="176">
        <v>102</v>
      </c>
      <c r="B105" s="191" t="s">
        <v>2</v>
      </c>
      <c r="C105" s="191" t="s">
        <v>1065</v>
      </c>
      <c r="D105" s="191" t="s">
        <v>1066</v>
      </c>
      <c r="E105" s="191" t="s">
        <v>1077</v>
      </c>
      <c r="F105" s="7" t="s">
        <v>1103</v>
      </c>
      <c r="G105" s="7">
        <v>452134403</v>
      </c>
      <c r="H105" s="7" t="s">
        <v>1076</v>
      </c>
      <c r="I105" s="244" t="s">
        <v>920</v>
      </c>
      <c r="J105" s="7" t="s">
        <v>921</v>
      </c>
      <c r="K105" s="4">
        <v>0.47619999999999996</v>
      </c>
      <c r="L105" s="4">
        <v>0</v>
      </c>
      <c r="M105" s="4">
        <v>0.25364599999999998</v>
      </c>
      <c r="N105" s="245">
        <v>0.46735405291894161</v>
      </c>
      <c r="O105" s="200" t="s">
        <v>100</v>
      </c>
      <c r="P105" s="200">
        <v>1</v>
      </c>
      <c r="Q105" s="246"/>
    </row>
    <row r="106" spans="1:17">
      <c r="A106" s="176">
        <v>103</v>
      </c>
      <c r="B106" s="191" t="s">
        <v>2</v>
      </c>
      <c r="C106" s="191" t="s">
        <v>1065</v>
      </c>
      <c r="D106" s="191" t="s">
        <v>1066</v>
      </c>
      <c r="E106" s="191" t="s">
        <v>1077</v>
      </c>
      <c r="F106" s="7" t="s">
        <v>1104</v>
      </c>
      <c r="G106" s="7">
        <v>452133302</v>
      </c>
      <c r="H106" s="7" t="s">
        <v>1105</v>
      </c>
      <c r="I106" s="244" t="s">
        <v>920</v>
      </c>
      <c r="J106" s="7" t="s">
        <v>921</v>
      </c>
      <c r="K106" s="4">
        <v>0.32319999999999999</v>
      </c>
      <c r="L106" s="4">
        <v>0</v>
      </c>
      <c r="M106" s="4">
        <v>0.232903</v>
      </c>
      <c r="N106" s="245">
        <v>0.27938428217821776</v>
      </c>
      <c r="O106" s="200" t="s">
        <v>100</v>
      </c>
      <c r="P106" s="200">
        <v>1</v>
      </c>
      <c r="Q106" s="246"/>
    </row>
    <row r="107" spans="1:17">
      <c r="A107" s="176">
        <v>104</v>
      </c>
      <c r="B107" s="191" t="s">
        <v>2</v>
      </c>
      <c r="C107" s="191" t="s">
        <v>1065</v>
      </c>
      <c r="D107" s="191" t="s">
        <v>1066</v>
      </c>
      <c r="E107" s="191" t="s">
        <v>1077</v>
      </c>
      <c r="F107" s="7" t="s">
        <v>1104</v>
      </c>
      <c r="G107" s="7">
        <v>452133304</v>
      </c>
      <c r="H107" s="7" t="s">
        <v>1106</v>
      </c>
      <c r="I107" s="244" t="s">
        <v>920</v>
      </c>
      <c r="J107" s="7" t="s">
        <v>921</v>
      </c>
      <c r="K107" s="4">
        <v>0.18772</v>
      </c>
      <c r="L107" s="4">
        <v>0</v>
      </c>
      <c r="M107" s="4">
        <v>0.1311011</v>
      </c>
      <c r="N107" s="245">
        <v>0.30161357340720218</v>
      </c>
      <c r="O107" s="200" t="s">
        <v>100</v>
      </c>
      <c r="P107" s="200">
        <v>1</v>
      </c>
      <c r="Q107" s="246"/>
    </row>
    <row r="108" spans="1:17">
      <c r="A108" s="176">
        <v>105</v>
      </c>
      <c r="B108" s="191" t="s">
        <v>2</v>
      </c>
      <c r="C108" s="191" t="s">
        <v>1065</v>
      </c>
      <c r="D108" s="191" t="s">
        <v>1066</v>
      </c>
      <c r="E108" s="191" t="s">
        <v>1077</v>
      </c>
      <c r="F108" s="7" t="s">
        <v>1104</v>
      </c>
      <c r="G108" s="7">
        <v>452133301</v>
      </c>
      <c r="H108" s="7" t="s">
        <v>1107</v>
      </c>
      <c r="I108" s="244" t="s">
        <v>920</v>
      </c>
      <c r="J108" s="7" t="s">
        <v>921</v>
      </c>
      <c r="K108" s="4">
        <v>0.7285600000000001</v>
      </c>
      <c r="L108" s="4">
        <v>0</v>
      </c>
      <c r="M108" s="4">
        <v>0.60087980000000007</v>
      </c>
      <c r="N108" s="245">
        <v>0.17525008235423301</v>
      </c>
      <c r="O108" s="200" t="s">
        <v>100</v>
      </c>
      <c r="P108" s="200">
        <v>1</v>
      </c>
      <c r="Q108" s="246"/>
    </row>
    <row r="109" spans="1:17">
      <c r="A109" s="176">
        <v>106</v>
      </c>
      <c r="B109" s="191" t="s">
        <v>2</v>
      </c>
      <c r="C109" s="191" t="s">
        <v>1065</v>
      </c>
      <c r="D109" s="191" t="s">
        <v>1066</v>
      </c>
      <c r="E109" s="191" t="s">
        <v>1077</v>
      </c>
      <c r="F109" s="7" t="s">
        <v>1108</v>
      </c>
      <c r="G109" s="7">
        <v>452133102</v>
      </c>
      <c r="H109" s="7" t="s">
        <v>1109</v>
      </c>
      <c r="I109" s="244" t="s">
        <v>920</v>
      </c>
      <c r="J109" s="7" t="s">
        <v>921</v>
      </c>
      <c r="K109" s="4">
        <v>0.4556</v>
      </c>
      <c r="L109" s="4">
        <v>0</v>
      </c>
      <c r="M109" s="4">
        <v>0.3183858</v>
      </c>
      <c r="N109" s="245">
        <v>0.30117251975417036</v>
      </c>
      <c r="O109" s="200" t="s">
        <v>100</v>
      </c>
      <c r="P109" s="200">
        <v>1</v>
      </c>
      <c r="Q109" s="246"/>
    </row>
    <row r="110" spans="1:17">
      <c r="A110" s="176">
        <v>107</v>
      </c>
      <c r="B110" s="191" t="s">
        <v>2</v>
      </c>
      <c r="C110" s="191" t="s">
        <v>1065</v>
      </c>
      <c r="D110" s="191" t="s">
        <v>1110</v>
      </c>
      <c r="E110" s="191" t="s">
        <v>1111</v>
      </c>
      <c r="F110" s="7" t="s">
        <v>1112</v>
      </c>
      <c r="G110" s="7">
        <v>452321105</v>
      </c>
      <c r="H110" s="7" t="s">
        <v>1113</v>
      </c>
      <c r="I110" s="244" t="s">
        <v>926</v>
      </c>
      <c r="J110" s="7" t="s">
        <v>927</v>
      </c>
      <c r="K110" s="4">
        <v>0.5776</v>
      </c>
      <c r="L110" s="4">
        <v>0</v>
      </c>
      <c r="M110" s="4">
        <v>0.51193700000000009</v>
      </c>
      <c r="N110" s="245">
        <v>0.11368247922437658</v>
      </c>
      <c r="O110" s="200" t="s">
        <v>100</v>
      </c>
      <c r="P110" s="247"/>
      <c r="Q110" s="246"/>
    </row>
    <row r="111" spans="1:17">
      <c r="A111" s="176">
        <v>108</v>
      </c>
      <c r="B111" s="191" t="s">
        <v>2</v>
      </c>
      <c r="C111" s="191" t="s">
        <v>1065</v>
      </c>
      <c r="D111" s="191" t="s">
        <v>1110</v>
      </c>
      <c r="E111" s="191" t="s">
        <v>1111</v>
      </c>
      <c r="F111" s="7" t="s">
        <v>1114</v>
      </c>
      <c r="G111" s="7">
        <v>452323203</v>
      </c>
      <c r="H111" s="7" t="s">
        <v>1115</v>
      </c>
      <c r="I111" s="244" t="s">
        <v>920</v>
      </c>
      <c r="J111" s="7" t="s">
        <v>927</v>
      </c>
      <c r="K111" s="4">
        <v>0.77249999999999996</v>
      </c>
      <c r="L111" s="4">
        <v>0</v>
      </c>
      <c r="M111" s="4">
        <v>0.528339</v>
      </c>
      <c r="N111" s="245">
        <v>0.3160660194174757</v>
      </c>
      <c r="O111" s="200" t="s">
        <v>100</v>
      </c>
      <c r="P111" s="247"/>
      <c r="Q111" s="246"/>
    </row>
    <row r="112" spans="1:17">
      <c r="A112" s="176">
        <v>109</v>
      </c>
      <c r="B112" s="191" t="s">
        <v>2</v>
      </c>
      <c r="C112" s="191" t="s">
        <v>1065</v>
      </c>
      <c r="D112" s="191" t="s">
        <v>1110</v>
      </c>
      <c r="E112" s="191" t="s">
        <v>1111</v>
      </c>
      <c r="F112" s="7" t="s">
        <v>1114</v>
      </c>
      <c r="G112" s="7">
        <v>452323202</v>
      </c>
      <c r="H112" s="7" t="s">
        <v>1116</v>
      </c>
      <c r="I112" s="244" t="s">
        <v>920</v>
      </c>
      <c r="J112" s="7" t="s">
        <v>921</v>
      </c>
      <c r="K112" s="4">
        <v>0.71199999999999997</v>
      </c>
      <c r="L112" s="4">
        <v>0</v>
      </c>
      <c r="M112" s="4">
        <v>0.621336</v>
      </c>
      <c r="N112" s="245">
        <v>0.12733707865168531</v>
      </c>
      <c r="O112" s="200" t="s">
        <v>100</v>
      </c>
      <c r="P112" s="200">
        <v>1</v>
      </c>
      <c r="Q112" s="246"/>
    </row>
    <row r="113" spans="1:17">
      <c r="A113" s="176">
        <v>110</v>
      </c>
      <c r="B113" s="191" t="s">
        <v>2</v>
      </c>
      <c r="C113" s="191" t="s">
        <v>1065</v>
      </c>
      <c r="D113" s="191" t="s">
        <v>1110</v>
      </c>
      <c r="E113" s="191" t="s">
        <v>1111</v>
      </c>
      <c r="F113" s="7" t="s">
        <v>1114</v>
      </c>
      <c r="G113" s="7">
        <v>452323204</v>
      </c>
      <c r="H113" s="7" t="s">
        <v>1117</v>
      </c>
      <c r="I113" s="244" t="s">
        <v>920</v>
      </c>
      <c r="J113" s="7" t="s">
        <v>921</v>
      </c>
      <c r="K113" s="4">
        <v>0.76899999999999991</v>
      </c>
      <c r="L113" s="4">
        <v>0</v>
      </c>
      <c r="M113" s="4">
        <v>0.56089699999999998</v>
      </c>
      <c r="N113" s="245">
        <v>0.27061508452535754</v>
      </c>
      <c r="O113" s="200" t="s">
        <v>100</v>
      </c>
      <c r="P113" s="200">
        <v>1</v>
      </c>
      <c r="Q113" s="246"/>
    </row>
    <row r="114" spans="1:17">
      <c r="A114" s="176">
        <v>111</v>
      </c>
      <c r="B114" s="191" t="s">
        <v>2</v>
      </c>
      <c r="C114" s="191" t="s">
        <v>1065</v>
      </c>
      <c r="D114" s="191" t="s">
        <v>1110</v>
      </c>
      <c r="E114" s="191" t="s">
        <v>1118</v>
      </c>
      <c r="F114" s="7" t="s">
        <v>1119</v>
      </c>
      <c r="G114" s="7">
        <v>452312201</v>
      </c>
      <c r="H114" s="7" t="s">
        <v>1120</v>
      </c>
      <c r="I114" s="244" t="s">
        <v>926</v>
      </c>
      <c r="J114" s="7" t="s">
        <v>921</v>
      </c>
      <c r="K114" s="4">
        <v>1.7498</v>
      </c>
      <c r="L114" s="4">
        <v>0</v>
      </c>
      <c r="M114" s="4">
        <v>1.184944</v>
      </c>
      <c r="N114" s="245">
        <v>0.32281174991427597</v>
      </c>
      <c r="O114" s="200" t="s">
        <v>100</v>
      </c>
      <c r="P114" s="200">
        <v>1</v>
      </c>
      <c r="Q114" s="246"/>
    </row>
    <row r="115" spans="1:17">
      <c r="A115" s="176">
        <v>112</v>
      </c>
      <c r="B115" s="191" t="s">
        <v>2</v>
      </c>
      <c r="C115" s="191" t="s">
        <v>1065</v>
      </c>
      <c r="D115" s="191" t="s">
        <v>1110</v>
      </c>
      <c r="E115" s="191" t="s">
        <v>1118</v>
      </c>
      <c r="F115" s="7" t="s">
        <v>1119</v>
      </c>
      <c r="G115" s="7">
        <v>452312202</v>
      </c>
      <c r="H115" s="7" t="s">
        <v>1121</v>
      </c>
      <c r="I115" s="244" t="s">
        <v>920</v>
      </c>
      <c r="J115" s="7" t="s">
        <v>921</v>
      </c>
      <c r="K115" s="4">
        <v>0.64</v>
      </c>
      <c r="L115" s="4">
        <v>0</v>
      </c>
      <c r="M115" s="4">
        <v>0.508606</v>
      </c>
      <c r="N115" s="245">
        <v>0.20530312500000003</v>
      </c>
      <c r="O115" s="200" t="s">
        <v>100</v>
      </c>
      <c r="P115" s="200">
        <v>1</v>
      </c>
      <c r="Q115" s="246"/>
    </row>
    <row r="116" spans="1:17">
      <c r="A116" s="176">
        <v>113</v>
      </c>
      <c r="B116" s="191" t="s">
        <v>2</v>
      </c>
      <c r="C116" s="191" t="s">
        <v>1065</v>
      </c>
      <c r="D116" s="191" t="s">
        <v>1110</v>
      </c>
      <c r="E116" s="191" t="s">
        <v>1118</v>
      </c>
      <c r="F116" s="7" t="s">
        <v>1122</v>
      </c>
      <c r="G116" s="7">
        <v>452313404</v>
      </c>
      <c r="H116" s="7" t="s">
        <v>1123</v>
      </c>
      <c r="I116" s="244" t="s">
        <v>926</v>
      </c>
      <c r="J116" s="7" t="s">
        <v>927</v>
      </c>
      <c r="K116" s="4">
        <v>1.137</v>
      </c>
      <c r="L116" s="4">
        <v>0</v>
      </c>
      <c r="M116" s="4">
        <v>0.80010815300000004</v>
      </c>
      <c r="N116" s="245">
        <v>0.29629889797713282</v>
      </c>
      <c r="O116" s="200" t="s">
        <v>100</v>
      </c>
      <c r="P116" s="247"/>
      <c r="Q116" s="246"/>
    </row>
    <row r="117" spans="1:17">
      <c r="A117" s="176">
        <v>114</v>
      </c>
      <c r="B117" s="191" t="s">
        <v>2</v>
      </c>
      <c r="C117" s="191" t="s">
        <v>1065</v>
      </c>
      <c r="D117" s="191" t="s">
        <v>1110</v>
      </c>
      <c r="E117" s="191" t="s">
        <v>1118</v>
      </c>
      <c r="F117" s="7" t="s">
        <v>1122</v>
      </c>
      <c r="G117" s="7">
        <v>452313403</v>
      </c>
      <c r="H117" s="7" t="s">
        <v>1124</v>
      </c>
      <c r="I117" s="244" t="s">
        <v>926</v>
      </c>
      <c r="J117" s="7" t="s">
        <v>921</v>
      </c>
      <c r="K117" s="4">
        <v>1.2927999999999999</v>
      </c>
      <c r="L117" s="4">
        <v>0</v>
      </c>
      <c r="M117" s="4">
        <v>1.0876752000000001</v>
      </c>
      <c r="N117" s="245">
        <v>0.15866707920792067</v>
      </c>
      <c r="O117" s="200" t="s">
        <v>100</v>
      </c>
      <c r="P117" s="200">
        <v>1</v>
      </c>
      <c r="Q117" s="246"/>
    </row>
    <row r="118" spans="1:17">
      <c r="A118" s="176">
        <v>115</v>
      </c>
      <c r="B118" s="191" t="s">
        <v>2</v>
      </c>
      <c r="C118" s="191" t="s">
        <v>1065</v>
      </c>
      <c r="D118" s="191" t="s">
        <v>1110</v>
      </c>
      <c r="E118" s="191" t="s">
        <v>1118</v>
      </c>
      <c r="F118" s="7" t="s">
        <v>1125</v>
      </c>
      <c r="G118" s="7">
        <v>452314601</v>
      </c>
      <c r="H118" s="7" t="s">
        <v>1126</v>
      </c>
      <c r="I118" s="244" t="s">
        <v>920</v>
      </c>
      <c r="J118" s="7" t="s">
        <v>921</v>
      </c>
      <c r="K118" s="4">
        <v>0.748</v>
      </c>
      <c r="L118" s="4">
        <v>0</v>
      </c>
      <c r="M118" s="4">
        <v>0.68165063999999997</v>
      </c>
      <c r="N118" s="245">
        <v>8.8702352941176454E-2</v>
      </c>
      <c r="O118" s="200" t="s">
        <v>100</v>
      </c>
      <c r="P118" s="200">
        <v>1</v>
      </c>
      <c r="Q118" s="246"/>
    </row>
    <row r="119" spans="1:17">
      <c r="A119" s="176">
        <v>116</v>
      </c>
      <c r="B119" s="191" t="s">
        <v>2</v>
      </c>
      <c r="C119" s="191" t="s">
        <v>1065</v>
      </c>
      <c r="D119" s="191" t="s">
        <v>1110</v>
      </c>
      <c r="E119" s="191" t="s">
        <v>1127</v>
      </c>
      <c r="F119" s="7" t="s">
        <v>1128</v>
      </c>
      <c r="G119" s="7">
        <v>452333501</v>
      </c>
      <c r="H119" s="7" t="s">
        <v>1129</v>
      </c>
      <c r="I119" s="244" t="s">
        <v>920</v>
      </c>
      <c r="J119" s="7" t="s">
        <v>927</v>
      </c>
      <c r="K119" s="4">
        <v>0.97000000000000008</v>
      </c>
      <c r="L119" s="4">
        <v>0</v>
      </c>
      <c r="M119" s="4">
        <v>0.83614699999999997</v>
      </c>
      <c r="N119" s="245">
        <v>0.13799278350515476</v>
      </c>
      <c r="O119" s="200" t="s">
        <v>100</v>
      </c>
      <c r="P119" s="247"/>
      <c r="Q119" s="246"/>
    </row>
    <row r="120" spans="1:17">
      <c r="A120" s="176">
        <v>117</v>
      </c>
      <c r="B120" s="191" t="s">
        <v>2</v>
      </c>
      <c r="C120" s="191" t="s">
        <v>1065</v>
      </c>
      <c r="D120" s="191" t="s">
        <v>1110</v>
      </c>
      <c r="E120" s="191" t="s">
        <v>1127</v>
      </c>
      <c r="F120" s="7" t="s">
        <v>1130</v>
      </c>
      <c r="G120" s="7">
        <v>452332202</v>
      </c>
      <c r="H120" s="7" t="s">
        <v>1131</v>
      </c>
      <c r="I120" s="244" t="s">
        <v>920</v>
      </c>
      <c r="J120" s="7" t="s">
        <v>927</v>
      </c>
      <c r="K120" s="4">
        <v>0.85799999999999998</v>
      </c>
      <c r="L120" s="4">
        <v>0</v>
      </c>
      <c r="M120" s="4">
        <v>0.52915922100000001</v>
      </c>
      <c r="N120" s="245">
        <v>0.38326431118881121</v>
      </c>
      <c r="O120" s="200" t="s">
        <v>100</v>
      </c>
      <c r="P120" s="247"/>
      <c r="Q120" s="246"/>
    </row>
    <row r="121" spans="1:17">
      <c r="A121" s="176">
        <v>118</v>
      </c>
      <c r="B121" s="191" t="s">
        <v>2</v>
      </c>
      <c r="C121" s="191" t="s">
        <v>1065</v>
      </c>
      <c r="D121" s="191" t="s">
        <v>1110</v>
      </c>
      <c r="E121" s="191" t="s">
        <v>1127</v>
      </c>
      <c r="F121" s="7" t="s">
        <v>1132</v>
      </c>
      <c r="G121" s="7">
        <v>452332402</v>
      </c>
      <c r="H121" s="7" t="s">
        <v>1133</v>
      </c>
      <c r="I121" s="244" t="s">
        <v>926</v>
      </c>
      <c r="J121" s="7" t="s">
        <v>927</v>
      </c>
      <c r="K121" s="4">
        <v>0.69199999999999995</v>
      </c>
      <c r="L121" s="4">
        <v>0</v>
      </c>
      <c r="M121" s="4">
        <v>0.57153702699999998</v>
      </c>
      <c r="N121" s="245">
        <v>0.1740794407514451</v>
      </c>
      <c r="O121" s="200" t="s">
        <v>100</v>
      </c>
      <c r="P121" s="247"/>
      <c r="Q121" s="246"/>
    </row>
    <row r="122" spans="1:17">
      <c r="A122" s="176">
        <v>119</v>
      </c>
      <c r="B122" s="191" t="s">
        <v>2</v>
      </c>
      <c r="C122" s="191" t="s">
        <v>1065</v>
      </c>
      <c r="D122" s="191" t="s">
        <v>1110</v>
      </c>
      <c r="E122" s="191" t="s">
        <v>1118</v>
      </c>
      <c r="F122" s="7" t="s">
        <v>1134</v>
      </c>
      <c r="G122" s="7">
        <v>452311101</v>
      </c>
      <c r="H122" s="7" t="s">
        <v>1135</v>
      </c>
      <c r="I122" s="244" t="s">
        <v>926</v>
      </c>
      <c r="J122" s="7" t="s">
        <v>921</v>
      </c>
      <c r="K122" s="4">
        <v>0.65700000000000003</v>
      </c>
      <c r="L122" s="4">
        <v>0</v>
      </c>
      <c r="M122" s="4">
        <v>0.56365386299999998</v>
      </c>
      <c r="N122" s="245">
        <v>0.14207935616438361</v>
      </c>
      <c r="O122" s="200" t="s">
        <v>100</v>
      </c>
      <c r="P122" s="200">
        <v>1</v>
      </c>
      <c r="Q122" s="246"/>
    </row>
    <row r="123" spans="1:17">
      <c r="A123" s="176">
        <v>120</v>
      </c>
      <c r="B123" s="191" t="s">
        <v>2</v>
      </c>
      <c r="C123" s="191" t="s">
        <v>1065</v>
      </c>
      <c r="D123" s="191" t="s">
        <v>1136</v>
      </c>
      <c r="E123" s="191" t="s">
        <v>1137</v>
      </c>
      <c r="F123" s="7" t="s">
        <v>1138</v>
      </c>
      <c r="G123" s="7">
        <v>452222206</v>
      </c>
      <c r="H123" s="7" t="s">
        <v>1139</v>
      </c>
      <c r="I123" s="244" t="s">
        <v>920</v>
      </c>
      <c r="J123" s="7" t="s">
        <v>927</v>
      </c>
      <c r="K123" s="4">
        <v>0.33650000000000002</v>
      </c>
      <c r="L123" s="4">
        <v>0</v>
      </c>
      <c r="M123" s="4">
        <v>0.179068</v>
      </c>
      <c r="N123" s="245">
        <v>0.46785141158989596</v>
      </c>
      <c r="O123" s="200" t="s">
        <v>100</v>
      </c>
      <c r="P123" s="247"/>
      <c r="Q123" s="246"/>
    </row>
    <row r="124" spans="1:17">
      <c r="A124" s="176">
        <v>121</v>
      </c>
      <c r="B124" s="191" t="s">
        <v>2</v>
      </c>
      <c r="C124" s="191" t="s">
        <v>1065</v>
      </c>
      <c r="D124" s="191" t="s">
        <v>1136</v>
      </c>
      <c r="E124" s="191" t="s">
        <v>1137</v>
      </c>
      <c r="F124" s="7" t="s">
        <v>1140</v>
      </c>
      <c r="G124" s="7">
        <v>452223602</v>
      </c>
      <c r="H124" s="7" t="s">
        <v>1141</v>
      </c>
      <c r="I124" s="244" t="s">
        <v>920</v>
      </c>
      <c r="J124" s="7" t="s">
        <v>927</v>
      </c>
      <c r="K124" s="4">
        <v>0.5097799999999999</v>
      </c>
      <c r="L124" s="4">
        <v>0</v>
      </c>
      <c r="M124" s="4">
        <v>0.29752899999999999</v>
      </c>
      <c r="N124" s="245">
        <v>0.41635803680018824</v>
      </c>
      <c r="O124" s="200" t="s">
        <v>100</v>
      </c>
      <c r="P124" s="247"/>
      <c r="Q124" s="246"/>
    </row>
    <row r="125" spans="1:17">
      <c r="A125" s="176">
        <v>122</v>
      </c>
      <c r="B125" s="191" t="s">
        <v>2</v>
      </c>
      <c r="C125" s="191" t="s">
        <v>1065</v>
      </c>
      <c r="D125" s="191" t="s">
        <v>1136</v>
      </c>
      <c r="E125" s="191" t="s">
        <v>1137</v>
      </c>
      <c r="F125" s="7" t="s">
        <v>1140</v>
      </c>
      <c r="G125" s="7">
        <v>452223604</v>
      </c>
      <c r="H125" s="7" t="s">
        <v>1142</v>
      </c>
      <c r="I125" s="244" t="s">
        <v>920</v>
      </c>
      <c r="J125" s="7" t="s">
        <v>927</v>
      </c>
      <c r="K125" s="4">
        <v>0.37816</v>
      </c>
      <c r="L125" s="4">
        <v>0</v>
      </c>
      <c r="M125" s="4">
        <v>0.30971799999999999</v>
      </c>
      <c r="N125" s="245">
        <v>0.18098688385868411</v>
      </c>
      <c r="O125" s="200" t="s">
        <v>100</v>
      </c>
      <c r="P125" s="247"/>
      <c r="Q125" s="246"/>
    </row>
    <row r="126" spans="1:17">
      <c r="A126" s="176">
        <v>123</v>
      </c>
      <c r="B126" s="191" t="s">
        <v>2</v>
      </c>
      <c r="C126" s="191" t="s">
        <v>1065</v>
      </c>
      <c r="D126" s="191" t="s">
        <v>1136</v>
      </c>
      <c r="E126" s="191" t="s">
        <v>1137</v>
      </c>
      <c r="F126" s="7" t="s">
        <v>1140</v>
      </c>
      <c r="G126" s="7">
        <v>452223603</v>
      </c>
      <c r="H126" s="7" t="s">
        <v>1143</v>
      </c>
      <c r="I126" s="244" t="s">
        <v>920</v>
      </c>
      <c r="J126" s="7" t="s">
        <v>927</v>
      </c>
      <c r="K126" s="4">
        <v>0.38119999999999998</v>
      </c>
      <c r="L126" s="4">
        <v>0</v>
      </c>
      <c r="M126" s="4">
        <v>0.30686999999999998</v>
      </c>
      <c r="N126" s="245">
        <v>0.1949895068205667</v>
      </c>
      <c r="O126" s="200" t="s">
        <v>100</v>
      </c>
      <c r="P126" s="247"/>
      <c r="Q126" s="246"/>
    </row>
    <row r="127" spans="1:17">
      <c r="A127" s="176">
        <v>124</v>
      </c>
      <c r="B127" s="191" t="s">
        <v>2</v>
      </c>
      <c r="C127" s="191" t="s">
        <v>1065</v>
      </c>
      <c r="D127" s="191" t="s">
        <v>1136</v>
      </c>
      <c r="E127" s="191" t="s">
        <v>1137</v>
      </c>
      <c r="F127" s="7" t="s">
        <v>1144</v>
      </c>
      <c r="G127" s="7">
        <v>452223501</v>
      </c>
      <c r="H127" s="7" t="s">
        <v>1145</v>
      </c>
      <c r="I127" s="244" t="s">
        <v>920</v>
      </c>
      <c r="J127" s="7" t="s">
        <v>927</v>
      </c>
      <c r="K127" s="4">
        <v>0.39200000000000002</v>
      </c>
      <c r="L127" s="4">
        <v>0</v>
      </c>
      <c r="M127" s="4">
        <v>0.29820599999999997</v>
      </c>
      <c r="N127" s="245">
        <v>0.23927040816326539</v>
      </c>
      <c r="O127" s="200" t="s">
        <v>100</v>
      </c>
      <c r="P127" s="247"/>
      <c r="Q127" s="246"/>
    </row>
    <row r="128" spans="1:17">
      <c r="A128" s="176">
        <v>125</v>
      </c>
      <c r="B128" s="191" t="s">
        <v>2</v>
      </c>
      <c r="C128" s="191" t="s">
        <v>1065</v>
      </c>
      <c r="D128" s="191" t="s">
        <v>1136</v>
      </c>
      <c r="E128" s="191" t="s">
        <v>1137</v>
      </c>
      <c r="F128" s="7" t="s">
        <v>1144</v>
      </c>
      <c r="G128" s="7">
        <v>452223502</v>
      </c>
      <c r="H128" s="7" t="s">
        <v>1146</v>
      </c>
      <c r="I128" s="244" t="s">
        <v>920</v>
      </c>
      <c r="J128" s="7" t="s">
        <v>927</v>
      </c>
      <c r="K128" s="4">
        <v>0.54869999999999997</v>
      </c>
      <c r="L128" s="4">
        <v>0</v>
      </c>
      <c r="M128" s="4">
        <v>0.409715</v>
      </c>
      <c r="N128" s="245">
        <v>0.25329870603244031</v>
      </c>
      <c r="O128" s="200" t="s">
        <v>100</v>
      </c>
      <c r="P128" s="247"/>
      <c r="Q128" s="246"/>
    </row>
    <row r="129" spans="1:17">
      <c r="A129" s="176">
        <v>126</v>
      </c>
      <c r="B129" s="191" t="s">
        <v>2</v>
      </c>
      <c r="C129" s="191" t="s">
        <v>1065</v>
      </c>
      <c r="D129" s="191" t="s">
        <v>1136</v>
      </c>
      <c r="E129" s="191" t="s">
        <v>1137</v>
      </c>
      <c r="F129" s="7" t="s">
        <v>1144</v>
      </c>
      <c r="G129" s="7">
        <v>452223505</v>
      </c>
      <c r="H129" s="7" t="s">
        <v>1147</v>
      </c>
      <c r="I129" s="244" t="s">
        <v>920</v>
      </c>
      <c r="J129" s="7" t="s">
        <v>927</v>
      </c>
      <c r="K129" s="4">
        <v>0.47349999999999998</v>
      </c>
      <c r="L129" s="4">
        <v>0</v>
      </c>
      <c r="M129" s="4">
        <v>0.35012900000000002</v>
      </c>
      <c r="N129" s="245">
        <v>0.26055121436114037</v>
      </c>
      <c r="O129" s="200" t="s">
        <v>100</v>
      </c>
      <c r="P129" s="247"/>
      <c r="Q129" s="246"/>
    </row>
    <row r="130" spans="1:17">
      <c r="A130" s="176">
        <v>127</v>
      </c>
      <c r="B130" s="191" t="s">
        <v>2</v>
      </c>
      <c r="C130" s="191" t="s">
        <v>1065</v>
      </c>
      <c r="D130" s="191" t="s">
        <v>1136</v>
      </c>
      <c r="E130" s="191" t="s">
        <v>1137</v>
      </c>
      <c r="F130" s="7" t="s">
        <v>1148</v>
      </c>
      <c r="G130" s="7">
        <v>452222101</v>
      </c>
      <c r="H130" s="7" t="s">
        <v>1149</v>
      </c>
      <c r="I130" s="244" t="s">
        <v>920</v>
      </c>
      <c r="J130" s="7" t="s">
        <v>921</v>
      </c>
      <c r="K130" s="4">
        <v>8.2199999999999995E-2</v>
      </c>
      <c r="L130" s="4">
        <v>0</v>
      </c>
      <c r="M130" s="4">
        <v>5.7902999999999996E-2</v>
      </c>
      <c r="N130" s="245">
        <v>0.29558394160583945</v>
      </c>
      <c r="O130" s="200" t="s">
        <v>100</v>
      </c>
      <c r="P130" s="200">
        <v>1</v>
      </c>
      <c r="Q130" s="246"/>
    </row>
    <row r="131" spans="1:17">
      <c r="A131" s="176">
        <v>128</v>
      </c>
      <c r="B131" s="191" t="s">
        <v>2</v>
      </c>
      <c r="C131" s="191" t="s">
        <v>1065</v>
      </c>
      <c r="D131" s="191" t="s">
        <v>1136</v>
      </c>
      <c r="E131" s="191" t="s">
        <v>1137</v>
      </c>
      <c r="F131" s="7" t="s">
        <v>1148</v>
      </c>
      <c r="G131" s="7">
        <v>452222104</v>
      </c>
      <c r="H131" s="7" t="s">
        <v>1150</v>
      </c>
      <c r="I131" s="244" t="s">
        <v>920</v>
      </c>
      <c r="J131" s="7" t="s">
        <v>921</v>
      </c>
      <c r="K131" s="4">
        <v>0.34160000000000001</v>
      </c>
      <c r="L131" s="4">
        <v>0</v>
      </c>
      <c r="M131" s="4">
        <v>0.20651</v>
      </c>
      <c r="N131" s="245">
        <v>0.39546252927400471</v>
      </c>
      <c r="O131" s="200" t="s">
        <v>100</v>
      </c>
      <c r="P131" s="200">
        <v>1</v>
      </c>
      <c r="Q131" s="246"/>
    </row>
    <row r="132" spans="1:17">
      <c r="A132" s="176">
        <v>129</v>
      </c>
      <c r="B132" s="191" t="s">
        <v>2</v>
      </c>
      <c r="C132" s="191" t="s">
        <v>1065</v>
      </c>
      <c r="D132" s="191" t="s">
        <v>1136</v>
      </c>
      <c r="E132" s="191" t="s">
        <v>1137</v>
      </c>
      <c r="F132" s="7" t="s">
        <v>1151</v>
      </c>
      <c r="G132" s="7">
        <v>452222302</v>
      </c>
      <c r="H132" s="7" t="s">
        <v>1152</v>
      </c>
      <c r="I132" s="244" t="s">
        <v>920</v>
      </c>
      <c r="J132" s="7" t="s">
        <v>927</v>
      </c>
      <c r="K132" s="4">
        <v>0.23069999999999999</v>
      </c>
      <c r="L132" s="4">
        <v>0</v>
      </c>
      <c r="M132" s="4">
        <v>0.16336600000000001</v>
      </c>
      <c r="N132" s="245">
        <v>0.29186822713480698</v>
      </c>
      <c r="O132" s="200" t="s">
        <v>100</v>
      </c>
      <c r="P132" s="247"/>
      <c r="Q132" s="246"/>
    </row>
    <row r="133" spans="1:17">
      <c r="A133" s="176">
        <v>130</v>
      </c>
      <c r="B133" s="191" t="s">
        <v>2</v>
      </c>
      <c r="C133" s="191" t="s">
        <v>1065</v>
      </c>
      <c r="D133" s="191" t="s">
        <v>1136</v>
      </c>
      <c r="E133" s="191" t="s">
        <v>1137</v>
      </c>
      <c r="F133" s="7" t="s">
        <v>1153</v>
      </c>
      <c r="G133" s="7">
        <v>452221404</v>
      </c>
      <c r="H133" s="7" t="s">
        <v>1154</v>
      </c>
      <c r="I133" s="244" t="s">
        <v>920</v>
      </c>
      <c r="J133" s="7" t="s">
        <v>927</v>
      </c>
      <c r="K133" s="4">
        <v>0.97051999999999994</v>
      </c>
      <c r="L133" s="4">
        <v>0</v>
      </c>
      <c r="M133" s="4">
        <v>0.54397899999999999</v>
      </c>
      <c r="N133" s="245">
        <v>0.43949738284630913</v>
      </c>
      <c r="O133" s="200" t="s">
        <v>100</v>
      </c>
      <c r="P133" s="247"/>
      <c r="Q133" s="246"/>
    </row>
    <row r="134" spans="1:17">
      <c r="A134" s="176">
        <v>131</v>
      </c>
      <c r="B134" s="191" t="s">
        <v>2</v>
      </c>
      <c r="C134" s="191" t="s">
        <v>1065</v>
      </c>
      <c r="D134" s="191" t="s">
        <v>1136</v>
      </c>
      <c r="E134" s="191" t="s">
        <v>1137</v>
      </c>
      <c r="F134" s="7" t="s">
        <v>1153</v>
      </c>
      <c r="G134" s="7">
        <v>452221401</v>
      </c>
      <c r="H134" s="7" t="s">
        <v>1155</v>
      </c>
      <c r="I134" s="244" t="s">
        <v>920</v>
      </c>
      <c r="J134" s="7" t="s">
        <v>927</v>
      </c>
      <c r="K134" s="4">
        <v>1.07786</v>
      </c>
      <c r="L134" s="4">
        <v>0</v>
      </c>
      <c r="M134" s="4">
        <v>0.84859499999999999</v>
      </c>
      <c r="N134" s="245">
        <v>0.21270387619913533</v>
      </c>
      <c r="O134" s="200" t="s">
        <v>100</v>
      </c>
      <c r="P134" s="247"/>
      <c r="Q134" s="246"/>
    </row>
    <row r="135" spans="1:17">
      <c r="A135" s="176">
        <v>132</v>
      </c>
      <c r="B135" s="191" t="s">
        <v>2</v>
      </c>
      <c r="C135" s="191" t="s">
        <v>1065</v>
      </c>
      <c r="D135" s="191" t="s">
        <v>1136</v>
      </c>
      <c r="E135" s="191" t="s">
        <v>1137</v>
      </c>
      <c r="F135" s="7" t="s">
        <v>1156</v>
      </c>
      <c r="G135" s="7">
        <v>452212302</v>
      </c>
      <c r="H135" s="7" t="s">
        <v>1157</v>
      </c>
      <c r="I135" s="244" t="s">
        <v>920</v>
      </c>
      <c r="J135" s="7" t="s">
        <v>921</v>
      </c>
      <c r="K135" s="4">
        <v>0.186</v>
      </c>
      <c r="L135" s="4">
        <v>0</v>
      </c>
      <c r="M135" s="4">
        <v>0.15461800000000001</v>
      </c>
      <c r="N135" s="245">
        <v>0.1687204301075268</v>
      </c>
      <c r="O135" s="200" t="s">
        <v>100</v>
      </c>
      <c r="P135" s="200">
        <v>1</v>
      </c>
      <c r="Q135" s="246"/>
    </row>
    <row r="136" spans="1:17">
      <c r="A136" s="176">
        <v>133</v>
      </c>
      <c r="B136" s="191" t="s">
        <v>2</v>
      </c>
      <c r="C136" s="191" t="s">
        <v>1065</v>
      </c>
      <c r="D136" s="191" t="s">
        <v>1136</v>
      </c>
      <c r="E136" s="191" t="s">
        <v>1158</v>
      </c>
      <c r="F136" s="7" t="s">
        <v>1159</v>
      </c>
      <c r="G136" s="7">
        <v>452212103</v>
      </c>
      <c r="H136" s="7" t="s">
        <v>1160</v>
      </c>
      <c r="I136" s="244" t="s">
        <v>920</v>
      </c>
      <c r="J136" s="7" t="s">
        <v>927</v>
      </c>
      <c r="K136" s="4">
        <v>0.55359999999999998</v>
      </c>
      <c r="L136" s="4">
        <v>0</v>
      </c>
      <c r="M136" s="4">
        <v>0.42913699999999999</v>
      </c>
      <c r="N136" s="245">
        <v>0.22482478323699417</v>
      </c>
      <c r="O136" s="200" t="s">
        <v>100</v>
      </c>
      <c r="P136" s="247"/>
      <c r="Q136" s="246"/>
    </row>
    <row r="137" spans="1:17">
      <c r="A137" s="176">
        <v>134</v>
      </c>
      <c r="B137" s="191" t="s">
        <v>2</v>
      </c>
      <c r="C137" s="191" t="s">
        <v>1065</v>
      </c>
      <c r="D137" s="191" t="s">
        <v>1136</v>
      </c>
      <c r="E137" s="191" t="s">
        <v>1158</v>
      </c>
      <c r="F137" s="7" t="s">
        <v>1161</v>
      </c>
      <c r="G137" s="7">
        <v>452211203</v>
      </c>
      <c r="H137" s="7" t="s">
        <v>1162</v>
      </c>
      <c r="I137" s="244" t="s">
        <v>920</v>
      </c>
      <c r="J137" s="7" t="s">
        <v>921</v>
      </c>
      <c r="K137" s="4">
        <v>0.23039999999999999</v>
      </c>
      <c r="L137" s="4">
        <v>0</v>
      </c>
      <c r="M137" s="4">
        <v>0.154089</v>
      </c>
      <c r="N137" s="245">
        <v>0.33121093749999997</v>
      </c>
      <c r="O137" s="200" t="s">
        <v>100</v>
      </c>
      <c r="P137" s="200">
        <v>1</v>
      </c>
      <c r="Q137" s="246"/>
    </row>
    <row r="138" spans="1:17">
      <c r="A138" s="176">
        <v>135</v>
      </c>
      <c r="B138" s="191" t="s">
        <v>2</v>
      </c>
      <c r="C138" s="191" t="s">
        <v>1065</v>
      </c>
      <c r="D138" s="191" t="s">
        <v>1136</v>
      </c>
      <c r="E138" s="191" t="s">
        <v>1158</v>
      </c>
      <c r="F138" s="7" t="s">
        <v>1163</v>
      </c>
      <c r="G138" s="7">
        <v>452211402</v>
      </c>
      <c r="H138" s="7" t="s">
        <v>1164</v>
      </c>
      <c r="I138" s="244" t="s">
        <v>920</v>
      </c>
      <c r="J138" s="7" t="s">
        <v>927</v>
      </c>
      <c r="K138" s="4">
        <v>0.84240000000000004</v>
      </c>
      <c r="L138" s="4">
        <v>0</v>
      </c>
      <c r="M138" s="4">
        <v>0.70271799999999995</v>
      </c>
      <c r="N138" s="245">
        <v>0.1658143399810067</v>
      </c>
      <c r="O138" s="200" t="s">
        <v>100</v>
      </c>
      <c r="P138" s="247"/>
      <c r="Q138" s="246"/>
    </row>
    <row r="139" spans="1:17">
      <c r="A139" s="176">
        <v>136</v>
      </c>
      <c r="B139" s="191" t="s">
        <v>2</v>
      </c>
      <c r="C139" s="191" t="s">
        <v>1165</v>
      </c>
      <c r="D139" s="191" t="s">
        <v>1166</v>
      </c>
      <c r="E139" s="191" t="s">
        <v>1167</v>
      </c>
      <c r="F139" s="7" t="s">
        <v>1168</v>
      </c>
      <c r="G139" s="7">
        <v>442121103</v>
      </c>
      <c r="H139" s="7" t="s">
        <v>1169</v>
      </c>
      <c r="I139" s="244" t="s">
        <v>920</v>
      </c>
      <c r="J139" s="7" t="s">
        <v>921</v>
      </c>
      <c r="K139" s="4">
        <v>0.86122999999999994</v>
      </c>
      <c r="L139" s="4">
        <v>0</v>
      </c>
      <c r="M139" s="4">
        <v>0.61555729999999997</v>
      </c>
      <c r="N139" s="245">
        <v>0.28525794503210522</v>
      </c>
      <c r="O139" s="200" t="s">
        <v>100</v>
      </c>
      <c r="P139" s="200">
        <v>1</v>
      </c>
      <c r="Q139" s="246"/>
    </row>
    <row r="140" spans="1:17">
      <c r="A140" s="176">
        <v>137</v>
      </c>
      <c r="B140" s="191" t="s">
        <v>2</v>
      </c>
      <c r="C140" s="191" t="s">
        <v>1165</v>
      </c>
      <c r="D140" s="191" t="s">
        <v>1166</v>
      </c>
      <c r="E140" s="191" t="s">
        <v>1167</v>
      </c>
      <c r="F140" s="7" t="s">
        <v>1168</v>
      </c>
      <c r="G140" s="7">
        <v>442121102</v>
      </c>
      <c r="H140" s="7" t="s">
        <v>1170</v>
      </c>
      <c r="I140" s="244" t="s">
        <v>920</v>
      </c>
      <c r="J140" s="7" t="s">
        <v>921</v>
      </c>
      <c r="K140" s="4">
        <v>0.46916000000000002</v>
      </c>
      <c r="L140" s="4">
        <v>0</v>
      </c>
      <c r="M140" s="4">
        <v>0.25892199999999999</v>
      </c>
      <c r="N140" s="245">
        <v>0.44811578139653852</v>
      </c>
      <c r="O140" s="200" t="s">
        <v>100</v>
      </c>
      <c r="P140" s="200">
        <v>1</v>
      </c>
      <c r="Q140" s="246"/>
    </row>
    <row r="141" spans="1:17">
      <c r="A141" s="176">
        <v>138</v>
      </c>
      <c r="B141" s="191" t="s">
        <v>2</v>
      </c>
      <c r="C141" s="191" t="s">
        <v>1165</v>
      </c>
      <c r="D141" s="191" t="s">
        <v>1166</v>
      </c>
      <c r="E141" s="191" t="s">
        <v>1171</v>
      </c>
      <c r="F141" s="7" t="s">
        <v>1172</v>
      </c>
      <c r="G141" s="7">
        <v>442111101</v>
      </c>
      <c r="H141" s="7" t="s">
        <v>1173</v>
      </c>
      <c r="I141" s="244" t="s">
        <v>926</v>
      </c>
      <c r="J141" s="7" t="s">
        <v>927</v>
      </c>
      <c r="K141" s="4">
        <v>0.84419999999999862</v>
      </c>
      <c r="L141" s="4">
        <v>0</v>
      </c>
      <c r="M141" s="4">
        <v>0.74304044000000002</v>
      </c>
      <c r="N141" s="245">
        <v>0.11982890310352845</v>
      </c>
      <c r="O141" s="200" t="s">
        <v>100</v>
      </c>
      <c r="P141" s="247"/>
      <c r="Q141" s="246"/>
    </row>
    <row r="142" spans="1:17">
      <c r="A142" s="176">
        <v>139</v>
      </c>
      <c r="B142" s="191" t="s">
        <v>2</v>
      </c>
      <c r="C142" s="191" t="s">
        <v>1165</v>
      </c>
      <c r="D142" s="191" t="s">
        <v>1166</v>
      </c>
      <c r="E142" s="191" t="s">
        <v>1171</v>
      </c>
      <c r="F142" s="7" t="s">
        <v>1174</v>
      </c>
      <c r="G142" s="7">
        <v>442113202</v>
      </c>
      <c r="H142" s="7" t="s">
        <v>1175</v>
      </c>
      <c r="I142" s="244" t="s">
        <v>926</v>
      </c>
      <c r="J142" s="7" t="s">
        <v>927</v>
      </c>
      <c r="K142" s="4">
        <v>1.91249</v>
      </c>
      <c r="L142" s="4">
        <v>0</v>
      </c>
      <c r="M142" s="4">
        <v>1.2883340000000001</v>
      </c>
      <c r="N142" s="245">
        <v>0.32635778487730649</v>
      </c>
      <c r="O142" s="200" t="s">
        <v>100</v>
      </c>
      <c r="P142" s="247"/>
      <c r="Q142" s="246"/>
    </row>
    <row r="143" spans="1:17">
      <c r="A143" s="176">
        <v>140</v>
      </c>
      <c r="B143" s="191" t="s">
        <v>2</v>
      </c>
      <c r="C143" s="191" t="s">
        <v>1165</v>
      </c>
      <c r="D143" s="191" t="s">
        <v>1166</v>
      </c>
      <c r="E143" s="191" t="s">
        <v>1171</v>
      </c>
      <c r="F143" s="7" t="s">
        <v>1172</v>
      </c>
      <c r="G143" s="7">
        <v>442111105</v>
      </c>
      <c r="H143" s="7" t="s">
        <v>1176</v>
      </c>
      <c r="I143" s="244" t="s">
        <v>926</v>
      </c>
      <c r="J143" s="7" t="s">
        <v>927</v>
      </c>
      <c r="K143" s="4">
        <v>1.296844000000001</v>
      </c>
      <c r="L143" s="4">
        <v>0</v>
      </c>
      <c r="M143" s="4">
        <v>0.84410300000000005</v>
      </c>
      <c r="N143" s="245">
        <v>0.34910983896289804</v>
      </c>
      <c r="O143" s="200" t="s">
        <v>100</v>
      </c>
      <c r="P143" s="247"/>
      <c r="Q143" s="246"/>
    </row>
    <row r="144" spans="1:17">
      <c r="A144" s="176">
        <v>141</v>
      </c>
      <c r="B144" s="191" t="s">
        <v>2</v>
      </c>
      <c r="C144" s="191" t="s">
        <v>1165</v>
      </c>
      <c r="D144" s="191" t="s">
        <v>1166</v>
      </c>
      <c r="E144" s="191" t="s">
        <v>1171</v>
      </c>
      <c r="F144" s="7" t="s">
        <v>1174</v>
      </c>
      <c r="G144" s="7">
        <v>442113201</v>
      </c>
      <c r="H144" s="7" t="s">
        <v>1177</v>
      </c>
      <c r="I144" s="244" t="s">
        <v>926</v>
      </c>
      <c r="J144" s="7" t="s">
        <v>927</v>
      </c>
      <c r="K144" s="4">
        <v>2.27</v>
      </c>
      <c r="L144" s="4">
        <v>0</v>
      </c>
      <c r="M144" s="4">
        <v>1.3208512829999999</v>
      </c>
      <c r="N144" s="245">
        <v>0.41812718810572691</v>
      </c>
      <c r="O144" s="200" t="s">
        <v>100</v>
      </c>
      <c r="P144" s="247"/>
      <c r="Q144" s="246"/>
    </row>
    <row r="145" spans="1:17">
      <c r="A145" s="176">
        <v>142</v>
      </c>
      <c r="B145" s="191" t="s">
        <v>2</v>
      </c>
      <c r="C145" s="191" t="s">
        <v>1165</v>
      </c>
      <c r="D145" s="191" t="s">
        <v>1166</v>
      </c>
      <c r="E145" s="191" t="s">
        <v>1171</v>
      </c>
      <c r="F145" s="7" t="s">
        <v>1172</v>
      </c>
      <c r="G145" s="7">
        <v>442114107</v>
      </c>
      <c r="H145" s="7" t="s">
        <v>1178</v>
      </c>
      <c r="I145" s="244" t="s">
        <v>926</v>
      </c>
      <c r="J145" s="7" t="s">
        <v>927</v>
      </c>
      <c r="K145" s="4">
        <v>1.2378800000000001</v>
      </c>
      <c r="L145" s="4">
        <v>0</v>
      </c>
      <c r="M145" s="4">
        <v>0.67164500000000005</v>
      </c>
      <c r="N145" s="245">
        <v>0.45742317510582609</v>
      </c>
      <c r="O145" s="200" t="s">
        <v>100</v>
      </c>
      <c r="P145" s="247"/>
      <c r="Q145" s="246"/>
    </row>
    <row r="146" spans="1:17">
      <c r="A146" s="176">
        <v>143</v>
      </c>
      <c r="B146" s="191" t="s">
        <v>2</v>
      </c>
      <c r="C146" s="191" t="s">
        <v>1165</v>
      </c>
      <c r="D146" s="191" t="s">
        <v>1166</v>
      </c>
      <c r="E146" s="191" t="s">
        <v>1179</v>
      </c>
      <c r="F146" s="7" t="s">
        <v>1180</v>
      </c>
      <c r="G146" s="7">
        <v>442143103</v>
      </c>
      <c r="H146" s="7" t="s">
        <v>1181</v>
      </c>
      <c r="I146" s="244" t="s">
        <v>920</v>
      </c>
      <c r="J146" s="7" t="s">
        <v>921</v>
      </c>
      <c r="K146" s="4">
        <v>0.34967999999999999</v>
      </c>
      <c r="L146" s="4">
        <v>0</v>
      </c>
      <c r="M146" s="4">
        <v>0.30665399999999998</v>
      </c>
      <c r="N146" s="245">
        <v>0.12304392587508584</v>
      </c>
      <c r="O146" s="200" t="s">
        <v>100</v>
      </c>
      <c r="P146" s="200">
        <v>1</v>
      </c>
      <c r="Q146" s="246"/>
    </row>
    <row r="147" spans="1:17">
      <c r="A147" s="176">
        <v>144</v>
      </c>
      <c r="B147" s="191" t="s">
        <v>2</v>
      </c>
      <c r="C147" s="191" t="s">
        <v>1165</v>
      </c>
      <c r="D147" s="191" t="s">
        <v>1166</v>
      </c>
      <c r="E147" s="191" t="s">
        <v>1179</v>
      </c>
      <c r="F147" s="7" t="s">
        <v>1180</v>
      </c>
      <c r="G147" s="7">
        <v>442143101</v>
      </c>
      <c r="H147" s="7" t="s">
        <v>1182</v>
      </c>
      <c r="I147" s="244" t="s">
        <v>920</v>
      </c>
      <c r="J147" s="7" t="s">
        <v>921</v>
      </c>
      <c r="K147" s="4">
        <v>1.6048800000000001</v>
      </c>
      <c r="L147" s="4">
        <v>0</v>
      </c>
      <c r="M147" s="4">
        <v>1.047474467</v>
      </c>
      <c r="N147" s="245">
        <v>0.34731913476396992</v>
      </c>
      <c r="O147" s="200" t="s">
        <v>100</v>
      </c>
      <c r="P147" s="200">
        <v>1</v>
      </c>
      <c r="Q147" s="246"/>
    </row>
    <row r="148" spans="1:17">
      <c r="A148" s="176">
        <v>145</v>
      </c>
      <c r="B148" s="191" t="s">
        <v>2</v>
      </c>
      <c r="C148" s="191" t="s">
        <v>1165</v>
      </c>
      <c r="D148" s="191" t="s">
        <v>1166</v>
      </c>
      <c r="E148" s="191" t="s">
        <v>1179</v>
      </c>
      <c r="F148" s="7" t="s">
        <v>1180</v>
      </c>
      <c r="G148" s="7">
        <v>442143102</v>
      </c>
      <c r="H148" s="7" t="s">
        <v>1183</v>
      </c>
      <c r="I148" s="244" t="s">
        <v>920</v>
      </c>
      <c r="J148" s="7" t="s">
        <v>921</v>
      </c>
      <c r="K148" s="4">
        <v>0.43408999999999998</v>
      </c>
      <c r="L148" s="4">
        <v>0</v>
      </c>
      <c r="M148" s="4">
        <v>0.25758590000000003</v>
      </c>
      <c r="N148" s="245">
        <v>0.40660715519823065</v>
      </c>
      <c r="O148" s="200" t="s">
        <v>100</v>
      </c>
      <c r="P148" s="200">
        <v>1</v>
      </c>
      <c r="Q148" s="246"/>
    </row>
    <row r="149" spans="1:17">
      <c r="A149" s="176">
        <v>146</v>
      </c>
      <c r="B149" s="191" t="s">
        <v>2</v>
      </c>
      <c r="C149" s="191" t="s">
        <v>1165</v>
      </c>
      <c r="D149" s="191" t="s">
        <v>1166</v>
      </c>
      <c r="E149" s="191" t="s">
        <v>1179</v>
      </c>
      <c r="F149" s="7" t="s">
        <v>1184</v>
      </c>
      <c r="G149" s="7">
        <v>442143406</v>
      </c>
      <c r="H149" s="7" t="s">
        <v>1185</v>
      </c>
      <c r="I149" s="244" t="s">
        <v>920</v>
      </c>
      <c r="J149" s="7" t="s">
        <v>921</v>
      </c>
      <c r="K149" s="4">
        <v>0.43554000000000004</v>
      </c>
      <c r="L149" s="4">
        <v>0</v>
      </c>
      <c r="M149" s="4">
        <v>0.24009232899999999</v>
      </c>
      <c r="N149" s="245">
        <v>0.44874792441566802</v>
      </c>
      <c r="O149" s="200" t="s">
        <v>100</v>
      </c>
      <c r="P149" s="200">
        <v>1</v>
      </c>
      <c r="Q149" s="246"/>
    </row>
    <row r="150" spans="1:17">
      <c r="A150" s="176">
        <v>147</v>
      </c>
      <c r="B150" s="191" t="s">
        <v>2</v>
      </c>
      <c r="C150" s="191" t="s">
        <v>1165</v>
      </c>
      <c r="D150" s="191" t="s">
        <v>1166</v>
      </c>
      <c r="E150" s="191" t="s">
        <v>1179</v>
      </c>
      <c r="F150" s="7" t="s">
        <v>1186</v>
      </c>
      <c r="G150" s="7">
        <v>442141202</v>
      </c>
      <c r="H150" s="7" t="s">
        <v>1187</v>
      </c>
      <c r="I150" s="244" t="s">
        <v>926</v>
      </c>
      <c r="J150" s="7" t="s">
        <v>921</v>
      </c>
      <c r="K150" s="4">
        <v>0.16753999999999999</v>
      </c>
      <c r="L150" s="4">
        <v>0</v>
      </c>
      <c r="M150" s="4">
        <v>9.7308000000000006E-2</v>
      </c>
      <c r="N150" s="245">
        <v>0.41919541602005483</v>
      </c>
      <c r="O150" s="200" t="s">
        <v>100</v>
      </c>
      <c r="P150" s="200">
        <v>1</v>
      </c>
      <c r="Q150" s="246"/>
    </row>
    <row r="151" spans="1:17">
      <c r="A151" s="176">
        <v>148</v>
      </c>
      <c r="B151" s="191" t="s">
        <v>2</v>
      </c>
      <c r="C151" s="191" t="s">
        <v>1165</v>
      </c>
      <c r="D151" s="191" t="s">
        <v>1166</v>
      </c>
      <c r="E151" s="191" t="s">
        <v>1179</v>
      </c>
      <c r="F151" s="7" t="s">
        <v>1188</v>
      </c>
      <c r="G151" s="7">
        <v>442141303</v>
      </c>
      <c r="H151" s="7" t="s">
        <v>1189</v>
      </c>
      <c r="I151" s="244" t="s">
        <v>920</v>
      </c>
      <c r="J151" s="7" t="s">
        <v>921</v>
      </c>
      <c r="K151" s="4">
        <v>1.1864000000000001</v>
      </c>
      <c r="L151" s="4">
        <v>0</v>
      </c>
      <c r="M151" s="4">
        <v>0.84521600000000008</v>
      </c>
      <c r="N151" s="245">
        <v>0.28757923128792984</v>
      </c>
      <c r="O151" s="200" t="s">
        <v>100</v>
      </c>
      <c r="P151" s="200">
        <v>1</v>
      </c>
      <c r="Q151" s="246"/>
    </row>
    <row r="152" spans="1:17">
      <c r="A152" s="176">
        <v>149</v>
      </c>
      <c r="B152" s="191" t="s">
        <v>2</v>
      </c>
      <c r="C152" s="191" t="s">
        <v>1165</v>
      </c>
      <c r="D152" s="191" t="s">
        <v>1166</v>
      </c>
      <c r="E152" s="191" t="s">
        <v>1179</v>
      </c>
      <c r="F152" s="7" t="s">
        <v>1188</v>
      </c>
      <c r="G152" s="7">
        <v>442141301</v>
      </c>
      <c r="H152" s="7" t="s">
        <v>1190</v>
      </c>
      <c r="I152" s="244" t="s">
        <v>920</v>
      </c>
      <c r="J152" s="7" t="s">
        <v>921</v>
      </c>
      <c r="K152" s="4">
        <v>0.50419999999999998</v>
      </c>
      <c r="L152" s="4">
        <v>0</v>
      </c>
      <c r="M152" s="4">
        <v>0.35007283</v>
      </c>
      <c r="N152" s="245">
        <v>0.30568657278857592</v>
      </c>
      <c r="O152" s="200" t="s">
        <v>100</v>
      </c>
      <c r="P152" s="200">
        <v>1</v>
      </c>
      <c r="Q152" s="246"/>
    </row>
    <row r="153" spans="1:17">
      <c r="A153" s="176">
        <v>150</v>
      </c>
      <c r="B153" s="191" t="s">
        <v>2</v>
      </c>
      <c r="C153" s="191" t="s">
        <v>1165</v>
      </c>
      <c r="D153" s="191" t="s">
        <v>1166</v>
      </c>
      <c r="E153" s="191" t="s">
        <v>1179</v>
      </c>
      <c r="F153" s="7" t="s">
        <v>1188</v>
      </c>
      <c r="G153" s="7">
        <v>442141302</v>
      </c>
      <c r="H153" s="7" t="s">
        <v>1191</v>
      </c>
      <c r="I153" s="244" t="s">
        <v>920</v>
      </c>
      <c r="J153" s="7" t="s">
        <v>921</v>
      </c>
      <c r="K153" s="4">
        <v>0.24340000000000001</v>
      </c>
      <c r="L153" s="4">
        <v>0</v>
      </c>
      <c r="M153" s="4">
        <v>0.16197542399999998</v>
      </c>
      <c r="N153" s="245">
        <v>0.33452989317995085</v>
      </c>
      <c r="O153" s="200" t="s">
        <v>100</v>
      </c>
      <c r="P153" s="200">
        <v>1</v>
      </c>
      <c r="Q153" s="246"/>
    </row>
    <row r="154" spans="1:17">
      <c r="A154" s="176">
        <v>151</v>
      </c>
      <c r="B154" s="191" t="s">
        <v>2</v>
      </c>
      <c r="C154" s="191" t="s">
        <v>1165</v>
      </c>
      <c r="D154" s="191" t="s">
        <v>1166</v>
      </c>
      <c r="E154" s="191" t="s">
        <v>1167</v>
      </c>
      <c r="F154" s="7" t="s">
        <v>1192</v>
      </c>
      <c r="G154" s="7">
        <v>442121606</v>
      </c>
      <c r="H154" s="7" t="s">
        <v>1193</v>
      </c>
      <c r="I154" s="244" t="s">
        <v>920</v>
      </c>
      <c r="J154" s="7" t="s">
        <v>921</v>
      </c>
      <c r="K154" s="4">
        <v>0.74571333333333056</v>
      </c>
      <c r="L154" s="4">
        <v>0</v>
      </c>
      <c r="M154" s="4">
        <v>0.51845558700000005</v>
      </c>
      <c r="N154" s="245">
        <v>0.30475215632459041</v>
      </c>
      <c r="O154" s="200" t="s">
        <v>100</v>
      </c>
      <c r="P154" s="200">
        <v>1</v>
      </c>
      <c r="Q154" s="246"/>
    </row>
    <row r="155" spans="1:17">
      <c r="A155" s="176">
        <v>152</v>
      </c>
      <c r="B155" s="191" t="s">
        <v>2</v>
      </c>
      <c r="C155" s="191" t="s">
        <v>1165</v>
      </c>
      <c r="D155" s="191" t="s">
        <v>1166</v>
      </c>
      <c r="E155" s="191" t="s">
        <v>1167</v>
      </c>
      <c r="F155" s="7" t="s">
        <v>1192</v>
      </c>
      <c r="G155" s="7">
        <v>442121603</v>
      </c>
      <c r="H155" s="7" t="s">
        <v>1194</v>
      </c>
      <c r="I155" s="244" t="s">
        <v>920</v>
      </c>
      <c r="J155" s="7" t="s">
        <v>921</v>
      </c>
      <c r="K155" s="4">
        <v>1.0279233333333333</v>
      </c>
      <c r="L155" s="4">
        <v>0</v>
      </c>
      <c r="M155" s="4">
        <v>0.65521450000000003</v>
      </c>
      <c r="N155" s="245">
        <v>0.36258427184906783</v>
      </c>
      <c r="O155" s="200" t="s">
        <v>100</v>
      </c>
      <c r="P155" s="200">
        <v>1</v>
      </c>
      <c r="Q155" s="246"/>
    </row>
    <row r="156" spans="1:17">
      <c r="A156" s="176">
        <v>153</v>
      </c>
      <c r="B156" s="191" t="s">
        <v>2</v>
      </c>
      <c r="C156" s="191" t="s">
        <v>1165</v>
      </c>
      <c r="D156" s="191" t="s">
        <v>1166</v>
      </c>
      <c r="E156" s="191" t="s">
        <v>1167</v>
      </c>
      <c r="F156" s="7" t="s">
        <v>1192</v>
      </c>
      <c r="G156" s="7">
        <v>442121605</v>
      </c>
      <c r="H156" s="7" t="s">
        <v>1195</v>
      </c>
      <c r="I156" s="244" t="s">
        <v>920</v>
      </c>
      <c r="J156" s="7" t="s">
        <v>921</v>
      </c>
      <c r="K156" s="4">
        <v>0.50924666666666685</v>
      </c>
      <c r="L156" s="4">
        <v>0</v>
      </c>
      <c r="M156" s="4">
        <v>0.26086448179999999</v>
      </c>
      <c r="N156" s="245">
        <v>0.4877443508712217</v>
      </c>
      <c r="O156" s="200" t="s">
        <v>100</v>
      </c>
      <c r="P156" s="200">
        <v>1</v>
      </c>
      <c r="Q156" s="246"/>
    </row>
    <row r="157" spans="1:17">
      <c r="A157" s="176">
        <v>154</v>
      </c>
      <c r="B157" s="191" t="s">
        <v>2</v>
      </c>
      <c r="C157" s="191" t="s">
        <v>1165</v>
      </c>
      <c r="D157" s="191" t="s">
        <v>1166</v>
      </c>
      <c r="E157" s="191" t="s">
        <v>1167</v>
      </c>
      <c r="F157" s="7" t="s">
        <v>1192</v>
      </c>
      <c r="G157" s="7">
        <v>442121601</v>
      </c>
      <c r="H157" s="7" t="s">
        <v>1196</v>
      </c>
      <c r="I157" s="244" t="s">
        <v>920</v>
      </c>
      <c r="J157" s="7" t="s">
        <v>921</v>
      </c>
      <c r="K157" s="4">
        <v>1.6944499999999998</v>
      </c>
      <c r="L157" s="4">
        <v>0</v>
      </c>
      <c r="M157" s="4">
        <v>0.85923100000000008</v>
      </c>
      <c r="N157" s="245">
        <v>0.49291451503437678</v>
      </c>
      <c r="O157" s="200" t="s">
        <v>100</v>
      </c>
      <c r="P157" s="200">
        <v>1</v>
      </c>
      <c r="Q157" s="246"/>
    </row>
    <row r="158" spans="1:17">
      <c r="A158" s="176">
        <v>155</v>
      </c>
      <c r="B158" s="191" t="s">
        <v>2</v>
      </c>
      <c r="C158" s="191" t="s">
        <v>1165</v>
      </c>
      <c r="D158" s="191" t="s">
        <v>1166</v>
      </c>
      <c r="E158" s="191" t="s">
        <v>1167</v>
      </c>
      <c r="F158" s="7" t="s">
        <v>1197</v>
      </c>
      <c r="G158" s="7">
        <v>442121702</v>
      </c>
      <c r="H158" s="7" t="s">
        <v>1198</v>
      </c>
      <c r="I158" s="244" t="s">
        <v>920</v>
      </c>
      <c r="J158" s="7" t="s">
        <v>921</v>
      </c>
      <c r="K158" s="4">
        <v>0.43229000000000001</v>
      </c>
      <c r="L158" s="4">
        <v>0</v>
      </c>
      <c r="M158" s="4">
        <v>0.26151049999999998</v>
      </c>
      <c r="N158" s="245">
        <v>0.39505771588516969</v>
      </c>
      <c r="O158" s="200" t="s">
        <v>100</v>
      </c>
      <c r="P158" s="200">
        <v>1</v>
      </c>
      <c r="Q158" s="246"/>
    </row>
    <row r="159" spans="1:17">
      <c r="A159" s="176">
        <v>156</v>
      </c>
      <c r="B159" s="191" t="s">
        <v>2</v>
      </c>
      <c r="C159" s="191" t="s">
        <v>1165</v>
      </c>
      <c r="D159" s="191" t="s">
        <v>1166</v>
      </c>
      <c r="E159" s="191" t="s">
        <v>1167</v>
      </c>
      <c r="F159" s="7" t="s">
        <v>1197</v>
      </c>
      <c r="G159" s="7">
        <v>442121703</v>
      </c>
      <c r="H159" s="7" t="s">
        <v>1199</v>
      </c>
      <c r="I159" s="244" t="s">
        <v>920</v>
      </c>
      <c r="J159" s="7" t="s">
        <v>921</v>
      </c>
      <c r="K159" s="4">
        <v>0.73893000000000009</v>
      </c>
      <c r="L159" s="4">
        <v>0</v>
      </c>
      <c r="M159" s="4">
        <v>0.45113053000000003</v>
      </c>
      <c r="N159" s="245">
        <v>0.38948137171315278</v>
      </c>
      <c r="O159" s="200" t="s">
        <v>100</v>
      </c>
      <c r="P159" s="200">
        <v>1</v>
      </c>
      <c r="Q159" s="246"/>
    </row>
    <row r="160" spans="1:17">
      <c r="A160" s="176">
        <v>157</v>
      </c>
      <c r="B160" s="191" t="s">
        <v>2</v>
      </c>
      <c r="C160" s="191" t="s">
        <v>1165</v>
      </c>
      <c r="D160" s="191" t="s">
        <v>1166</v>
      </c>
      <c r="E160" s="191" t="s">
        <v>1167</v>
      </c>
      <c r="F160" s="7" t="s">
        <v>1200</v>
      </c>
      <c r="G160" s="7">
        <v>442122202</v>
      </c>
      <c r="H160" s="7" t="s">
        <v>1201</v>
      </c>
      <c r="I160" s="244" t="s">
        <v>920</v>
      </c>
      <c r="J160" s="7" t="s">
        <v>921</v>
      </c>
      <c r="K160" s="4">
        <v>0.78007499999999996</v>
      </c>
      <c r="L160" s="4">
        <v>0</v>
      </c>
      <c r="M160" s="4">
        <v>0.61694199999999999</v>
      </c>
      <c r="N160" s="245">
        <v>0.20912476364452137</v>
      </c>
      <c r="O160" s="200" t="s">
        <v>100</v>
      </c>
      <c r="P160" s="200">
        <v>1</v>
      </c>
      <c r="Q160" s="246"/>
    </row>
    <row r="161" spans="1:17">
      <c r="A161" s="176">
        <v>158</v>
      </c>
      <c r="B161" s="191" t="s">
        <v>2</v>
      </c>
      <c r="C161" s="191" t="s">
        <v>1165</v>
      </c>
      <c r="D161" s="191" t="s">
        <v>1166</v>
      </c>
      <c r="E161" s="191" t="s">
        <v>1167</v>
      </c>
      <c r="F161" s="7" t="s">
        <v>1200</v>
      </c>
      <c r="G161" s="7">
        <v>442122201</v>
      </c>
      <c r="H161" s="7" t="s">
        <v>1200</v>
      </c>
      <c r="I161" s="244" t="s">
        <v>920</v>
      </c>
      <c r="J161" s="7" t="s">
        <v>921</v>
      </c>
      <c r="K161" s="4">
        <v>1.8812100000000007</v>
      </c>
      <c r="L161" s="4">
        <v>0</v>
      </c>
      <c r="M161" s="4">
        <v>1.4082800600000001</v>
      </c>
      <c r="N161" s="245">
        <v>0.25139667554393208</v>
      </c>
      <c r="O161" s="200" t="s">
        <v>100</v>
      </c>
      <c r="P161" s="200">
        <v>1</v>
      </c>
      <c r="Q161" s="246"/>
    </row>
    <row r="162" spans="1:17">
      <c r="A162" s="176">
        <v>159</v>
      </c>
      <c r="B162" s="191" t="s">
        <v>2</v>
      </c>
      <c r="C162" s="191" t="s">
        <v>1165</v>
      </c>
      <c r="D162" s="191" t="s">
        <v>1166</v>
      </c>
      <c r="E162" s="191" t="s">
        <v>1167</v>
      </c>
      <c r="F162" s="7" t="s">
        <v>1200</v>
      </c>
      <c r="G162" s="7">
        <v>442122203</v>
      </c>
      <c r="H162" s="7" t="s">
        <v>1202</v>
      </c>
      <c r="I162" s="244" t="s">
        <v>920</v>
      </c>
      <c r="J162" s="7" t="s">
        <v>921</v>
      </c>
      <c r="K162" s="4">
        <v>0.44248399999999999</v>
      </c>
      <c r="L162" s="4">
        <v>0</v>
      </c>
      <c r="M162" s="4">
        <v>0.278938244</v>
      </c>
      <c r="N162" s="245">
        <v>0.36960829318122235</v>
      </c>
      <c r="O162" s="200" t="s">
        <v>100</v>
      </c>
      <c r="P162" s="200">
        <v>1</v>
      </c>
      <c r="Q162" s="246"/>
    </row>
    <row r="163" spans="1:17">
      <c r="A163" s="176">
        <v>160</v>
      </c>
      <c r="B163" s="191" t="s">
        <v>2</v>
      </c>
      <c r="C163" s="191" t="s">
        <v>1165</v>
      </c>
      <c r="D163" s="191" t="s">
        <v>1166</v>
      </c>
      <c r="E163" s="191" t="s">
        <v>1167</v>
      </c>
      <c r="F163" s="7" t="s">
        <v>1203</v>
      </c>
      <c r="G163" s="7">
        <v>442122501</v>
      </c>
      <c r="H163" s="7" t="s">
        <v>1204</v>
      </c>
      <c r="I163" s="244" t="s">
        <v>920</v>
      </c>
      <c r="J163" s="7" t="s">
        <v>921</v>
      </c>
      <c r="K163" s="4">
        <v>0.50595999999999997</v>
      </c>
      <c r="L163" s="4">
        <v>0</v>
      </c>
      <c r="M163" s="4">
        <v>0.26775499999999997</v>
      </c>
      <c r="N163" s="245">
        <v>0.47079808680528112</v>
      </c>
      <c r="O163" s="200" t="s">
        <v>100</v>
      </c>
      <c r="P163" s="200">
        <v>1</v>
      </c>
      <c r="Q163" s="246"/>
    </row>
    <row r="164" spans="1:17">
      <c r="A164" s="176">
        <v>161</v>
      </c>
      <c r="B164" s="191" t="s">
        <v>2</v>
      </c>
      <c r="C164" s="191" t="s">
        <v>1165</v>
      </c>
      <c r="D164" s="191" t="s">
        <v>1166</v>
      </c>
      <c r="E164" s="191" t="s">
        <v>1167</v>
      </c>
      <c r="F164" s="7" t="s">
        <v>1203</v>
      </c>
      <c r="G164" s="7">
        <v>442122503</v>
      </c>
      <c r="H164" s="7" t="s">
        <v>1205</v>
      </c>
      <c r="I164" s="244" t="s">
        <v>920</v>
      </c>
      <c r="J164" s="7" t="s">
        <v>921</v>
      </c>
      <c r="K164" s="4">
        <v>0.70436800000000011</v>
      </c>
      <c r="L164" s="4">
        <v>0</v>
      </c>
      <c r="M164" s="4">
        <v>0.50941829999999999</v>
      </c>
      <c r="N164" s="245">
        <v>0.27677251096018007</v>
      </c>
      <c r="O164" s="200" t="s">
        <v>100</v>
      </c>
      <c r="P164" s="200">
        <v>1</v>
      </c>
      <c r="Q164" s="246"/>
    </row>
    <row r="165" spans="1:17">
      <c r="A165" s="176">
        <v>162</v>
      </c>
      <c r="B165" s="191" t="s">
        <v>2</v>
      </c>
      <c r="C165" s="191" t="s">
        <v>1165</v>
      </c>
      <c r="D165" s="191" t="s">
        <v>1166</v>
      </c>
      <c r="E165" s="191" t="s">
        <v>1167</v>
      </c>
      <c r="F165" s="7" t="s">
        <v>1206</v>
      </c>
      <c r="G165" s="7">
        <v>442123403</v>
      </c>
      <c r="H165" s="7" t="s">
        <v>1207</v>
      </c>
      <c r="I165" s="244" t="s">
        <v>920</v>
      </c>
      <c r="J165" s="7" t="s">
        <v>921</v>
      </c>
      <c r="K165" s="4">
        <v>1.3299449999999999</v>
      </c>
      <c r="L165" s="4">
        <v>0</v>
      </c>
      <c r="M165" s="4">
        <v>1.108765</v>
      </c>
      <c r="N165" s="245">
        <v>0.16630762926286424</v>
      </c>
      <c r="O165" s="200" t="s">
        <v>100</v>
      </c>
      <c r="P165" s="200">
        <v>1</v>
      </c>
      <c r="Q165" s="246"/>
    </row>
    <row r="166" spans="1:17">
      <c r="A166" s="176">
        <v>163</v>
      </c>
      <c r="B166" s="191" t="s">
        <v>2</v>
      </c>
      <c r="C166" s="191" t="s">
        <v>1165</v>
      </c>
      <c r="D166" s="191" t="s">
        <v>1166</v>
      </c>
      <c r="E166" s="191" t="s">
        <v>1167</v>
      </c>
      <c r="F166" s="7" t="s">
        <v>1206</v>
      </c>
      <c r="G166" s="7">
        <v>442123401</v>
      </c>
      <c r="H166" s="7" t="s">
        <v>1208</v>
      </c>
      <c r="I166" s="244" t="s">
        <v>920</v>
      </c>
      <c r="J166" s="7" t="s">
        <v>921</v>
      </c>
      <c r="K166" s="4">
        <v>0.24153000000000002</v>
      </c>
      <c r="L166" s="4">
        <v>0</v>
      </c>
      <c r="M166" s="4">
        <v>0.22458899999999998</v>
      </c>
      <c r="N166" s="245">
        <v>7.0140355235374652E-2</v>
      </c>
      <c r="O166" s="200" t="s">
        <v>100</v>
      </c>
      <c r="P166" s="200">
        <v>1</v>
      </c>
      <c r="Q166" s="246"/>
    </row>
    <row r="167" spans="1:17">
      <c r="A167" s="176">
        <v>164</v>
      </c>
      <c r="B167" s="191" t="s">
        <v>2</v>
      </c>
      <c r="C167" s="191" t="s">
        <v>1165</v>
      </c>
      <c r="D167" s="191" t="s">
        <v>1166</v>
      </c>
      <c r="E167" s="191" t="s">
        <v>1209</v>
      </c>
      <c r="F167" s="7" t="s">
        <v>1210</v>
      </c>
      <c r="G167" s="7">
        <v>442132101</v>
      </c>
      <c r="H167" s="7" t="s">
        <v>1211</v>
      </c>
      <c r="I167" s="244" t="s">
        <v>920</v>
      </c>
      <c r="J167" s="7" t="s">
        <v>927</v>
      </c>
      <c r="K167" s="4">
        <v>2.2375199999999982</v>
      </c>
      <c r="L167" s="4">
        <v>0</v>
      </c>
      <c r="M167" s="4">
        <v>1.518792981</v>
      </c>
      <c r="N167" s="245">
        <v>0.32121590823769119</v>
      </c>
      <c r="O167" s="200" t="s">
        <v>100</v>
      </c>
      <c r="P167" s="247"/>
      <c r="Q167" s="246"/>
    </row>
    <row r="168" spans="1:17">
      <c r="A168" s="176">
        <v>165</v>
      </c>
      <c r="B168" s="191" t="s">
        <v>2</v>
      </c>
      <c r="C168" s="191" t="s">
        <v>1165</v>
      </c>
      <c r="D168" s="191" t="s">
        <v>1166</v>
      </c>
      <c r="E168" s="191" t="s">
        <v>1209</v>
      </c>
      <c r="F168" s="7" t="s">
        <v>1210</v>
      </c>
      <c r="G168" s="7">
        <v>442132102</v>
      </c>
      <c r="H168" s="7" t="s">
        <v>1212</v>
      </c>
      <c r="I168" s="244" t="s">
        <v>920</v>
      </c>
      <c r="J168" s="7" t="s">
        <v>921</v>
      </c>
      <c r="K168" s="4">
        <v>1.9428000000000001</v>
      </c>
      <c r="L168" s="4">
        <v>0</v>
      </c>
      <c r="M168" s="4">
        <v>1.2310276454</v>
      </c>
      <c r="N168" s="245">
        <v>0.36636419322627145</v>
      </c>
      <c r="O168" s="200" t="s">
        <v>100</v>
      </c>
      <c r="P168" s="200">
        <v>1</v>
      </c>
      <c r="Q168" s="246"/>
    </row>
    <row r="169" spans="1:17">
      <c r="A169" s="176">
        <v>166</v>
      </c>
      <c r="B169" s="191" t="s">
        <v>2</v>
      </c>
      <c r="C169" s="191" t="s">
        <v>1165</v>
      </c>
      <c r="D169" s="191" t="s">
        <v>1166</v>
      </c>
      <c r="E169" s="191" t="s">
        <v>1209</v>
      </c>
      <c r="F169" s="7" t="s">
        <v>1210</v>
      </c>
      <c r="G169" s="7">
        <v>442132106</v>
      </c>
      <c r="H169" s="7" t="s">
        <v>1213</v>
      </c>
      <c r="I169" s="244" t="s">
        <v>920</v>
      </c>
      <c r="J169" s="7" t="s">
        <v>927</v>
      </c>
      <c r="K169" s="4">
        <v>0.4632719999999998</v>
      </c>
      <c r="L169" s="4">
        <v>0</v>
      </c>
      <c r="M169" s="4">
        <v>0.34394712</v>
      </c>
      <c r="N169" s="245">
        <v>0.25756980780189576</v>
      </c>
      <c r="O169" s="200" t="s">
        <v>100</v>
      </c>
      <c r="P169" s="247"/>
      <c r="Q169" s="246"/>
    </row>
    <row r="170" spans="1:17">
      <c r="A170" s="176">
        <v>167</v>
      </c>
      <c r="B170" s="191" t="s">
        <v>2</v>
      </c>
      <c r="C170" s="191" t="s">
        <v>1165</v>
      </c>
      <c r="D170" s="191" t="s">
        <v>1166</v>
      </c>
      <c r="E170" s="191" t="s">
        <v>1209</v>
      </c>
      <c r="F170" s="7" t="s">
        <v>1210</v>
      </c>
      <c r="G170" s="7">
        <v>442132104</v>
      </c>
      <c r="H170" s="7" t="s">
        <v>1214</v>
      </c>
      <c r="I170" s="244" t="s">
        <v>926</v>
      </c>
      <c r="J170" s="7" t="s">
        <v>927</v>
      </c>
      <c r="K170" s="4">
        <v>1.6788799999999959</v>
      </c>
      <c r="L170" s="4">
        <v>0</v>
      </c>
      <c r="M170" s="4">
        <v>1.0455364271000001</v>
      </c>
      <c r="N170" s="245">
        <v>0.37724171644191207</v>
      </c>
      <c r="O170" s="200" t="s">
        <v>100</v>
      </c>
      <c r="P170" s="247"/>
      <c r="Q170" s="246"/>
    </row>
    <row r="171" spans="1:17">
      <c r="A171" s="176">
        <v>168</v>
      </c>
      <c r="B171" s="191" t="s">
        <v>2</v>
      </c>
      <c r="C171" s="191" t="s">
        <v>1165</v>
      </c>
      <c r="D171" s="191" t="s">
        <v>1166</v>
      </c>
      <c r="E171" s="191" t="s">
        <v>1209</v>
      </c>
      <c r="F171" s="7" t="s">
        <v>1215</v>
      </c>
      <c r="G171" s="7">
        <v>442133301</v>
      </c>
      <c r="H171" s="7" t="s">
        <v>1215</v>
      </c>
      <c r="I171" s="244" t="s">
        <v>920</v>
      </c>
      <c r="J171" s="7" t="s">
        <v>921</v>
      </c>
      <c r="K171" s="4">
        <v>0.63880000000000026</v>
      </c>
      <c r="L171" s="4">
        <v>0</v>
      </c>
      <c r="M171" s="4">
        <v>0.49069619999999997</v>
      </c>
      <c r="N171" s="245">
        <v>0.23184690043832223</v>
      </c>
      <c r="O171" s="200" t="s">
        <v>100</v>
      </c>
      <c r="P171" s="200">
        <v>1</v>
      </c>
      <c r="Q171" s="246"/>
    </row>
    <row r="172" spans="1:17">
      <c r="A172" s="176">
        <v>169</v>
      </c>
      <c r="B172" s="191" t="s">
        <v>2</v>
      </c>
      <c r="C172" s="191" t="s">
        <v>1165</v>
      </c>
      <c r="D172" s="191" t="s">
        <v>1166</v>
      </c>
      <c r="E172" s="191" t="s">
        <v>1216</v>
      </c>
      <c r="F172" s="7" t="s">
        <v>1217</v>
      </c>
      <c r="G172" s="7">
        <v>442152101</v>
      </c>
      <c r="H172" s="7" t="s">
        <v>1218</v>
      </c>
      <c r="I172" s="244" t="s">
        <v>920</v>
      </c>
      <c r="J172" s="7" t="s">
        <v>927</v>
      </c>
      <c r="K172" s="4">
        <v>1.738560000000001</v>
      </c>
      <c r="L172" s="4">
        <v>0</v>
      </c>
      <c r="M172" s="4">
        <v>1.048709111</v>
      </c>
      <c r="N172" s="245">
        <v>0.39679440974139557</v>
      </c>
      <c r="O172" s="200" t="s">
        <v>100</v>
      </c>
      <c r="P172" s="247"/>
      <c r="Q172" s="246"/>
    </row>
    <row r="173" spans="1:17">
      <c r="A173" s="176">
        <v>170</v>
      </c>
      <c r="B173" s="191" t="s">
        <v>2</v>
      </c>
      <c r="C173" s="191" t="s">
        <v>1165</v>
      </c>
      <c r="D173" s="191" t="s">
        <v>1166</v>
      </c>
      <c r="E173" s="191" t="s">
        <v>1216</v>
      </c>
      <c r="F173" s="7" t="s">
        <v>1219</v>
      </c>
      <c r="G173" s="7">
        <v>442151203</v>
      </c>
      <c r="H173" s="7" t="s">
        <v>1220</v>
      </c>
      <c r="I173" s="244" t="s">
        <v>920</v>
      </c>
      <c r="J173" s="7" t="s">
        <v>921</v>
      </c>
      <c r="K173" s="4">
        <v>1.3158000000000007</v>
      </c>
      <c r="L173" s="4">
        <v>0</v>
      </c>
      <c r="M173" s="4">
        <v>1.0893043490000001</v>
      </c>
      <c r="N173" s="245">
        <v>0.17213531767745904</v>
      </c>
      <c r="O173" s="200" t="s">
        <v>100</v>
      </c>
      <c r="P173" s="200">
        <v>1</v>
      </c>
      <c r="Q173" s="246"/>
    </row>
    <row r="174" spans="1:17">
      <c r="A174" s="176">
        <v>171</v>
      </c>
      <c r="B174" s="191" t="s">
        <v>2</v>
      </c>
      <c r="C174" s="191" t="s">
        <v>1165</v>
      </c>
      <c r="D174" s="191" t="s">
        <v>1221</v>
      </c>
      <c r="E174" s="191" t="s">
        <v>1222</v>
      </c>
      <c r="F174" s="7" t="s">
        <v>1223</v>
      </c>
      <c r="G174" s="7">
        <v>442221202</v>
      </c>
      <c r="H174" s="7" t="s">
        <v>1224</v>
      </c>
      <c r="I174" s="244" t="s">
        <v>920</v>
      </c>
      <c r="J174" s="7" t="s">
        <v>927</v>
      </c>
      <c r="K174" s="4">
        <v>0.31709999999999999</v>
      </c>
      <c r="L174" s="4">
        <v>0</v>
      </c>
      <c r="M174" s="4">
        <v>0.25241297400000001</v>
      </c>
      <c r="N174" s="245">
        <v>0.20399566698202454</v>
      </c>
      <c r="O174" s="200" t="s">
        <v>100</v>
      </c>
      <c r="P174" s="247"/>
      <c r="Q174" s="246"/>
    </row>
    <row r="175" spans="1:17">
      <c r="A175" s="176">
        <v>172</v>
      </c>
      <c r="B175" s="191" t="s">
        <v>2</v>
      </c>
      <c r="C175" s="191" t="s">
        <v>1165</v>
      </c>
      <c r="D175" s="191" t="s">
        <v>1221</v>
      </c>
      <c r="E175" s="191" t="s">
        <v>1222</v>
      </c>
      <c r="F175" s="7" t="s">
        <v>1223</v>
      </c>
      <c r="G175" s="7">
        <v>442221205</v>
      </c>
      <c r="H175" s="7" t="s">
        <v>1225</v>
      </c>
      <c r="I175" s="244" t="s">
        <v>920</v>
      </c>
      <c r="J175" s="7" t="s">
        <v>927</v>
      </c>
      <c r="K175" s="4">
        <v>0.151335</v>
      </c>
      <c r="L175" s="4">
        <v>0</v>
      </c>
      <c r="M175" s="4">
        <v>0.100717716</v>
      </c>
      <c r="N175" s="245">
        <v>0.33447176132421452</v>
      </c>
      <c r="O175" s="200" t="s">
        <v>100</v>
      </c>
      <c r="P175" s="247"/>
      <c r="Q175" s="246"/>
    </row>
    <row r="176" spans="1:17">
      <c r="A176" s="176">
        <v>173</v>
      </c>
      <c r="B176" s="191" t="s">
        <v>2</v>
      </c>
      <c r="C176" s="191" t="s">
        <v>1165</v>
      </c>
      <c r="D176" s="191" t="s">
        <v>1221</v>
      </c>
      <c r="E176" s="191" t="s">
        <v>1226</v>
      </c>
      <c r="F176" s="7" t="s">
        <v>1227</v>
      </c>
      <c r="G176" s="7">
        <v>442232102</v>
      </c>
      <c r="H176" s="7" t="s">
        <v>1228</v>
      </c>
      <c r="I176" s="244" t="s">
        <v>920</v>
      </c>
      <c r="J176" s="7" t="s">
        <v>921</v>
      </c>
      <c r="K176" s="4">
        <v>1.8004950000000002</v>
      </c>
      <c r="L176" s="4">
        <v>0</v>
      </c>
      <c r="M176" s="4">
        <v>1.0096137000000001</v>
      </c>
      <c r="N176" s="245">
        <v>0.43925770413136389</v>
      </c>
      <c r="O176" s="200" t="s">
        <v>100</v>
      </c>
      <c r="P176" s="200">
        <v>1</v>
      </c>
      <c r="Q176" s="246"/>
    </row>
    <row r="177" spans="1:17">
      <c r="A177" s="176">
        <v>174</v>
      </c>
      <c r="B177" s="191" t="s">
        <v>2</v>
      </c>
      <c r="C177" s="191" t="s">
        <v>1165</v>
      </c>
      <c r="D177" s="191" t="s">
        <v>1221</v>
      </c>
      <c r="E177" s="191" t="s">
        <v>1226</v>
      </c>
      <c r="F177" s="7" t="s">
        <v>1227</v>
      </c>
      <c r="G177" s="7">
        <v>442232103</v>
      </c>
      <c r="H177" s="7" t="s">
        <v>1229</v>
      </c>
      <c r="I177" s="244" t="s">
        <v>920</v>
      </c>
      <c r="J177" s="7" t="s">
        <v>927</v>
      </c>
      <c r="K177" s="4">
        <v>1.3968</v>
      </c>
      <c r="L177" s="4">
        <v>0</v>
      </c>
      <c r="M177" s="4">
        <v>1.110336</v>
      </c>
      <c r="N177" s="245">
        <v>0.20508591065292103</v>
      </c>
      <c r="O177" s="200" t="s">
        <v>100</v>
      </c>
      <c r="P177" s="247"/>
      <c r="Q177" s="246"/>
    </row>
    <row r="178" spans="1:17">
      <c r="A178" s="176">
        <v>175</v>
      </c>
      <c r="B178" s="191" t="s">
        <v>2</v>
      </c>
      <c r="C178" s="191" t="s">
        <v>1165</v>
      </c>
      <c r="D178" s="191" t="s">
        <v>1221</v>
      </c>
      <c r="E178" s="191" t="s">
        <v>1226</v>
      </c>
      <c r="F178" s="7" t="s">
        <v>1227</v>
      </c>
      <c r="G178" s="7">
        <v>442232104</v>
      </c>
      <c r="H178" s="7" t="s">
        <v>1230</v>
      </c>
      <c r="I178" s="244" t="s">
        <v>920</v>
      </c>
      <c r="J178" s="7" t="s">
        <v>921</v>
      </c>
      <c r="K178" s="4">
        <v>0.15539999999999998</v>
      </c>
      <c r="L178" s="4">
        <v>0</v>
      </c>
      <c r="M178" s="4">
        <v>0.10461300000000001</v>
      </c>
      <c r="N178" s="245">
        <v>0.32681467181467172</v>
      </c>
      <c r="O178" s="200" t="s">
        <v>100</v>
      </c>
      <c r="P178" s="200">
        <v>1</v>
      </c>
      <c r="Q178" s="246"/>
    </row>
    <row r="179" spans="1:17">
      <c r="A179" s="176">
        <v>176</v>
      </c>
      <c r="B179" s="191" t="s">
        <v>2</v>
      </c>
      <c r="C179" s="191" t="s">
        <v>1165</v>
      </c>
      <c r="D179" s="191" t="s">
        <v>1221</v>
      </c>
      <c r="E179" s="191" t="s">
        <v>1226</v>
      </c>
      <c r="F179" s="7" t="s">
        <v>1227</v>
      </c>
      <c r="G179" s="7">
        <v>442232101</v>
      </c>
      <c r="H179" s="7" t="s">
        <v>1231</v>
      </c>
      <c r="I179" s="244" t="s">
        <v>920</v>
      </c>
      <c r="J179" s="7" t="s">
        <v>921</v>
      </c>
      <c r="K179" s="4">
        <v>0.49199999999999999</v>
      </c>
      <c r="L179" s="4">
        <v>0</v>
      </c>
      <c r="M179" s="4">
        <v>0.40128600000000003</v>
      </c>
      <c r="N179" s="245">
        <v>0.18437804878048769</v>
      </c>
      <c r="O179" s="200" t="s">
        <v>100</v>
      </c>
      <c r="P179" s="200">
        <v>1</v>
      </c>
      <c r="Q179" s="246"/>
    </row>
    <row r="180" spans="1:17">
      <c r="A180" s="176">
        <v>177</v>
      </c>
      <c r="B180" s="191" t="s">
        <v>2</v>
      </c>
      <c r="C180" s="191" t="s">
        <v>1165</v>
      </c>
      <c r="D180" s="191" t="s">
        <v>1221</v>
      </c>
      <c r="E180" s="191" t="s">
        <v>1232</v>
      </c>
      <c r="F180" s="7" t="s">
        <v>1233</v>
      </c>
      <c r="G180" s="7">
        <v>442212202</v>
      </c>
      <c r="H180" s="7" t="s">
        <v>1234</v>
      </c>
      <c r="I180" s="244" t="s">
        <v>920</v>
      </c>
      <c r="J180" s="7" t="s">
        <v>927</v>
      </c>
      <c r="K180" s="4">
        <v>0.73479499999999998</v>
      </c>
      <c r="L180" s="4">
        <v>0</v>
      </c>
      <c r="M180" s="4">
        <v>0.43080099999999999</v>
      </c>
      <c r="N180" s="245">
        <v>0.41371266815914642</v>
      </c>
      <c r="O180" s="200" t="s">
        <v>100</v>
      </c>
      <c r="P180" s="247"/>
      <c r="Q180" s="246"/>
    </row>
    <row r="181" spans="1:17">
      <c r="A181" s="176">
        <v>178</v>
      </c>
      <c r="B181" s="191" t="s">
        <v>2</v>
      </c>
      <c r="C181" s="191" t="s">
        <v>1165</v>
      </c>
      <c r="D181" s="191" t="s">
        <v>1221</v>
      </c>
      <c r="E181" s="191" t="s">
        <v>1232</v>
      </c>
      <c r="F181" s="7" t="s">
        <v>1233</v>
      </c>
      <c r="G181" s="7">
        <v>442212201</v>
      </c>
      <c r="H181" s="7" t="s">
        <v>1235</v>
      </c>
      <c r="I181" s="244" t="s">
        <v>920</v>
      </c>
      <c r="J181" s="7" t="s">
        <v>927</v>
      </c>
      <c r="K181" s="4">
        <v>0.72816749999999997</v>
      </c>
      <c r="L181" s="4">
        <v>0</v>
      </c>
      <c r="M181" s="4">
        <v>0.47966799999999998</v>
      </c>
      <c r="N181" s="245">
        <v>0.34126694750864328</v>
      </c>
      <c r="O181" s="200" t="s">
        <v>100</v>
      </c>
      <c r="P181" s="247"/>
      <c r="Q181" s="246"/>
    </row>
    <row r="182" spans="1:17">
      <c r="A182" s="176">
        <v>179</v>
      </c>
      <c r="B182" s="191" t="s">
        <v>2</v>
      </c>
      <c r="C182" s="191" t="s">
        <v>1165</v>
      </c>
      <c r="D182" s="191" t="s">
        <v>1221</v>
      </c>
      <c r="E182" s="191" t="s">
        <v>1232</v>
      </c>
      <c r="F182" s="7" t="s">
        <v>1233</v>
      </c>
      <c r="G182" s="7">
        <v>442212204</v>
      </c>
      <c r="H182" s="7" t="s">
        <v>1236</v>
      </c>
      <c r="I182" s="244" t="s">
        <v>920</v>
      </c>
      <c r="J182" s="7" t="s">
        <v>927</v>
      </c>
      <c r="K182" s="4">
        <v>4.7885666666666674E-2</v>
      </c>
      <c r="L182" s="4">
        <v>0</v>
      </c>
      <c r="M182" s="4">
        <v>3.6670000000000001E-2</v>
      </c>
      <c r="N182" s="245">
        <v>0.23421761557042131</v>
      </c>
      <c r="O182" s="200" t="s">
        <v>100</v>
      </c>
      <c r="P182" s="247"/>
      <c r="Q182" s="246"/>
    </row>
    <row r="183" spans="1:17">
      <c r="A183" s="176">
        <v>180</v>
      </c>
      <c r="B183" s="191" t="s">
        <v>2</v>
      </c>
      <c r="C183" s="191" t="s">
        <v>1165</v>
      </c>
      <c r="D183" s="191" t="s">
        <v>1221</v>
      </c>
      <c r="E183" s="191" t="s">
        <v>1232</v>
      </c>
      <c r="F183" s="7" t="s">
        <v>1237</v>
      </c>
      <c r="G183" s="7">
        <v>442212601</v>
      </c>
      <c r="H183" s="7" t="s">
        <v>1238</v>
      </c>
      <c r="I183" s="244" t="s">
        <v>920</v>
      </c>
      <c r="J183" s="7" t="s">
        <v>921</v>
      </c>
      <c r="K183" s="4">
        <v>0.59011000000000002</v>
      </c>
      <c r="L183" s="4">
        <v>0</v>
      </c>
      <c r="M183" s="4">
        <v>0.321492</v>
      </c>
      <c r="N183" s="245">
        <v>0.45519987798884953</v>
      </c>
      <c r="O183" s="200" t="s">
        <v>100</v>
      </c>
      <c r="P183" s="200">
        <v>1</v>
      </c>
      <c r="Q183" s="246"/>
    </row>
    <row r="184" spans="1:17">
      <c r="A184" s="176">
        <v>181</v>
      </c>
      <c r="B184" s="191" t="s">
        <v>2</v>
      </c>
      <c r="C184" s="191" t="s">
        <v>1165</v>
      </c>
      <c r="D184" s="191" t="s">
        <v>1221</v>
      </c>
      <c r="E184" s="191" t="s">
        <v>1232</v>
      </c>
      <c r="F184" s="7" t="s">
        <v>1237</v>
      </c>
      <c r="G184" s="7">
        <v>442212603</v>
      </c>
      <c r="H184" s="7" t="s">
        <v>1239</v>
      </c>
      <c r="I184" s="244" t="s">
        <v>920</v>
      </c>
      <c r="J184" s="7" t="s">
        <v>927</v>
      </c>
      <c r="K184" s="4">
        <v>0.18327399999999999</v>
      </c>
      <c r="L184" s="4">
        <v>0</v>
      </c>
      <c r="M184" s="4">
        <v>0.109754</v>
      </c>
      <c r="N184" s="245">
        <v>0.40114800790073879</v>
      </c>
      <c r="O184" s="200" t="s">
        <v>100</v>
      </c>
      <c r="P184" s="247"/>
      <c r="Q184" s="246"/>
    </row>
    <row r="185" spans="1:17">
      <c r="A185" s="176">
        <v>182</v>
      </c>
      <c r="B185" s="191" t="s">
        <v>2</v>
      </c>
      <c r="C185" s="191" t="s">
        <v>1165</v>
      </c>
      <c r="D185" s="191" t="s">
        <v>1221</v>
      </c>
      <c r="E185" s="191" t="s">
        <v>1232</v>
      </c>
      <c r="F185" s="7" t="s">
        <v>1240</v>
      </c>
      <c r="G185" s="7">
        <v>442213402</v>
      </c>
      <c r="H185" s="7" t="s">
        <v>1241</v>
      </c>
      <c r="I185" s="244" t="s">
        <v>920</v>
      </c>
      <c r="J185" s="7" t="s">
        <v>927</v>
      </c>
      <c r="K185" s="4">
        <v>0.19694</v>
      </c>
      <c r="L185" s="4">
        <v>0</v>
      </c>
      <c r="M185" s="4">
        <v>0.17050299999999999</v>
      </c>
      <c r="N185" s="245">
        <v>0.13423885447344375</v>
      </c>
      <c r="O185" s="200" t="s">
        <v>100</v>
      </c>
      <c r="P185" s="247"/>
      <c r="Q185" s="246"/>
    </row>
    <row r="186" spans="1:17">
      <c r="A186" s="176">
        <v>183</v>
      </c>
      <c r="B186" s="191" t="s">
        <v>2</v>
      </c>
      <c r="C186" s="191" t="s">
        <v>1165</v>
      </c>
      <c r="D186" s="191" t="s">
        <v>1221</v>
      </c>
      <c r="E186" s="191" t="s">
        <v>1232</v>
      </c>
      <c r="F186" s="7" t="s">
        <v>1240</v>
      </c>
      <c r="G186" s="7">
        <v>442213401</v>
      </c>
      <c r="H186" s="7" t="s">
        <v>971</v>
      </c>
      <c r="I186" s="244" t="s">
        <v>972</v>
      </c>
      <c r="J186" s="7" t="s">
        <v>927</v>
      </c>
      <c r="K186" s="4">
        <v>0.1391975</v>
      </c>
      <c r="L186" s="4">
        <v>0</v>
      </c>
      <c r="M186" s="4">
        <v>0.121892</v>
      </c>
      <c r="N186" s="245">
        <v>0.1243233535085041</v>
      </c>
      <c r="O186" s="200" t="s">
        <v>100</v>
      </c>
      <c r="P186" s="247"/>
      <c r="Q186" s="246"/>
    </row>
    <row r="187" spans="1:17">
      <c r="A187" s="176">
        <v>184</v>
      </c>
      <c r="B187" s="191" t="s">
        <v>2</v>
      </c>
      <c r="C187" s="191" t="s">
        <v>1165</v>
      </c>
      <c r="D187" s="191" t="s">
        <v>1221</v>
      </c>
      <c r="E187" s="191" t="s">
        <v>1232</v>
      </c>
      <c r="F187" s="7" t="s">
        <v>1240</v>
      </c>
      <c r="G187" s="7">
        <v>442213406</v>
      </c>
      <c r="H187" s="7" t="s">
        <v>1242</v>
      </c>
      <c r="I187" s="244" t="s">
        <v>926</v>
      </c>
      <c r="J187" s="7" t="s">
        <v>927</v>
      </c>
      <c r="K187" s="4">
        <v>0.51468366666666665</v>
      </c>
      <c r="L187" s="4">
        <v>0</v>
      </c>
      <c r="M187" s="4">
        <v>0.45144700000000004</v>
      </c>
      <c r="N187" s="245">
        <v>0.12286511261609867</v>
      </c>
      <c r="O187" s="200" t="s">
        <v>100</v>
      </c>
      <c r="P187" s="247"/>
      <c r="Q187" s="246"/>
    </row>
    <row r="188" spans="1:17">
      <c r="A188" s="176">
        <v>185</v>
      </c>
      <c r="B188" s="191" t="s">
        <v>2</v>
      </c>
      <c r="C188" s="191" t="s">
        <v>1165</v>
      </c>
      <c r="D188" s="191" t="s">
        <v>1221</v>
      </c>
      <c r="E188" s="191" t="s">
        <v>1232</v>
      </c>
      <c r="F188" s="7" t="s">
        <v>1243</v>
      </c>
      <c r="G188" s="7">
        <v>442211304</v>
      </c>
      <c r="H188" s="7" t="s">
        <v>1244</v>
      </c>
      <c r="I188" s="244" t="s">
        <v>920</v>
      </c>
      <c r="J188" s="7" t="s">
        <v>927</v>
      </c>
      <c r="K188" s="4">
        <v>0.40705999999999998</v>
      </c>
      <c r="L188" s="4">
        <v>0</v>
      </c>
      <c r="M188" s="4">
        <v>0.30344300000000002</v>
      </c>
      <c r="N188" s="245">
        <v>0.25454969783324322</v>
      </c>
      <c r="O188" s="200" t="s">
        <v>100</v>
      </c>
      <c r="P188" s="247"/>
      <c r="Q188" s="246"/>
    </row>
    <row r="189" spans="1:17">
      <c r="A189" s="176">
        <v>186</v>
      </c>
      <c r="B189" s="191" t="s">
        <v>2</v>
      </c>
      <c r="C189" s="191" t="s">
        <v>1165</v>
      </c>
      <c r="D189" s="191" t="s">
        <v>1221</v>
      </c>
      <c r="E189" s="191" t="s">
        <v>1232</v>
      </c>
      <c r="F189" s="7" t="s">
        <v>1243</v>
      </c>
      <c r="G189" s="7">
        <v>442211301</v>
      </c>
      <c r="H189" s="7" t="s">
        <v>1245</v>
      </c>
      <c r="I189" s="244" t="s">
        <v>920</v>
      </c>
      <c r="J189" s="7" t="s">
        <v>927</v>
      </c>
      <c r="K189" s="4">
        <v>1.5935999999999999</v>
      </c>
      <c r="L189" s="4">
        <v>0</v>
      </c>
      <c r="M189" s="4">
        <v>1.1213690000000001</v>
      </c>
      <c r="N189" s="245">
        <v>0.29632969377510032</v>
      </c>
      <c r="O189" s="200" t="s">
        <v>100</v>
      </c>
      <c r="P189" s="247"/>
      <c r="Q189" s="246"/>
    </row>
    <row r="190" spans="1:17">
      <c r="A190" s="176">
        <v>187</v>
      </c>
      <c r="B190" s="191" t="s">
        <v>2</v>
      </c>
      <c r="C190" s="191" t="s">
        <v>1165</v>
      </c>
      <c r="D190" s="191" t="s">
        <v>1221</v>
      </c>
      <c r="E190" s="191" t="s">
        <v>1232</v>
      </c>
      <c r="F190" s="7" t="s">
        <v>1246</v>
      </c>
      <c r="G190" s="7">
        <v>442211803</v>
      </c>
      <c r="H190" s="7" t="s">
        <v>1247</v>
      </c>
      <c r="I190" s="244" t="s">
        <v>920</v>
      </c>
      <c r="J190" s="7" t="s">
        <v>921</v>
      </c>
      <c r="K190" s="4">
        <v>0.75517500000000004</v>
      </c>
      <c r="L190" s="4">
        <v>0</v>
      </c>
      <c r="M190" s="4">
        <v>0.44402200000000003</v>
      </c>
      <c r="N190" s="245">
        <v>0.41202767570430698</v>
      </c>
      <c r="O190" s="200" t="s">
        <v>100</v>
      </c>
      <c r="P190" s="200">
        <v>1</v>
      </c>
      <c r="Q190" s="246"/>
    </row>
    <row r="191" spans="1:17">
      <c r="A191" s="176">
        <v>188</v>
      </c>
      <c r="B191" s="191" t="s">
        <v>2</v>
      </c>
      <c r="C191" s="191" t="s">
        <v>1165</v>
      </c>
      <c r="D191" s="191" t="s">
        <v>1221</v>
      </c>
      <c r="E191" s="191" t="s">
        <v>1222</v>
      </c>
      <c r="F191" s="7" t="s">
        <v>1248</v>
      </c>
      <c r="G191" s="7">
        <v>442221102</v>
      </c>
      <c r="H191" s="7" t="s">
        <v>1249</v>
      </c>
      <c r="I191" s="244" t="s">
        <v>920</v>
      </c>
      <c r="J191" s="7" t="s">
        <v>927</v>
      </c>
      <c r="K191" s="4">
        <v>0.81023000000000001</v>
      </c>
      <c r="L191" s="4">
        <v>0</v>
      </c>
      <c r="M191" s="4">
        <v>0.5139983079999999</v>
      </c>
      <c r="N191" s="245">
        <v>0.36561432185922527</v>
      </c>
      <c r="O191" s="200" t="s">
        <v>100</v>
      </c>
      <c r="P191" s="247"/>
      <c r="Q191" s="246"/>
    </row>
    <row r="192" spans="1:17">
      <c r="A192" s="176">
        <v>189</v>
      </c>
      <c r="B192" s="191" t="s">
        <v>2</v>
      </c>
      <c r="C192" s="191" t="s">
        <v>1165</v>
      </c>
      <c r="D192" s="191" t="s">
        <v>1221</v>
      </c>
      <c r="E192" s="191" t="s">
        <v>1222</v>
      </c>
      <c r="F192" s="7" t="s">
        <v>1250</v>
      </c>
      <c r="G192" s="7">
        <v>442221503</v>
      </c>
      <c r="H192" s="7" t="s">
        <v>1251</v>
      </c>
      <c r="I192" s="244" t="s">
        <v>920</v>
      </c>
      <c r="J192" s="7" t="s">
        <v>927</v>
      </c>
      <c r="K192" s="4">
        <v>0.53509499999999999</v>
      </c>
      <c r="L192" s="4">
        <v>0</v>
      </c>
      <c r="M192" s="4">
        <v>0.373133571</v>
      </c>
      <c r="N192" s="245">
        <v>0.30267789644829424</v>
      </c>
      <c r="O192" s="200" t="s">
        <v>100</v>
      </c>
      <c r="P192" s="247"/>
      <c r="Q192" s="246"/>
    </row>
    <row r="193" spans="1:17">
      <c r="A193" s="176">
        <v>190</v>
      </c>
      <c r="B193" s="191" t="s">
        <v>2</v>
      </c>
      <c r="C193" s="191" t="s">
        <v>1252</v>
      </c>
      <c r="D193" s="191" t="s">
        <v>520</v>
      </c>
      <c r="E193" s="191" t="s">
        <v>1253</v>
      </c>
      <c r="F193" s="7" t="s">
        <v>1254</v>
      </c>
      <c r="G193" s="7">
        <v>461122502</v>
      </c>
      <c r="H193" s="7" t="s">
        <v>1255</v>
      </c>
      <c r="I193" s="244" t="s">
        <v>920</v>
      </c>
      <c r="J193" s="7" t="s">
        <v>921</v>
      </c>
      <c r="K193" s="4">
        <v>0.9294</v>
      </c>
      <c r="L193" s="4">
        <v>0</v>
      </c>
      <c r="M193" s="4">
        <v>0.82542099999999996</v>
      </c>
      <c r="N193" s="245">
        <v>0.11187755541209388</v>
      </c>
      <c r="O193" s="200" t="s">
        <v>100</v>
      </c>
      <c r="P193" s="200">
        <v>1</v>
      </c>
      <c r="Q193" s="246"/>
    </row>
    <row r="194" spans="1:17">
      <c r="A194" s="176">
        <v>191</v>
      </c>
      <c r="B194" s="191" t="s">
        <v>2</v>
      </c>
      <c r="C194" s="191" t="s">
        <v>1252</v>
      </c>
      <c r="D194" s="191" t="s">
        <v>520</v>
      </c>
      <c r="E194" s="191" t="s">
        <v>1253</v>
      </c>
      <c r="F194" s="7" t="s">
        <v>1253</v>
      </c>
      <c r="G194" s="7">
        <v>461121201</v>
      </c>
      <c r="H194" s="7" t="s">
        <v>1256</v>
      </c>
      <c r="I194" s="244" t="s">
        <v>972</v>
      </c>
      <c r="J194" s="7" t="s">
        <v>921</v>
      </c>
      <c r="K194" s="4">
        <v>1.4472</v>
      </c>
      <c r="L194" s="4">
        <v>0</v>
      </c>
      <c r="M194" s="4">
        <v>0.85196699999999992</v>
      </c>
      <c r="N194" s="245">
        <v>0.41129975124378115</v>
      </c>
      <c r="O194" s="200" t="s">
        <v>100</v>
      </c>
      <c r="P194" s="200">
        <v>1</v>
      </c>
      <c r="Q194" s="246"/>
    </row>
    <row r="195" spans="1:17">
      <c r="A195" s="176">
        <v>192</v>
      </c>
      <c r="B195" s="191" t="s">
        <v>2</v>
      </c>
      <c r="C195" s="191" t="s">
        <v>1252</v>
      </c>
      <c r="D195" s="191" t="s">
        <v>520</v>
      </c>
      <c r="E195" s="191" t="s">
        <v>1253</v>
      </c>
      <c r="F195" s="7" t="s">
        <v>1257</v>
      </c>
      <c r="G195" s="7">
        <v>461122101</v>
      </c>
      <c r="H195" s="7" t="s">
        <v>1258</v>
      </c>
      <c r="I195" s="244" t="s">
        <v>920</v>
      </c>
      <c r="J195" s="7" t="s">
        <v>921</v>
      </c>
      <c r="K195" s="4">
        <v>0.54560000000000008</v>
      </c>
      <c r="L195" s="4">
        <v>0</v>
      </c>
      <c r="M195" s="4">
        <v>0.27827030000000003</v>
      </c>
      <c r="N195" s="245">
        <v>0.4899737903225807</v>
      </c>
      <c r="O195" s="200" t="s">
        <v>100</v>
      </c>
      <c r="P195" s="200">
        <v>1</v>
      </c>
      <c r="Q195" s="246"/>
    </row>
    <row r="196" spans="1:17">
      <c r="A196" s="176">
        <v>193</v>
      </c>
      <c r="B196" s="191" t="s">
        <v>2</v>
      </c>
      <c r="C196" s="191" t="s">
        <v>1252</v>
      </c>
      <c r="D196" s="191" t="s">
        <v>520</v>
      </c>
      <c r="E196" s="191" t="s">
        <v>1253</v>
      </c>
      <c r="F196" s="7" t="s">
        <v>1257</v>
      </c>
      <c r="G196" s="7">
        <v>461122103</v>
      </c>
      <c r="H196" s="7" t="s">
        <v>1259</v>
      </c>
      <c r="I196" s="244" t="s">
        <v>920</v>
      </c>
      <c r="J196" s="7" t="s">
        <v>921</v>
      </c>
      <c r="K196" s="4">
        <v>0.18160000000000001</v>
      </c>
      <c r="L196" s="4">
        <v>0</v>
      </c>
      <c r="M196" s="4">
        <v>0.108337</v>
      </c>
      <c r="N196" s="245">
        <v>0.40343061674008818</v>
      </c>
      <c r="O196" s="200" t="s">
        <v>100</v>
      </c>
      <c r="P196" s="200">
        <v>1</v>
      </c>
      <c r="Q196" s="246"/>
    </row>
    <row r="197" spans="1:17">
      <c r="A197" s="176">
        <v>194</v>
      </c>
      <c r="B197" s="191" t="s">
        <v>2</v>
      </c>
      <c r="C197" s="191" t="s">
        <v>1252</v>
      </c>
      <c r="D197" s="191" t="s">
        <v>520</v>
      </c>
      <c r="E197" s="191" t="s">
        <v>1260</v>
      </c>
      <c r="F197" s="7" t="s">
        <v>1261</v>
      </c>
      <c r="G197" s="7">
        <v>461112603</v>
      </c>
      <c r="H197" s="7" t="s">
        <v>1262</v>
      </c>
      <c r="I197" s="244" t="s">
        <v>920</v>
      </c>
      <c r="J197" s="7" t="s">
        <v>921</v>
      </c>
      <c r="K197" s="4">
        <v>1.1033999999999999</v>
      </c>
      <c r="L197" s="4">
        <v>0</v>
      </c>
      <c r="M197" s="4">
        <v>0.65857900000000003</v>
      </c>
      <c r="N197" s="245">
        <v>0.4031366684792459</v>
      </c>
      <c r="O197" s="200" t="s">
        <v>100</v>
      </c>
      <c r="P197" s="200">
        <v>1</v>
      </c>
      <c r="Q197" s="246"/>
    </row>
    <row r="198" spans="1:17">
      <c r="A198" s="176">
        <v>195</v>
      </c>
      <c r="B198" s="191" t="s">
        <v>2</v>
      </c>
      <c r="C198" s="191" t="s">
        <v>1252</v>
      </c>
      <c r="D198" s="191" t="s">
        <v>520</v>
      </c>
      <c r="E198" s="191" t="s">
        <v>1260</v>
      </c>
      <c r="F198" s="7" t="s">
        <v>1261</v>
      </c>
      <c r="G198" s="7">
        <v>461112604</v>
      </c>
      <c r="H198" s="7" t="s">
        <v>1263</v>
      </c>
      <c r="I198" s="244" t="s">
        <v>920</v>
      </c>
      <c r="J198" s="7" t="s">
        <v>921</v>
      </c>
      <c r="K198" s="4">
        <v>0.80700000000000005</v>
      </c>
      <c r="L198" s="4">
        <v>0</v>
      </c>
      <c r="M198" s="4">
        <v>0.49735300000000005</v>
      </c>
      <c r="N198" s="245">
        <v>0.38370136307311031</v>
      </c>
      <c r="O198" s="200" t="s">
        <v>100</v>
      </c>
      <c r="P198" s="200">
        <v>1</v>
      </c>
      <c r="Q198" s="246"/>
    </row>
    <row r="199" spans="1:17">
      <c r="A199" s="176">
        <v>196</v>
      </c>
      <c r="B199" s="191" t="s">
        <v>2</v>
      </c>
      <c r="C199" s="191" t="s">
        <v>1252</v>
      </c>
      <c r="D199" s="191" t="s">
        <v>520</v>
      </c>
      <c r="E199" s="191" t="s">
        <v>1260</v>
      </c>
      <c r="F199" s="7" t="s">
        <v>1264</v>
      </c>
      <c r="G199" s="7">
        <v>461111205</v>
      </c>
      <c r="H199" s="7" t="s">
        <v>1265</v>
      </c>
      <c r="I199" s="244" t="s">
        <v>926</v>
      </c>
      <c r="J199" s="7" t="s">
        <v>921</v>
      </c>
      <c r="K199" s="4">
        <v>1.9695999999999998</v>
      </c>
      <c r="L199" s="4">
        <v>0</v>
      </c>
      <c r="M199" s="4">
        <v>1.0471332</v>
      </c>
      <c r="N199" s="245">
        <v>0.46835235580828594</v>
      </c>
      <c r="O199" s="200" t="s">
        <v>100</v>
      </c>
      <c r="P199" s="200">
        <v>1</v>
      </c>
      <c r="Q199" s="246"/>
    </row>
    <row r="200" spans="1:17">
      <c r="A200" s="176">
        <v>197</v>
      </c>
      <c r="B200" s="191" t="s">
        <v>2</v>
      </c>
      <c r="C200" s="191" t="s">
        <v>1252</v>
      </c>
      <c r="D200" s="191" t="s">
        <v>520</v>
      </c>
      <c r="E200" s="191" t="s">
        <v>1260</v>
      </c>
      <c r="F200" s="7" t="s">
        <v>1266</v>
      </c>
      <c r="G200" s="7">
        <v>4611121203</v>
      </c>
      <c r="H200" s="7" t="s">
        <v>1267</v>
      </c>
      <c r="I200" s="244" t="s">
        <v>920</v>
      </c>
      <c r="J200" s="7" t="s">
        <v>921</v>
      </c>
      <c r="K200" s="4">
        <v>0.7278</v>
      </c>
      <c r="L200" s="4">
        <v>0</v>
      </c>
      <c r="M200" s="4">
        <v>0.50386500000000001</v>
      </c>
      <c r="N200" s="245">
        <v>0.30768755152514426</v>
      </c>
      <c r="O200" s="200" t="s">
        <v>100</v>
      </c>
      <c r="P200" s="200">
        <v>1</v>
      </c>
      <c r="Q200" s="246"/>
    </row>
    <row r="201" spans="1:17">
      <c r="A201" s="176">
        <v>198</v>
      </c>
      <c r="B201" s="191" t="s">
        <v>2</v>
      </c>
      <c r="C201" s="191" t="s">
        <v>1252</v>
      </c>
      <c r="D201" s="191" t="s">
        <v>520</v>
      </c>
      <c r="E201" s="191" t="s">
        <v>1260</v>
      </c>
      <c r="F201" s="7" t="s">
        <v>1266</v>
      </c>
      <c r="G201" s="7">
        <v>4611121201</v>
      </c>
      <c r="H201" s="7" t="s">
        <v>1268</v>
      </c>
      <c r="I201" s="244" t="s">
        <v>920</v>
      </c>
      <c r="J201" s="7" t="s">
        <v>921</v>
      </c>
      <c r="K201" s="4">
        <v>1.2414000000000001</v>
      </c>
      <c r="L201" s="4">
        <v>0</v>
      </c>
      <c r="M201" s="4">
        <v>0.90476800000000002</v>
      </c>
      <c r="N201" s="245">
        <v>0.27117125825680688</v>
      </c>
      <c r="O201" s="200" t="s">
        <v>100</v>
      </c>
      <c r="P201" s="200">
        <v>1</v>
      </c>
      <c r="Q201" s="246"/>
    </row>
    <row r="202" spans="1:17">
      <c r="A202" s="176">
        <v>199</v>
      </c>
      <c r="B202" s="191" t="s">
        <v>2</v>
      </c>
      <c r="C202" s="191" t="s">
        <v>1252</v>
      </c>
      <c r="D202" s="191" t="s">
        <v>520</v>
      </c>
      <c r="E202" s="191" t="s">
        <v>1260</v>
      </c>
      <c r="F202" s="7" t="s">
        <v>1269</v>
      </c>
      <c r="G202" s="7">
        <v>461112802</v>
      </c>
      <c r="H202" s="7" t="s">
        <v>1269</v>
      </c>
      <c r="I202" s="244" t="s">
        <v>920</v>
      </c>
      <c r="J202" s="7" t="s">
        <v>921</v>
      </c>
      <c r="K202" s="4">
        <v>0.37980000000000003</v>
      </c>
      <c r="L202" s="4">
        <v>0</v>
      </c>
      <c r="M202" s="4">
        <v>0.249086</v>
      </c>
      <c r="N202" s="245">
        <v>0.34416535018430761</v>
      </c>
      <c r="O202" s="200" t="s">
        <v>100</v>
      </c>
      <c r="P202" s="200">
        <v>1</v>
      </c>
      <c r="Q202" s="246"/>
    </row>
    <row r="203" spans="1:17">
      <c r="A203" s="176">
        <v>200</v>
      </c>
      <c r="B203" s="191" t="s">
        <v>2</v>
      </c>
      <c r="C203" s="191" t="s">
        <v>1252</v>
      </c>
      <c r="D203" s="191" t="s">
        <v>520</v>
      </c>
      <c r="E203" s="191" t="s">
        <v>1270</v>
      </c>
      <c r="F203" s="7" t="s">
        <v>1270</v>
      </c>
      <c r="G203" s="7">
        <v>461141105</v>
      </c>
      <c r="H203" s="7" t="s">
        <v>1271</v>
      </c>
      <c r="I203" s="244" t="s">
        <v>920</v>
      </c>
      <c r="J203" s="7" t="s">
        <v>921</v>
      </c>
      <c r="K203" s="4">
        <v>1.2885</v>
      </c>
      <c r="L203" s="4">
        <v>0</v>
      </c>
      <c r="M203" s="4">
        <v>0.83433460000000004</v>
      </c>
      <c r="N203" s="245">
        <v>0.35247605743112143</v>
      </c>
      <c r="O203" s="200" t="s">
        <v>100</v>
      </c>
      <c r="P203" s="200">
        <v>1</v>
      </c>
      <c r="Q203" s="246"/>
    </row>
    <row r="204" spans="1:17">
      <c r="A204" s="176">
        <v>201</v>
      </c>
      <c r="B204" s="191" t="s">
        <v>2</v>
      </c>
      <c r="C204" s="191" t="s">
        <v>1252</v>
      </c>
      <c r="D204" s="191" t="s">
        <v>520</v>
      </c>
      <c r="E204" s="191" t="s">
        <v>1270</v>
      </c>
      <c r="F204" s="7" t="s">
        <v>1270</v>
      </c>
      <c r="G204" s="7">
        <v>461141104</v>
      </c>
      <c r="H204" s="7" t="s">
        <v>1272</v>
      </c>
      <c r="I204" s="244" t="s">
        <v>926</v>
      </c>
      <c r="J204" s="7" t="s">
        <v>921</v>
      </c>
      <c r="K204" s="4">
        <v>0.59939999999999882</v>
      </c>
      <c r="L204" s="4">
        <v>0</v>
      </c>
      <c r="M204" s="4">
        <v>0.51373800000000003</v>
      </c>
      <c r="N204" s="245">
        <v>0.14291291291291119</v>
      </c>
      <c r="O204" s="200" t="s">
        <v>100</v>
      </c>
      <c r="P204" s="200">
        <v>1</v>
      </c>
      <c r="Q204" s="246"/>
    </row>
    <row r="205" spans="1:17">
      <c r="A205" s="176">
        <v>202</v>
      </c>
      <c r="B205" s="191" t="s">
        <v>2</v>
      </c>
      <c r="C205" s="191" t="s">
        <v>1252</v>
      </c>
      <c r="D205" s="191" t="s">
        <v>520</v>
      </c>
      <c r="E205" s="191" t="s">
        <v>1260</v>
      </c>
      <c r="F205" s="7" t="s">
        <v>1273</v>
      </c>
      <c r="G205" s="7">
        <v>4611421001</v>
      </c>
      <c r="H205" s="7" t="s">
        <v>1274</v>
      </c>
      <c r="I205" s="244" t="s">
        <v>920</v>
      </c>
      <c r="J205" s="7" t="s">
        <v>921</v>
      </c>
      <c r="K205" s="4">
        <v>1.5951980000000001</v>
      </c>
      <c r="L205" s="4">
        <v>0</v>
      </c>
      <c r="M205" s="4">
        <v>1.0855356</v>
      </c>
      <c r="N205" s="245">
        <v>0.31949789305152088</v>
      </c>
      <c r="O205" s="200" t="s">
        <v>100</v>
      </c>
      <c r="P205" s="200">
        <v>1</v>
      </c>
      <c r="Q205" s="246"/>
    </row>
    <row r="206" spans="1:17">
      <c r="A206" s="176">
        <v>203</v>
      </c>
      <c r="B206" s="191" t="s">
        <v>2</v>
      </c>
      <c r="C206" s="191" t="s">
        <v>1252</v>
      </c>
      <c r="D206" s="191" t="s">
        <v>520</v>
      </c>
      <c r="E206" s="191" t="s">
        <v>1260</v>
      </c>
      <c r="F206" s="7" t="s">
        <v>1275</v>
      </c>
      <c r="G206" s="7">
        <v>461111401</v>
      </c>
      <c r="H206" s="7" t="s">
        <v>1275</v>
      </c>
      <c r="I206" s="244" t="s">
        <v>926</v>
      </c>
      <c r="J206" s="7" t="s">
        <v>921</v>
      </c>
      <c r="K206" s="4">
        <v>1.62012</v>
      </c>
      <c r="L206" s="4">
        <v>0</v>
      </c>
      <c r="M206" s="4">
        <v>1.2972532800000001</v>
      </c>
      <c r="N206" s="245">
        <v>0.19928568254203394</v>
      </c>
      <c r="O206" s="200" t="s">
        <v>100</v>
      </c>
      <c r="P206" s="200">
        <v>1</v>
      </c>
      <c r="Q206" s="246"/>
    </row>
    <row r="207" spans="1:17">
      <c r="A207" s="176">
        <v>204</v>
      </c>
      <c r="B207" s="191" t="s">
        <v>2</v>
      </c>
      <c r="C207" s="191" t="s">
        <v>1252</v>
      </c>
      <c r="D207" s="191" t="s">
        <v>520</v>
      </c>
      <c r="E207" s="191" t="s">
        <v>1260</v>
      </c>
      <c r="F207" s="7" t="s">
        <v>1275</v>
      </c>
      <c r="G207" s="7">
        <v>461111402</v>
      </c>
      <c r="H207" s="7" t="s">
        <v>1276</v>
      </c>
      <c r="I207" s="244" t="s">
        <v>926</v>
      </c>
      <c r="J207" s="7" t="s">
        <v>921</v>
      </c>
      <c r="K207" s="4">
        <v>0.61972000000000005</v>
      </c>
      <c r="L207" s="4">
        <v>0</v>
      </c>
      <c r="M207" s="4">
        <v>0.555925</v>
      </c>
      <c r="N207" s="245">
        <v>0.10294165106822439</v>
      </c>
      <c r="O207" s="200" t="s">
        <v>100</v>
      </c>
      <c r="P207" s="200">
        <v>1</v>
      </c>
      <c r="Q207" s="246"/>
    </row>
    <row r="208" spans="1:17">
      <c r="A208" s="176">
        <v>205</v>
      </c>
      <c r="B208" s="191" t="s">
        <v>2</v>
      </c>
      <c r="C208" s="191" t="s">
        <v>1252</v>
      </c>
      <c r="D208" s="191" t="s">
        <v>520</v>
      </c>
      <c r="E208" s="191" t="s">
        <v>1260</v>
      </c>
      <c r="F208" s="7" t="s">
        <v>1277</v>
      </c>
      <c r="G208" s="7">
        <v>4611421103</v>
      </c>
      <c r="H208" s="7" t="s">
        <v>1278</v>
      </c>
      <c r="I208" s="244" t="s">
        <v>920</v>
      </c>
      <c r="J208" s="7" t="s">
        <v>921</v>
      </c>
      <c r="K208" s="4">
        <v>0.47713100000000003</v>
      </c>
      <c r="L208" s="4">
        <v>0</v>
      </c>
      <c r="M208" s="4">
        <v>0.28895599999999999</v>
      </c>
      <c r="N208" s="245">
        <v>0.39438854318834871</v>
      </c>
      <c r="O208" s="200" t="s">
        <v>100</v>
      </c>
      <c r="P208" s="200">
        <v>1</v>
      </c>
      <c r="Q208" s="246"/>
    </row>
    <row r="209" spans="1:17">
      <c r="A209" s="176">
        <v>206</v>
      </c>
      <c r="B209" s="191" t="s">
        <v>2</v>
      </c>
      <c r="C209" s="191" t="s">
        <v>1252</v>
      </c>
      <c r="D209" s="191" t="s">
        <v>520</v>
      </c>
      <c r="E209" s="191" t="s">
        <v>1260</v>
      </c>
      <c r="F209" s="7" t="s">
        <v>1277</v>
      </c>
      <c r="G209" s="7">
        <v>4611421101</v>
      </c>
      <c r="H209" s="7" t="s">
        <v>1279</v>
      </c>
      <c r="I209" s="244" t="s">
        <v>920</v>
      </c>
      <c r="J209" s="7" t="s">
        <v>921</v>
      </c>
      <c r="K209" s="4">
        <v>0.7581</v>
      </c>
      <c r="L209" s="4">
        <v>0</v>
      </c>
      <c r="M209" s="4">
        <v>0.44013600000000003</v>
      </c>
      <c r="N209" s="245">
        <v>0.41942223981005144</v>
      </c>
      <c r="O209" s="200" t="s">
        <v>100</v>
      </c>
      <c r="P209" s="200">
        <v>1</v>
      </c>
      <c r="Q209" s="246"/>
    </row>
    <row r="210" spans="1:17">
      <c r="A210" s="176">
        <v>207</v>
      </c>
      <c r="B210" s="191" t="s">
        <v>2</v>
      </c>
      <c r="C210" s="191" t="s">
        <v>1252</v>
      </c>
      <c r="D210" s="191" t="s">
        <v>520</v>
      </c>
      <c r="E210" s="191" t="s">
        <v>1260</v>
      </c>
      <c r="F210" s="7" t="s">
        <v>1280</v>
      </c>
      <c r="G210" s="7">
        <v>461142902</v>
      </c>
      <c r="H210" s="7" t="s">
        <v>1280</v>
      </c>
      <c r="I210" s="244" t="s">
        <v>920</v>
      </c>
      <c r="J210" s="7" t="s">
        <v>921</v>
      </c>
      <c r="K210" s="4">
        <v>1.1151</v>
      </c>
      <c r="L210" s="4">
        <v>0</v>
      </c>
      <c r="M210" s="4">
        <v>0.87617389999999995</v>
      </c>
      <c r="N210" s="245">
        <v>0.21426428123038299</v>
      </c>
      <c r="O210" s="200" t="s">
        <v>100</v>
      </c>
      <c r="P210" s="200">
        <v>1</v>
      </c>
      <c r="Q210" s="246"/>
    </row>
    <row r="211" spans="1:17">
      <c r="A211" s="176">
        <v>208</v>
      </c>
      <c r="B211" s="191" t="s">
        <v>2</v>
      </c>
      <c r="C211" s="191" t="s">
        <v>1252</v>
      </c>
      <c r="D211" s="191" t="s">
        <v>520</v>
      </c>
      <c r="E211" s="191" t="s">
        <v>1260</v>
      </c>
      <c r="F211" s="7" t="s">
        <v>1273</v>
      </c>
      <c r="G211" s="7">
        <v>4611421003</v>
      </c>
      <c r="H211" s="7" t="s">
        <v>1281</v>
      </c>
      <c r="I211" s="244" t="s">
        <v>920</v>
      </c>
      <c r="J211" s="7" t="s">
        <v>921</v>
      </c>
      <c r="K211" s="4">
        <v>1.0611999999999999</v>
      </c>
      <c r="L211" s="4">
        <v>0</v>
      </c>
      <c r="M211" s="4">
        <v>0.61647600000000002</v>
      </c>
      <c r="N211" s="245">
        <v>0.41907651715039573</v>
      </c>
      <c r="O211" s="200" t="s">
        <v>100</v>
      </c>
      <c r="P211" s="200">
        <v>1</v>
      </c>
      <c r="Q211" s="246"/>
    </row>
    <row r="212" spans="1:17">
      <c r="A212" s="176">
        <v>209</v>
      </c>
      <c r="B212" s="191" t="s">
        <v>2</v>
      </c>
      <c r="C212" s="191" t="s">
        <v>1252</v>
      </c>
      <c r="D212" s="191" t="s">
        <v>520</v>
      </c>
      <c r="E212" s="191" t="s">
        <v>1260</v>
      </c>
      <c r="F212" s="7" t="s">
        <v>1273</v>
      </c>
      <c r="G212" s="7">
        <v>4611421002</v>
      </c>
      <c r="H212" s="7" t="s">
        <v>1282</v>
      </c>
      <c r="I212" s="244" t="s">
        <v>920</v>
      </c>
      <c r="J212" s="7" t="s">
        <v>921</v>
      </c>
      <c r="K212" s="4">
        <v>0.31389999999999996</v>
      </c>
      <c r="L212" s="4">
        <v>0</v>
      </c>
      <c r="M212" s="4">
        <v>0.20575199999999999</v>
      </c>
      <c r="N212" s="245">
        <v>0.34453010512902194</v>
      </c>
      <c r="O212" s="200" t="s">
        <v>100</v>
      </c>
      <c r="P212" s="200">
        <v>1</v>
      </c>
      <c r="Q212" s="246"/>
    </row>
    <row r="213" spans="1:17">
      <c r="A213" s="176">
        <v>210</v>
      </c>
      <c r="B213" s="191" t="s">
        <v>2</v>
      </c>
      <c r="C213" s="191" t="s">
        <v>1252</v>
      </c>
      <c r="D213" s="191" t="s">
        <v>617</v>
      </c>
      <c r="E213" s="191" t="s">
        <v>1283</v>
      </c>
      <c r="F213" s="7" t="s">
        <v>1284</v>
      </c>
      <c r="G213" s="7">
        <v>461242102</v>
      </c>
      <c r="H213" s="7" t="s">
        <v>1285</v>
      </c>
      <c r="I213" s="244" t="s">
        <v>920</v>
      </c>
      <c r="J213" s="7" t="s">
        <v>921</v>
      </c>
      <c r="K213" s="4">
        <v>0.16700000000000001</v>
      </c>
      <c r="L213" s="4">
        <v>0</v>
      </c>
      <c r="M213" s="4">
        <v>0.132547</v>
      </c>
      <c r="N213" s="245">
        <v>0.20630538922155695</v>
      </c>
      <c r="O213" s="200" t="s">
        <v>100</v>
      </c>
      <c r="P213" s="200">
        <v>1</v>
      </c>
      <c r="Q213" s="246"/>
    </row>
    <row r="214" spans="1:17">
      <c r="A214" s="176">
        <v>211</v>
      </c>
      <c r="B214" s="191" t="s">
        <v>2</v>
      </c>
      <c r="C214" s="191" t="s">
        <v>1252</v>
      </c>
      <c r="D214" s="191" t="s">
        <v>617</v>
      </c>
      <c r="E214" s="191" t="s">
        <v>1283</v>
      </c>
      <c r="F214" s="7" t="s">
        <v>1286</v>
      </c>
      <c r="G214" s="7">
        <v>461241202</v>
      </c>
      <c r="H214" s="7" t="s">
        <v>1287</v>
      </c>
      <c r="I214" s="244" t="s">
        <v>920</v>
      </c>
      <c r="J214" s="7" t="s">
        <v>921</v>
      </c>
      <c r="K214" s="4">
        <v>0.64260000000000006</v>
      </c>
      <c r="L214" s="4">
        <v>0</v>
      </c>
      <c r="M214" s="4">
        <v>0.46880200000000005</v>
      </c>
      <c r="N214" s="245">
        <v>0.2704606286959228</v>
      </c>
      <c r="O214" s="200" t="s">
        <v>100</v>
      </c>
      <c r="P214" s="200">
        <v>1</v>
      </c>
      <c r="Q214" s="246"/>
    </row>
    <row r="215" spans="1:17">
      <c r="A215" s="176">
        <v>212</v>
      </c>
      <c r="B215" s="191" t="s">
        <v>2</v>
      </c>
      <c r="C215" s="191" t="s">
        <v>1252</v>
      </c>
      <c r="D215" s="191" t="s">
        <v>617</v>
      </c>
      <c r="E215" s="191" t="s">
        <v>1288</v>
      </c>
      <c r="F215" s="7" t="s">
        <v>1289</v>
      </c>
      <c r="G215" s="7">
        <v>461222401</v>
      </c>
      <c r="H215" s="7" t="s">
        <v>1290</v>
      </c>
      <c r="I215" s="244" t="s">
        <v>920</v>
      </c>
      <c r="J215" s="7" t="s">
        <v>921</v>
      </c>
      <c r="K215" s="4">
        <v>0.75479999999999969</v>
      </c>
      <c r="L215" s="4">
        <v>0</v>
      </c>
      <c r="M215" s="4">
        <v>0.65960200000000002</v>
      </c>
      <c r="N215" s="245">
        <v>0.12612347641759369</v>
      </c>
      <c r="O215" s="200" t="s">
        <v>100</v>
      </c>
      <c r="P215" s="200">
        <v>1</v>
      </c>
      <c r="Q215" s="246"/>
    </row>
    <row r="216" spans="1:17">
      <c r="A216" s="176">
        <v>213</v>
      </c>
      <c r="B216" s="191" t="s">
        <v>2</v>
      </c>
      <c r="C216" s="191" t="s">
        <v>1252</v>
      </c>
      <c r="D216" s="191" t="s">
        <v>617</v>
      </c>
      <c r="E216" s="191" t="s">
        <v>1288</v>
      </c>
      <c r="F216" s="7" t="s">
        <v>1289</v>
      </c>
      <c r="G216" s="7">
        <v>461222402</v>
      </c>
      <c r="H216" s="7" t="s">
        <v>1291</v>
      </c>
      <c r="I216" s="244" t="s">
        <v>920</v>
      </c>
      <c r="J216" s="7" t="s">
        <v>921</v>
      </c>
      <c r="K216" s="4">
        <v>0.82840000000000003</v>
      </c>
      <c r="L216" s="4">
        <v>0</v>
      </c>
      <c r="M216" s="4">
        <v>0.58171799999999996</v>
      </c>
      <c r="N216" s="245">
        <v>0.29778126508932889</v>
      </c>
      <c r="O216" s="200" t="s">
        <v>100</v>
      </c>
      <c r="P216" s="200">
        <v>1</v>
      </c>
      <c r="Q216" s="246"/>
    </row>
    <row r="217" spans="1:17">
      <c r="A217" s="176">
        <v>214</v>
      </c>
      <c r="B217" s="191" t="s">
        <v>2</v>
      </c>
      <c r="C217" s="191" t="s">
        <v>1252</v>
      </c>
      <c r="D217" s="191" t="s">
        <v>617</v>
      </c>
      <c r="E217" s="191" t="s">
        <v>1288</v>
      </c>
      <c r="F217" s="7" t="s">
        <v>1288</v>
      </c>
      <c r="G217" s="7">
        <v>461212203</v>
      </c>
      <c r="H217" s="7" t="s">
        <v>1292</v>
      </c>
      <c r="I217" s="244" t="s">
        <v>926</v>
      </c>
      <c r="J217" s="7" t="s">
        <v>921</v>
      </c>
      <c r="K217" s="4">
        <v>1.0611999999999999</v>
      </c>
      <c r="L217" s="4">
        <v>0</v>
      </c>
      <c r="M217" s="4">
        <v>0.6972020000000001</v>
      </c>
      <c r="N217" s="245">
        <v>0.34300603090840542</v>
      </c>
      <c r="O217" s="200" t="s">
        <v>100</v>
      </c>
      <c r="P217" s="200">
        <v>1</v>
      </c>
      <c r="Q217" s="246"/>
    </row>
    <row r="218" spans="1:17">
      <c r="A218" s="176">
        <v>215</v>
      </c>
      <c r="B218" s="191" t="s">
        <v>2</v>
      </c>
      <c r="C218" s="191" t="s">
        <v>1252</v>
      </c>
      <c r="D218" s="191" t="s">
        <v>617</v>
      </c>
      <c r="E218" s="191" t="s">
        <v>1288</v>
      </c>
      <c r="F218" s="7" t="s">
        <v>1288</v>
      </c>
      <c r="G218" s="7">
        <v>461212202</v>
      </c>
      <c r="H218" s="7" t="s">
        <v>1293</v>
      </c>
      <c r="I218" s="244" t="s">
        <v>926</v>
      </c>
      <c r="J218" s="7" t="s">
        <v>921</v>
      </c>
      <c r="K218" s="4">
        <v>3.2490000000000001</v>
      </c>
      <c r="L218" s="4">
        <v>0</v>
      </c>
      <c r="M218" s="4">
        <v>2.2399779</v>
      </c>
      <c r="N218" s="245">
        <v>0.3105638965835642</v>
      </c>
      <c r="O218" s="200" t="s">
        <v>100</v>
      </c>
      <c r="P218" s="200">
        <v>1</v>
      </c>
      <c r="Q218" s="246"/>
    </row>
    <row r="219" spans="1:17">
      <c r="A219" s="176">
        <v>216</v>
      </c>
      <c r="B219" s="191" t="s">
        <v>2</v>
      </c>
      <c r="C219" s="191" t="s">
        <v>1252</v>
      </c>
      <c r="D219" s="191" t="s">
        <v>617</v>
      </c>
      <c r="E219" s="191" t="s">
        <v>1288</v>
      </c>
      <c r="F219" s="7" t="s">
        <v>1288</v>
      </c>
      <c r="G219" s="7">
        <v>461212207</v>
      </c>
      <c r="H219" s="7" t="s">
        <v>1294</v>
      </c>
      <c r="I219" s="244" t="s">
        <v>926</v>
      </c>
      <c r="J219" s="7" t="s">
        <v>921</v>
      </c>
      <c r="K219" s="4">
        <v>3.2215999999999996</v>
      </c>
      <c r="L219" s="4">
        <v>0</v>
      </c>
      <c r="M219" s="4">
        <v>2.4194109999999998</v>
      </c>
      <c r="N219" s="245">
        <v>0.2490032902905388</v>
      </c>
      <c r="O219" s="200" t="s">
        <v>100</v>
      </c>
      <c r="P219" s="200">
        <v>1</v>
      </c>
      <c r="Q219" s="246"/>
    </row>
    <row r="220" spans="1:17">
      <c r="A220" s="176">
        <v>217</v>
      </c>
      <c r="B220" s="191" t="s">
        <v>2</v>
      </c>
      <c r="C220" s="191" t="s">
        <v>1252</v>
      </c>
      <c r="D220" s="191" t="s">
        <v>617</v>
      </c>
      <c r="E220" s="191" t="s">
        <v>1288</v>
      </c>
      <c r="F220" s="7" t="s">
        <v>1288</v>
      </c>
      <c r="G220" s="7">
        <v>461212204</v>
      </c>
      <c r="H220" s="7" t="s">
        <v>1295</v>
      </c>
      <c r="I220" s="244" t="s">
        <v>926</v>
      </c>
      <c r="J220" s="7" t="s">
        <v>921</v>
      </c>
      <c r="K220" s="4">
        <v>0.6028</v>
      </c>
      <c r="L220" s="4">
        <v>0</v>
      </c>
      <c r="M220" s="4">
        <v>0.47817599999999999</v>
      </c>
      <c r="N220" s="245">
        <v>0.20674187126741872</v>
      </c>
      <c r="O220" s="200" t="s">
        <v>100</v>
      </c>
      <c r="P220" s="200">
        <v>1</v>
      </c>
      <c r="Q220" s="246"/>
    </row>
    <row r="221" spans="1:17">
      <c r="A221" s="176">
        <v>218</v>
      </c>
      <c r="B221" s="191" t="s">
        <v>2</v>
      </c>
      <c r="C221" s="191" t="s">
        <v>1252</v>
      </c>
      <c r="D221" s="191" t="s">
        <v>617</v>
      </c>
      <c r="E221" s="191" t="s">
        <v>1288</v>
      </c>
      <c r="F221" s="7" t="s">
        <v>1288</v>
      </c>
      <c r="G221" s="7">
        <v>461212205</v>
      </c>
      <c r="H221" s="7" t="s">
        <v>1296</v>
      </c>
      <c r="I221" s="244" t="s">
        <v>926</v>
      </c>
      <c r="J221" s="7" t="s">
        <v>921</v>
      </c>
      <c r="K221" s="4">
        <v>0.79444999999999999</v>
      </c>
      <c r="L221" s="4">
        <v>0</v>
      </c>
      <c r="M221" s="4">
        <v>0.59316499999999994</v>
      </c>
      <c r="N221" s="245">
        <v>0.25336396248977289</v>
      </c>
      <c r="O221" s="200" t="s">
        <v>100</v>
      </c>
      <c r="P221" s="200">
        <v>1</v>
      </c>
      <c r="Q221" s="246"/>
    </row>
    <row r="222" spans="1:17">
      <c r="A222" s="176">
        <v>219</v>
      </c>
      <c r="B222" s="191" t="s">
        <v>2</v>
      </c>
      <c r="C222" s="191" t="s">
        <v>1252</v>
      </c>
      <c r="D222" s="191" t="s">
        <v>617</v>
      </c>
      <c r="E222" s="191" t="s">
        <v>1297</v>
      </c>
      <c r="F222" s="7" t="s">
        <v>1298</v>
      </c>
      <c r="G222" s="7">
        <v>461223201</v>
      </c>
      <c r="H222" s="7" t="s">
        <v>1299</v>
      </c>
      <c r="I222" s="244" t="s">
        <v>920</v>
      </c>
      <c r="J222" s="7" t="s">
        <v>921</v>
      </c>
      <c r="K222" s="4">
        <v>0.6895</v>
      </c>
      <c r="L222" s="4">
        <v>0</v>
      </c>
      <c r="M222" s="4">
        <v>0.58300000000000007</v>
      </c>
      <c r="N222" s="245">
        <v>0.15445975344452489</v>
      </c>
      <c r="O222" s="200" t="s">
        <v>100</v>
      </c>
      <c r="P222" s="200">
        <v>1</v>
      </c>
      <c r="Q222" s="246"/>
    </row>
    <row r="223" spans="1:17">
      <c r="A223" s="176">
        <v>220</v>
      </c>
      <c r="B223" s="191" t="s">
        <v>2</v>
      </c>
      <c r="C223" s="191" t="s">
        <v>1252</v>
      </c>
      <c r="D223" s="191" t="s">
        <v>617</v>
      </c>
      <c r="E223" s="191" t="s">
        <v>1297</v>
      </c>
      <c r="F223" s="7" t="s">
        <v>1298</v>
      </c>
      <c r="G223" s="7">
        <v>461223202</v>
      </c>
      <c r="H223" s="7" t="s">
        <v>1300</v>
      </c>
      <c r="I223" s="244" t="s">
        <v>920</v>
      </c>
      <c r="J223" s="7" t="s">
        <v>921</v>
      </c>
      <c r="K223" s="4">
        <v>0.52429999999999999</v>
      </c>
      <c r="L223" s="4">
        <v>0</v>
      </c>
      <c r="M223" s="4">
        <v>0.34555500000000006</v>
      </c>
      <c r="N223" s="245">
        <v>0.34092122830440574</v>
      </c>
      <c r="O223" s="200" t="s">
        <v>100</v>
      </c>
      <c r="P223" s="200">
        <v>1</v>
      </c>
      <c r="Q223" s="246"/>
    </row>
    <row r="224" spans="1:17">
      <c r="A224" s="176">
        <v>221</v>
      </c>
      <c r="B224" s="191" t="s">
        <v>2</v>
      </c>
      <c r="C224" s="191" t="s">
        <v>1252</v>
      </c>
      <c r="D224" s="191" t="s">
        <v>617</v>
      </c>
      <c r="E224" s="191" t="s">
        <v>1297</v>
      </c>
      <c r="F224" s="7" t="s">
        <v>1301</v>
      </c>
      <c r="G224" s="7">
        <v>461221103</v>
      </c>
      <c r="H224" s="7" t="s">
        <v>1302</v>
      </c>
      <c r="I224" s="244" t="s">
        <v>920</v>
      </c>
      <c r="J224" s="7" t="s">
        <v>921</v>
      </c>
      <c r="K224" s="4">
        <v>0.92049999999999998</v>
      </c>
      <c r="L224" s="4">
        <v>0</v>
      </c>
      <c r="M224" s="4">
        <v>0.51903100000000002</v>
      </c>
      <c r="N224" s="245">
        <v>0.43614231395980441</v>
      </c>
      <c r="O224" s="200" t="s">
        <v>100</v>
      </c>
      <c r="P224" s="200">
        <v>1</v>
      </c>
      <c r="Q224" s="246"/>
    </row>
    <row r="225" spans="1:17">
      <c r="A225" s="176">
        <v>222</v>
      </c>
      <c r="B225" s="191" t="s">
        <v>2</v>
      </c>
      <c r="C225" s="191" t="s">
        <v>1252</v>
      </c>
      <c r="D225" s="191" t="s">
        <v>617</v>
      </c>
      <c r="E225" s="191" t="s">
        <v>1297</v>
      </c>
      <c r="F225" s="7" t="s">
        <v>1303</v>
      </c>
      <c r="G225" s="7">
        <v>461221301</v>
      </c>
      <c r="H225" s="7" t="s">
        <v>1304</v>
      </c>
      <c r="I225" s="244" t="s">
        <v>920</v>
      </c>
      <c r="J225" s="7" t="s">
        <v>921</v>
      </c>
      <c r="K225" s="4">
        <v>1.2193499999999986</v>
      </c>
      <c r="L225" s="4">
        <v>0</v>
      </c>
      <c r="M225" s="4">
        <v>0.986819</v>
      </c>
      <c r="N225" s="245">
        <v>0.19070078320416517</v>
      </c>
      <c r="O225" s="200" t="s">
        <v>100</v>
      </c>
      <c r="P225" s="200">
        <v>1</v>
      </c>
      <c r="Q225" s="246"/>
    </row>
    <row r="226" spans="1:17">
      <c r="A226" s="176">
        <v>223</v>
      </c>
      <c r="B226" s="191" t="s">
        <v>2</v>
      </c>
      <c r="C226" s="191" t="s">
        <v>1252</v>
      </c>
      <c r="D226" s="191" t="s">
        <v>617</v>
      </c>
      <c r="E226" s="191" t="s">
        <v>1297</v>
      </c>
      <c r="F226" s="7" t="s">
        <v>1303</v>
      </c>
      <c r="G226" s="7">
        <v>461221302</v>
      </c>
      <c r="H226" s="7" t="s">
        <v>1305</v>
      </c>
      <c r="I226" s="244" t="s">
        <v>920</v>
      </c>
      <c r="J226" s="7" t="s">
        <v>921</v>
      </c>
      <c r="K226" s="4">
        <v>0.59452000000000116</v>
      </c>
      <c r="L226" s="4">
        <v>0</v>
      </c>
      <c r="M226" s="4">
        <v>0.47193399999999996</v>
      </c>
      <c r="N226" s="245">
        <v>0.20619323151450075</v>
      </c>
      <c r="O226" s="200" t="s">
        <v>100</v>
      </c>
      <c r="P226" s="200">
        <v>1</v>
      </c>
      <c r="Q226" s="246"/>
    </row>
    <row r="227" spans="1:17">
      <c r="A227" s="176">
        <v>224</v>
      </c>
      <c r="B227" s="191" t="s">
        <v>2</v>
      </c>
      <c r="C227" s="191" t="s">
        <v>1252</v>
      </c>
      <c r="D227" s="191" t="s">
        <v>617</v>
      </c>
      <c r="E227" s="191" t="s">
        <v>1297</v>
      </c>
      <c r="F227" s="7" t="s">
        <v>1301</v>
      </c>
      <c r="G227" s="7">
        <v>461229102</v>
      </c>
      <c r="H227" s="7" t="s">
        <v>1306</v>
      </c>
      <c r="I227" s="244" t="s">
        <v>920</v>
      </c>
      <c r="J227" s="7" t="s">
        <v>921</v>
      </c>
      <c r="K227" s="4">
        <v>1.1950000000000001</v>
      </c>
      <c r="L227" s="4">
        <v>0</v>
      </c>
      <c r="M227" s="4">
        <v>0.78407999999999989</v>
      </c>
      <c r="N227" s="245">
        <v>0.34386610878661106</v>
      </c>
      <c r="O227" s="200" t="s">
        <v>100</v>
      </c>
      <c r="P227" s="200">
        <v>1</v>
      </c>
      <c r="Q227" s="246"/>
    </row>
    <row r="228" spans="1:17">
      <c r="A228" s="176">
        <v>225</v>
      </c>
      <c r="B228" s="191" t="s">
        <v>2</v>
      </c>
      <c r="C228" s="191" t="s">
        <v>1252</v>
      </c>
      <c r="D228" s="191" t="s">
        <v>617</v>
      </c>
      <c r="E228" s="191" t="s">
        <v>1297</v>
      </c>
      <c r="F228" s="7" t="s">
        <v>1301</v>
      </c>
      <c r="G228" s="7">
        <v>461229105</v>
      </c>
      <c r="H228" s="7" t="s">
        <v>1307</v>
      </c>
      <c r="I228" s="244" t="s">
        <v>920</v>
      </c>
      <c r="J228" s="7" t="s">
        <v>921</v>
      </c>
      <c r="K228" s="4">
        <v>0.1071</v>
      </c>
      <c r="L228" s="4">
        <v>0</v>
      </c>
      <c r="M228" s="4">
        <v>9.393E-2</v>
      </c>
      <c r="N228" s="245">
        <v>0.12296918767507004</v>
      </c>
      <c r="O228" s="200" t="s">
        <v>100</v>
      </c>
      <c r="P228" s="200">
        <v>1</v>
      </c>
      <c r="Q228" s="246"/>
    </row>
    <row r="229" spans="1:17">
      <c r="A229" s="176">
        <v>226</v>
      </c>
      <c r="B229" s="191" t="s">
        <v>2</v>
      </c>
      <c r="C229" s="191" t="s">
        <v>1252</v>
      </c>
      <c r="D229" s="191" t="s">
        <v>536</v>
      </c>
      <c r="E229" s="191" t="s">
        <v>1308</v>
      </c>
      <c r="F229" s="7" t="s">
        <v>1309</v>
      </c>
      <c r="G229" s="7">
        <v>461521302</v>
      </c>
      <c r="H229" s="7" t="s">
        <v>1310</v>
      </c>
      <c r="I229" s="244" t="s">
        <v>920</v>
      </c>
      <c r="J229" s="7" t="s">
        <v>921</v>
      </c>
      <c r="K229" s="4">
        <v>1.3104</v>
      </c>
      <c r="L229" s="4">
        <v>0</v>
      </c>
      <c r="M229" s="4">
        <v>0.97915549999999996</v>
      </c>
      <c r="N229" s="245">
        <v>0.25278121184371183</v>
      </c>
      <c r="O229" s="200" t="s">
        <v>100</v>
      </c>
      <c r="P229" s="200">
        <v>1</v>
      </c>
      <c r="Q229" s="246"/>
    </row>
    <row r="230" spans="1:17">
      <c r="A230" s="176">
        <v>227</v>
      </c>
      <c r="B230" s="191" t="s">
        <v>2</v>
      </c>
      <c r="C230" s="191" t="s">
        <v>1252</v>
      </c>
      <c r="D230" s="191" t="s">
        <v>536</v>
      </c>
      <c r="E230" s="191" t="s">
        <v>1308</v>
      </c>
      <c r="F230" s="7" t="s">
        <v>1311</v>
      </c>
      <c r="G230" s="7">
        <v>461522602</v>
      </c>
      <c r="H230" s="7" t="s">
        <v>1312</v>
      </c>
      <c r="I230" s="244" t="s">
        <v>920</v>
      </c>
      <c r="J230" s="7" t="s">
        <v>921</v>
      </c>
      <c r="K230" s="4">
        <v>0.76680000000000004</v>
      </c>
      <c r="L230" s="4">
        <v>0</v>
      </c>
      <c r="M230" s="4">
        <v>0.43762199999999996</v>
      </c>
      <c r="N230" s="245">
        <v>0.42928794992175279</v>
      </c>
      <c r="O230" s="200" t="s">
        <v>100</v>
      </c>
      <c r="P230" s="200">
        <v>1</v>
      </c>
      <c r="Q230" s="246"/>
    </row>
    <row r="231" spans="1:17">
      <c r="A231" s="176">
        <v>228</v>
      </c>
      <c r="B231" s="191" t="s">
        <v>2</v>
      </c>
      <c r="C231" s="191" t="s">
        <v>1252</v>
      </c>
      <c r="D231" s="191" t="s">
        <v>536</v>
      </c>
      <c r="E231" s="191" t="s">
        <v>1308</v>
      </c>
      <c r="F231" s="7" t="s">
        <v>1311</v>
      </c>
      <c r="G231" s="7">
        <v>461522601</v>
      </c>
      <c r="H231" s="7" t="s">
        <v>1313</v>
      </c>
      <c r="I231" s="244" t="s">
        <v>920</v>
      </c>
      <c r="J231" s="7" t="s">
        <v>921</v>
      </c>
      <c r="K231" s="4">
        <v>0.50060000000000004</v>
      </c>
      <c r="L231" s="4">
        <v>0</v>
      </c>
      <c r="M231" s="4">
        <v>0.39729500000000001</v>
      </c>
      <c r="N231" s="245">
        <v>0.20636236516180584</v>
      </c>
      <c r="O231" s="200" t="s">
        <v>100</v>
      </c>
      <c r="P231" s="200">
        <v>1</v>
      </c>
      <c r="Q231" s="246"/>
    </row>
    <row r="232" spans="1:17">
      <c r="A232" s="176">
        <v>229</v>
      </c>
      <c r="B232" s="191" t="s">
        <v>2</v>
      </c>
      <c r="C232" s="191" t="s">
        <v>1252</v>
      </c>
      <c r="D232" s="191" t="s">
        <v>536</v>
      </c>
      <c r="E232" s="191" t="s">
        <v>1308</v>
      </c>
      <c r="F232" s="7" t="s">
        <v>1314</v>
      </c>
      <c r="G232" s="7">
        <v>461524202</v>
      </c>
      <c r="H232" s="7" t="s">
        <v>1315</v>
      </c>
      <c r="I232" s="244" t="s">
        <v>972</v>
      </c>
      <c r="J232" s="7" t="s">
        <v>921</v>
      </c>
      <c r="K232" s="4">
        <v>0.255</v>
      </c>
      <c r="L232" s="4">
        <v>0</v>
      </c>
      <c r="M232" s="4">
        <v>0.158503</v>
      </c>
      <c r="N232" s="245">
        <v>0.37841960784313722</v>
      </c>
      <c r="O232" s="200" t="s">
        <v>100</v>
      </c>
      <c r="P232" s="200">
        <v>1</v>
      </c>
      <c r="Q232" s="246"/>
    </row>
    <row r="233" spans="1:17">
      <c r="A233" s="176">
        <v>230</v>
      </c>
      <c r="B233" s="191" t="s">
        <v>2</v>
      </c>
      <c r="C233" s="191" t="s">
        <v>1252</v>
      </c>
      <c r="D233" s="191" t="s">
        <v>536</v>
      </c>
      <c r="E233" s="191" t="s">
        <v>1308</v>
      </c>
      <c r="F233" s="7" t="s">
        <v>1316</v>
      </c>
      <c r="G233" s="7">
        <v>461524401</v>
      </c>
      <c r="H233" s="7" t="s">
        <v>1315</v>
      </c>
      <c r="I233" s="244" t="s">
        <v>972</v>
      </c>
      <c r="J233" s="7" t="s">
        <v>921</v>
      </c>
      <c r="K233" s="4">
        <v>1.9324000000000001</v>
      </c>
      <c r="L233" s="4">
        <v>0</v>
      </c>
      <c r="M233" s="4">
        <v>1.0426340000000001</v>
      </c>
      <c r="N233" s="245">
        <v>0.46044607741668386</v>
      </c>
      <c r="O233" s="200" t="s">
        <v>100</v>
      </c>
      <c r="P233" s="200">
        <v>1</v>
      </c>
      <c r="Q233" s="246"/>
    </row>
    <row r="234" spans="1:17">
      <c r="A234" s="176">
        <v>231</v>
      </c>
      <c r="B234" s="191" t="s">
        <v>2</v>
      </c>
      <c r="C234" s="191" t="s">
        <v>1252</v>
      </c>
      <c r="D234" s="191" t="s">
        <v>536</v>
      </c>
      <c r="E234" s="191" t="s">
        <v>1317</v>
      </c>
      <c r="F234" s="7" t="s">
        <v>1318</v>
      </c>
      <c r="G234" s="7">
        <v>461511302</v>
      </c>
      <c r="H234" s="7" t="s">
        <v>1319</v>
      </c>
      <c r="I234" s="244" t="s">
        <v>920</v>
      </c>
      <c r="J234" s="7" t="s">
        <v>921</v>
      </c>
      <c r="K234" s="4">
        <v>0.59759000000000007</v>
      </c>
      <c r="L234" s="4">
        <v>0</v>
      </c>
      <c r="M234" s="4">
        <v>0.32596020000000003</v>
      </c>
      <c r="N234" s="245">
        <v>0.45454207734399843</v>
      </c>
      <c r="O234" s="200" t="s">
        <v>100</v>
      </c>
      <c r="P234" s="200">
        <v>1</v>
      </c>
      <c r="Q234" s="246"/>
    </row>
    <row r="235" spans="1:17">
      <c r="A235" s="176">
        <v>232</v>
      </c>
      <c r="B235" s="191" t="s">
        <v>2</v>
      </c>
      <c r="C235" s="191" t="s">
        <v>1252</v>
      </c>
      <c r="D235" s="191" t="s">
        <v>536</v>
      </c>
      <c r="E235" s="191" t="s">
        <v>1317</v>
      </c>
      <c r="F235" s="7" t="s">
        <v>1317</v>
      </c>
      <c r="G235" s="7">
        <v>461511101</v>
      </c>
      <c r="H235" s="7" t="s">
        <v>1320</v>
      </c>
      <c r="I235" s="244" t="s">
        <v>920</v>
      </c>
      <c r="J235" s="7" t="s">
        <v>921</v>
      </c>
      <c r="K235" s="4">
        <v>1.7349299999999999</v>
      </c>
      <c r="L235" s="4">
        <v>0</v>
      </c>
      <c r="M235" s="4">
        <v>0.8859760000000001</v>
      </c>
      <c r="N235" s="245">
        <v>0.48933040526130722</v>
      </c>
      <c r="O235" s="200" t="s">
        <v>100</v>
      </c>
      <c r="P235" s="200">
        <v>1</v>
      </c>
      <c r="Q235" s="246"/>
    </row>
    <row r="236" spans="1:17">
      <c r="A236" s="176">
        <v>233</v>
      </c>
      <c r="B236" s="191" t="s">
        <v>2</v>
      </c>
      <c r="C236" s="191" t="s">
        <v>1252</v>
      </c>
      <c r="D236" s="191" t="s">
        <v>536</v>
      </c>
      <c r="E236" s="191" t="s">
        <v>1317</v>
      </c>
      <c r="F236" s="7" t="s">
        <v>1317</v>
      </c>
      <c r="G236" s="7">
        <v>461511301</v>
      </c>
      <c r="H236" s="7" t="s">
        <v>1321</v>
      </c>
      <c r="I236" s="244" t="s">
        <v>920</v>
      </c>
      <c r="J236" s="7" t="s">
        <v>921</v>
      </c>
      <c r="K236" s="4">
        <v>1.2812000000000001</v>
      </c>
      <c r="L236" s="4">
        <v>0</v>
      </c>
      <c r="M236" s="4">
        <v>1.209435</v>
      </c>
      <c r="N236" s="245">
        <v>5.601389322510153E-2</v>
      </c>
      <c r="O236" s="200" t="s">
        <v>100</v>
      </c>
      <c r="P236" s="200">
        <v>1</v>
      </c>
      <c r="Q236" s="246"/>
    </row>
    <row r="237" spans="1:17">
      <c r="A237" s="176">
        <v>234</v>
      </c>
      <c r="B237" s="191" t="s">
        <v>2</v>
      </c>
      <c r="C237" s="191" t="s">
        <v>1252</v>
      </c>
      <c r="D237" s="191" t="s">
        <v>536</v>
      </c>
      <c r="E237" s="191" t="s">
        <v>1317</v>
      </c>
      <c r="F237" s="7" t="s">
        <v>1318</v>
      </c>
      <c r="G237" s="7">
        <v>461512102</v>
      </c>
      <c r="H237" s="7" t="s">
        <v>1322</v>
      </c>
      <c r="I237" s="244" t="s">
        <v>920</v>
      </c>
      <c r="J237" s="7" t="s">
        <v>921</v>
      </c>
      <c r="K237" s="4">
        <v>1.05271</v>
      </c>
      <c r="L237" s="4">
        <v>0</v>
      </c>
      <c r="M237" s="4">
        <v>0.57208799999999993</v>
      </c>
      <c r="N237" s="245">
        <v>0.45655688651195492</v>
      </c>
      <c r="O237" s="200" t="s">
        <v>100</v>
      </c>
      <c r="P237" s="200">
        <v>1</v>
      </c>
      <c r="Q237" s="246"/>
    </row>
    <row r="238" spans="1:17">
      <c r="A238" s="176">
        <v>235</v>
      </c>
      <c r="B238" s="191" t="s">
        <v>2</v>
      </c>
      <c r="C238" s="191" t="s">
        <v>1252</v>
      </c>
      <c r="D238" s="191" t="s">
        <v>536</v>
      </c>
      <c r="E238" s="191" t="s">
        <v>1317</v>
      </c>
      <c r="F238" s="7" t="s">
        <v>1173</v>
      </c>
      <c r="G238" s="7">
        <v>461512402</v>
      </c>
      <c r="H238" s="7" t="s">
        <v>1323</v>
      </c>
      <c r="I238" s="244" t="s">
        <v>920</v>
      </c>
      <c r="J238" s="7" t="s">
        <v>921</v>
      </c>
      <c r="K238" s="4">
        <v>0.57990000000000008</v>
      </c>
      <c r="L238" s="4">
        <v>0</v>
      </c>
      <c r="M238" s="4">
        <v>0.54485300000000003</v>
      </c>
      <c r="N238" s="245">
        <v>6.0436282117606543E-2</v>
      </c>
      <c r="O238" s="200" t="s">
        <v>100</v>
      </c>
      <c r="P238" s="200">
        <v>1</v>
      </c>
      <c r="Q238" s="246"/>
    </row>
    <row r="239" spans="1:17">
      <c r="A239" s="176">
        <v>236</v>
      </c>
      <c r="B239" s="191" t="s">
        <v>2</v>
      </c>
      <c r="C239" s="191" t="s">
        <v>1252</v>
      </c>
      <c r="D239" s="191" t="s">
        <v>536</v>
      </c>
      <c r="E239" s="191" t="s">
        <v>1317</v>
      </c>
      <c r="F239" s="7" t="s">
        <v>1173</v>
      </c>
      <c r="G239" s="7">
        <v>461512401</v>
      </c>
      <c r="H239" s="7" t="s">
        <v>1324</v>
      </c>
      <c r="I239" s="244" t="s">
        <v>920</v>
      </c>
      <c r="J239" s="7" t="s">
        <v>921</v>
      </c>
      <c r="K239" s="4">
        <v>0.80783999999999989</v>
      </c>
      <c r="L239" s="4">
        <v>0</v>
      </c>
      <c r="M239" s="4">
        <v>0.52416050000000003</v>
      </c>
      <c r="N239" s="245">
        <v>0.35115802634184978</v>
      </c>
      <c r="O239" s="200" t="s">
        <v>100</v>
      </c>
      <c r="P239" s="200">
        <v>1</v>
      </c>
      <c r="Q239" s="246"/>
    </row>
    <row r="240" spans="1:17">
      <c r="A240" s="176">
        <v>237</v>
      </c>
      <c r="B240" s="191" t="s">
        <v>2</v>
      </c>
      <c r="C240" s="191" t="s">
        <v>1252</v>
      </c>
      <c r="D240" s="191" t="s">
        <v>536</v>
      </c>
      <c r="E240" s="191" t="s">
        <v>1023</v>
      </c>
      <c r="F240" s="7" t="s">
        <v>1325</v>
      </c>
      <c r="G240" s="7">
        <v>461533301</v>
      </c>
      <c r="H240" s="7" t="s">
        <v>1326</v>
      </c>
      <c r="I240" s="244" t="s">
        <v>920</v>
      </c>
      <c r="J240" s="7" t="s">
        <v>921</v>
      </c>
      <c r="K240" s="4">
        <v>0.470912</v>
      </c>
      <c r="L240" s="4">
        <v>0</v>
      </c>
      <c r="M240" s="4">
        <v>0.39199220000000001</v>
      </c>
      <c r="N240" s="245">
        <v>0.16758927357977704</v>
      </c>
      <c r="O240" s="200" t="s">
        <v>100</v>
      </c>
      <c r="P240" s="200">
        <v>1</v>
      </c>
      <c r="Q240" s="246"/>
    </row>
    <row r="241" spans="1:17">
      <c r="A241" s="176">
        <v>238</v>
      </c>
      <c r="B241" s="191" t="s">
        <v>2</v>
      </c>
      <c r="C241" s="191" t="s">
        <v>1252</v>
      </c>
      <c r="D241" s="191" t="s">
        <v>536</v>
      </c>
      <c r="E241" s="191" t="s">
        <v>1023</v>
      </c>
      <c r="F241" s="7" t="s">
        <v>1023</v>
      </c>
      <c r="G241" s="7">
        <v>461531202</v>
      </c>
      <c r="H241" s="7" t="s">
        <v>1327</v>
      </c>
      <c r="I241" s="244" t="s">
        <v>920</v>
      </c>
      <c r="J241" s="7" t="s">
        <v>921</v>
      </c>
      <c r="K241" s="4">
        <v>0.71812000000000009</v>
      </c>
      <c r="L241" s="4">
        <v>0</v>
      </c>
      <c r="M241" s="4">
        <v>0.56617580000000001</v>
      </c>
      <c r="N241" s="245">
        <v>0.21158608589093753</v>
      </c>
      <c r="O241" s="200" t="s">
        <v>100</v>
      </c>
      <c r="P241" s="200">
        <v>1</v>
      </c>
      <c r="Q241" s="246"/>
    </row>
    <row r="242" spans="1:17">
      <c r="A242" s="176">
        <v>239</v>
      </c>
      <c r="B242" s="191" t="s">
        <v>2</v>
      </c>
      <c r="C242" s="191" t="s">
        <v>1252</v>
      </c>
      <c r="D242" s="191" t="s">
        <v>536</v>
      </c>
      <c r="E242" s="191" t="s">
        <v>1023</v>
      </c>
      <c r="F242" s="7" t="s">
        <v>929</v>
      </c>
      <c r="G242" s="7">
        <v>461534102</v>
      </c>
      <c r="H242" s="7" t="s">
        <v>1328</v>
      </c>
      <c r="I242" s="244" t="s">
        <v>920</v>
      </c>
      <c r="J242" s="7" t="s">
        <v>921</v>
      </c>
      <c r="K242" s="4">
        <v>0.26369999999999999</v>
      </c>
      <c r="L242" s="4">
        <v>0</v>
      </c>
      <c r="M242" s="4">
        <v>0.15351379999999998</v>
      </c>
      <c r="N242" s="245">
        <v>0.41784679560106186</v>
      </c>
      <c r="O242" s="200" t="s">
        <v>100</v>
      </c>
      <c r="P242" s="200">
        <v>1</v>
      </c>
      <c r="Q242" s="246"/>
    </row>
    <row r="243" spans="1:17">
      <c r="A243" s="176">
        <v>240</v>
      </c>
      <c r="B243" s="191" t="s">
        <v>2</v>
      </c>
      <c r="C243" s="191" t="s">
        <v>1252</v>
      </c>
      <c r="D243" s="191" t="s">
        <v>536</v>
      </c>
      <c r="E243" s="191" t="s">
        <v>1023</v>
      </c>
      <c r="F243" s="7" t="s">
        <v>1329</v>
      </c>
      <c r="G243" s="7">
        <v>461532403</v>
      </c>
      <c r="H243" s="7" t="s">
        <v>1330</v>
      </c>
      <c r="I243" s="244" t="s">
        <v>920</v>
      </c>
      <c r="J243" s="7" t="s">
        <v>921</v>
      </c>
      <c r="K243" s="4">
        <v>0.69879999999999998</v>
      </c>
      <c r="L243" s="4">
        <v>0</v>
      </c>
      <c r="M243" s="4">
        <v>0.53347600000000006</v>
      </c>
      <c r="N243" s="245">
        <v>0.23658271322266733</v>
      </c>
      <c r="O243" s="200" t="s">
        <v>100</v>
      </c>
      <c r="P243" s="200">
        <v>1</v>
      </c>
      <c r="Q243" s="246"/>
    </row>
    <row r="244" spans="1:17">
      <c r="A244" s="176">
        <v>241</v>
      </c>
      <c r="B244" s="191" t="s">
        <v>2</v>
      </c>
      <c r="C244" s="191" t="s">
        <v>1252</v>
      </c>
      <c r="D244" s="191" t="s">
        <v>536</v>
      </c>
      <c r="E244" s="191" t="s">
        <v>1023</v>
      </c>
      <c r="F244" s="7" t="s">
        <v>1329</v>
      </c>
      <c r="G244" s="7">
        <v>461532402</v>
      </c>
      <c r="H244" s="7" t="s">
        <v>1103</v>
      </c>
      <c r="I244" s="244" t="s">
        <v>920</v>
      </c>
      <c r="J244" s="7" t="s">
        <v>921</v>
      </c>
      <c r="K244" s="4">
        <v>0.78059999999999996</v>
      </c>
      <c r="L244" s="4">
        <v>0</v>
      </c>
      <c r="M244" s="4">
        <v>0.48841330000000005</v>
      </c>
      <c r="N244" s="245">
        <v>0.37431040225467582</v>
      </c>
      <c r="O244" s="200" t="s">
        <v>100</v>
      </c>
      <c r="P244" s="200">
        <v>1</v>
      </c>
      <c r="Q244" s="246"/>
    </row>
    <row r="245" spans="1:17">
      <c r="A245" s="176">
        <v>242</v>
      </c>
      <c r="B245" s="191" t="s">
        <v>2</v>
      </c>
      <c r="C245" s="191" t="s">
        <v>1252</v>
      </c>
      <c r="D245" s="191" t="s">
        <v>536</v>
      </c>
      <c r="E245" s="191" t="s">
        <v>1317</v>
      </c>
      <c r="F245" s="7" t="s">
        <v>1329</v>
      </c>
      <c r="G245" s="7">
        <v>461532401</v>
      </c>
      <c r="H245" s="7" t="s">
        <v>1331</v>
      </c>
      <c r="I245" s="244" t="s">
        <v>920</v>
      </c>
      <c r="J245" s="7" t="s">
        <v>921</v>
      </c>
      <c r="K245" s="4">
        <v>2.8344</v>
      </c>
      <c r="L245" s="4">
        <v>0</v>
      </c>
      <c r="M245" s="4">
        <v>2.0682046000000001</v>
      </c>
      <c r="N245" s="245">
        <v>0.27032013830087498</v>
      </c>
      <c r="O245" s="200" t="s">
        <v>100</v>
      </c>
      <c r="P245" s="200">
        <v>1</v>
      </c>
      <c r="Q245" s="246"/>
    </row>
    <row r="246" spans="1:17">
      <c r="A246" s="176">
        <v>243</v>
      </c>
      <c r="B246" s="191" t="s">
        <v>2</v>
      </c>
      <c r="C246" s="191" t="s">
        <v>1252</v>
      </c>
      <c r="D246" s="191" t="s">
        <v>536</v>
      </c>
      <c r="E246" s="191" t="s">
        <v>1317</v>
      </c>
      <c r="F246" s="7" t="s">
        <v>1332</v>
      </c>
      <c r="G246" s="7">
        <v>461511204</v>
      </c>
      <c r="H246" s="7" t="s">
        <v>1332</v>
      </c>
      <c r="I246" s="244" t="s">
        <v>920</v>
      </c>
      <c r="J246" s="7" t="s">
        <v>921</v>
      </c>
      <c r="K246" s="4">
        <v>0.21700135499999998</v>
      </c>
      <c r="L246" s="4">
        <v>0</v>
      </c>
      <c r="M246" s="4">
        <v>0.169743</v>
      </c>
      <c r="N246" s="245">
        <v>0.21777907792326912</v>
      </c>
      <c r="O246" s="200" t="s">
        <v>100</v>
      </c>
      <c r="P246" s="200">
        <v>1</v>
      </c>
      <c r="Q246" s="246"/>
    </row>
    <row r="247" spans="1:17">
      <c r="A247" s="176">
        <v>244</v>
      </c>
      <c r="B247" s="191" t="s">
        <v>2</v>
      </c>
      <c r="C247" s="191" t="s">
        <v>1252</v>
      </c>
      <c r="D247" s="191" t="s">
        <v>536</v>
      </c>
      <c r="E247" s="191" t="s">
        <v>1317</v>
      </c>
      <c r="F247" s="7" t="s">
        <v>1332</v>
      </c>
      <c r="G247" s="7">
        <v>461511203</v>
      </c>
      <c r="H247" s="7" t="s">
        <v>1333</v>
      </c>
      <c r="I247" s="244" t="s">
        <v>920</v>
      </c>
      <c r="J247" s="7" t="s">
        <v>921</v>
      </c>
      <c r="K247" s="4">
        <v>0.15697321499999983</v>
      </c>
      <c r="L247" s="4">
        <v>0</v>
      </c>
      <c r="M247" s="4">
        <v>0.10377400000000001</v>
      </c>
      <c r="N247" s="245">
        <v>0.33890632233021334</v>
      </c>
      <c r="O247" s="200" t="s">
        <v>100</v>
      </c>
      <c r="P247" s="200">
        <v>1</v>
      </c>
      <c r="Q247" s="246"/>
    </row>
    <row r="248" spans="1:17">
      <c r="A248" s="176">
        <v>245</v>
      </c>
      <c r="B248" s="191" t="s">
        <v>2</v>
      </c>
      <c r="C248" s="191" t="s">
        <v>1252</v>
      </c>
      <c r="D248" s="191" t="s">
        <v>536</v>
      </c>
      <c r="E248" s="191" t="s">
        <v>1317</v>
      </c>
      <c r="F248" s="7" t="s">
        <v>1332</v>
      </c>
      <c r="G248" s="7">
        <v>461511202</v>
      </c>
      <c r="H248" s="7" t="s">
        <v>1334</v>
      </c>
      <c r="I248" s="244" t="s">
        <v>920</v>
      </c>
      <c r="J248" s="7" t="s">
        <v>921</v>
      </c>
      <c r="K248" s="4">
        <v>0.4949654049999998</v>
      </c>
      <c r="L248" s="4">
        <v>0</v>
      </c>
      <c r="M248" s="4">
        <v>0.25408000000000003</v>
      </c>
      <c r="N248" s="245">
        <v>0.4866711947272353</v>
      </c>
      <c r="O248" s="200" t="s">
        <v>100</v>
      </c>
      <c r="P248" s="200">
        <v>1</v>
      </c>
      <c r="Q248" s="246"/>
    </row>
    <row r="249" spans="1:17">
      <c r="A249" s="176">
        <v>246</v>
      </c>
      <c r="B249" s="191" t="s">
        <v>2</v>
      </c>
      <c r="C249" s="191" t="s">
        <v>1335</v>
      </c>
      <c r="D249" s="191" t="s">
        <v>1336</v>
      </c>
      <c r="E249" s="191" t="s">
        <v>1337</v>
      </c>
      <c r="F249" s="7" t="s">
        <v>1338</v>
      </c>
      <c r="G249" s="7">
        <v>462322101</v>
      </c>
      <c r="H249" s="7" t="s">
        <v>1339</v>
      </c>
      <c r="I249" s="244" t="s">
        <v>920</v>
      </c>
      <c r="J249" s="7" t="s">
        <v>921</v>
      </c>
      <c r="K249" s="4">
        <v>0.68080000000000007</v>
      </c>
      <c r="L249" s="4">
        <v>0</v>
      </c>
      <c r="M249" s="4">
        <v>0.63535999999999992</v>
      </c>
      <c r="N249" s="245">
        <v>6.6745005875440855E-2</v>
      </c>
      <c r="O249" s="200" t="s">
        <v>100</v>
      </c>
      <c r="P249" s="200">
        <v>1</v>
      </c>
      <c r="Q249" s="246"/>
    </row>
    <row r="250" spans="1:17">
      <c r="A250" s="176">
        <v>247</v>
      </c>
      <c r="B250" s="191" t="s">
        <v>2</v>
      </c>
      <c r="C250" s="191" t="s">
        <v>1335</v>
      </c>
      <c r="D250" s="191" t="s">
        <v>1336</v>
      </c>
      <c r="E250" s="191" t="s">
        <v>1337</v>
      </c>
      <c r="F250" s="7" t="s">
        <v>1338</v>
      </c>
      <c r="G250" s="7">
        <v>462322103</v>
      </c>
      <c r="H250" s="7" t="s">
        <v>1340</v>
      </c>
      <c r="I250" s="244" t="s">
        <v>920</v>
      </c>
      <c r="J250" s="7" t="s">
        <v>921</v>
      </c>
      <c r="K250" s="4">
        <v>0.41160000000000002</v>
      </c>
      <c r="L250" s="4">
        <v>0</v>
      </c>
      <c r="M250" s="4">
        <v>0.36368499999999998</v>
      </c>
      <c r="N250" s="245">
        <v>0.11641156462585045</v>
      </c>
      <c r="O250" s="200" t="s">
        <v>100</v>
      </c>
      <c r="P250" s="200">
        <v>1</v>
      </c>
      <c r="Q250" s="246"/>
    </row>
    <row r="251" spans="1:17">
      <c r="A251" s="176">
        <v>248</v>
      </c>
      <c r="B251" s="191" t="s">
        <v>2</v>
      </c>
      <c r="C251" s="191" t="s">
        <v>1335</v>
      </c>
      <c r="D251" s="191" t="s">
        <v>1336</v>
      </c>
      <c r="E251" s="191" t="s">
        <v>1337</v>
      </c>
      <c r="F251" s="7" t="s">
        <v>1338</v>
      </c>
      <c r="G251" s="7">
        <v>462322104</v>
      </c>
      <c r="H251" s="7" t="s">
        <v>1341</v>
      </c>
      <c r="I251" s="244" t="s">
        <v>920</v>
      </c>
      <c r="J251" s="7" t="s">
        <v>927</v>
      </c>
      <c r="K251" s="4">
        <v>0.31658799999999998</v>
      </c>
      <c r="L251" s="4">
        <v>0</v>
      </c>
      <c r="M251" s="4">
        <v>0.16960800000000001</v>
      </c>
      <c r="N251" s="245">
        <v>0.46426270104994494</v>
      </c>
      <c r="O251" s="200" t="s">
        <v>100</v>
      </c>
      <c r="P251" s="247"/>
      <c r="Q251" s="246"/>
    </row>
    <row r="252" spans="1:17">
      <c r="A252" s="176">
        <v>249</v>
      </c>
      <c r="B252" s="191" t="s">
        <v>2</v>
      </c>
      <c r="C252" s="191" t="s">
        <v>1335</v>
      </c>
      <c r="D252" s="191" t="s">
        <v>1336</v>
      </c>
      <c r="E252" s="191" t="s">
        <v>1337</v>
      </c>
      <c r="F252" s="7" t="s">
        <v>1338</v>
      </c>
      <c r="G252" s="7">
        <v>462322102</v>
      </c>
      <c r="H252" s="7" t="s">
        <v>1342</v>
      </c>
      <c r="I252" s="244" t="s">
        <v>920</v>
      </c>
      <c r="J252" s="7" t="s">
        <v>921</v>
      </c>
      <c r="K252" s="4">
        <v>0.49580000000000002</v>
      </c>
      <c r="L252" s="4">
        <v>0</v>
      </c>
      <c r="M252" s="4">
        <v>0.40165300000000004</v>
      </c>
      <c r="N252" s="245">
        <v>0.18988906817265017</v>
      </c>
      <c r="O252" s="200" t="s">
        <v>100</v>
      </c>
      <c r="P252" s="200">
        <v>1</v>
      </c>
      <c r="Q252" s="246"/>
    </row>
    <row r="253" spans="1:17">
      <c r="A253" s="176">
        <v>250</v>
      </c>
      <c r="B253" s="191" t="s">
        <v>2</v>
      </c>
      <c r="C253" s="191" t="s">
        <v>1335</v>
      </c>
      <c r="D253" s="191" t="s">
        <v>1336</v>
      </c>
      <c r="E253" s="191" t="s">
        <v>1343</v>
      </c>
      <c r="F253" s="7" t="s">
        <v>1343</v>
      </c>
      <c r="G253" s="7">
        <v>462311101</v>
      </c>
      <c r="H253" s="7" t="s">
        <v>1343</v>
      </c>
      <c r="I253" s="244" t="s">
        <v>926</v>
      </c>
      <c r="J253" s="7" t="s">
        <v>921</v>
      </c>
      <c r="K253" s="4">
        <v>1.2869999999999999</v>
      </c>
      <c r="L253" s="4">
        <v>0</v>
      </c>
      <c r="M253" s="4">
        <v>1.0578349999999999</v>
      </c>
      <c r="N253" s="245">
        <v>0.17806138306138308</v>
      </c>
      <c r="O253" s="200" t="s">
        <v>100</v>
      </c>
      <c r="P253" s="200">
        <v>1</v>
      </c>
      <c r="Q253" s="246"/>
    </row>
    <row r="254" spans="1:17">
      <c r="A254" s="176">
        <v>251</v>
      </c>
      <c r="B254" s="191" t="s">
        <v>2</v>
      </c>
      <c r="C254" s="191" t="s">
        <v>1335</v>
      </c>
      <c r="D254" s="191" t="s">
        <v>1336</v>
      </c>
      <c r="E254" s="191" t="s">
        <v>1343</v>
      </c>
      <c r="F254" s="7" t="s">
        <v>1344</v>
      </c>
      <c r="G254" s="7">
        <v>462311603</v>
      </c>
      <c r="H254" s="7" t="s">
        <v>1345</v>
      </c>
      <c r="I254" s="244" t="s">
        <v>920</v>
      </c>
      <c r="J254" s="7" t="s">
        <v>921</v>
      </c>
      <c r="K254" s="4">
        <v>0.35399999999999987</v>
      </c>
      <c r="L254" s="4">
        <v>0</v>
      </c>
      <c r="M254" s="4">
        <v>0.22651299999999999</v>
      </c>
      <c r="N254" s="245">
        <v>0.3601327683615817</v>
      </c>
      <c r="O254" s="200" t="s">
        <v>100</v>
      </c>
      <c r="P254" s="200">
        <v>1</v>
      </c>
      <c r="Q254" s="246"/>
    </row>
    <row r="255" spans="1:17">
      <c r="A255" s="176">
        <v>252</v>
      </c>
      <c r="B255" s="191" t="s">
        <v>2</v>
      </c>
      <c r="C255" s="191" t="s">
        <v>1335</v>
      </c>
      <c r="D255" s="191" t="s">
        <v>1336</v>
      </c>
      <c r="E255" s="191" t="s">
        <v>1337</v>
      </c>
      <c r="F255" s="7" t="s">
        <v>1346</v>
      </c>
      <c r="G255" s="7">
        <v>462321204</v>
      </c>
      <c r="H255" s="7" t="s">
        <v>1347</v>
      </c>
      <c r="I255" s="244" t="s">
        <v>920</v>
      </c>
      <c r="J255" s="7" t="s">
        <v>921</v>
      </c>
      <c r="K255" s="4">
        <v>0.33049999999999996</v>
      </c>
      <c r="L255" s="4">
        <v>0</v>
      </c>
      <c r="M255" s="4">
        <v>0.19740479999999999</v>
      </c>
      <c r="N255" s="245">
        <v>0.40270862329803325</v>
      </c>
      <c r="O255" s="200" t="s">
        <v>100</v>
      </c>
      <c r="P255" s="200">
        <v>1</v>
      </c>
      <c r="Q255" s="246"/>
    </row>
    <row r="256" spans="1:17">
      <c r="A256" s="176">
        <v>253</v>
      </c>
      <c r="B256" s="191" t="s">
        <v>2</v>
      </c>
      <c r="C256" s="191" t="s">
        <v>1335</v>
      </c>
      <c r="D256" s="191" t="s">
        <v>1336</v>
      </c>
      <c r="E256" s="191" t="s">
        <v>1337</v>
      </c>
      <c r="F256" s="7" t="s">
        <v>1346</v>
      </c>
      <c r="G256" s="7">
        <v>462321201</v>
      </c>
      <c r="H256" s="7" t="s">
        <v>1348</v>
      </c>
      <c r="I256" s="244" t="s">
        <v>920</v>
      </c>
      <c r="J256" s="7" t="s">
        <v>921</v>
      </c>
      <c r="K256" s="4">
        <v>0.54909999999999992</v>
      </c>
      <c r="L256" s="4">
        <v>0</v>
      </c>
      <c r="M256" s="4">
        <v>0.47869520099999996</v>
      </c>
      <c r="N256" s="245">
        <v>0.1282185376069932</v>
      </c>
      <c r="O256" s="200" t="s">
        <v>100</v>
      </c>
      <c r="P256" s="200">
        <v>1</v>
      </c>
      <c r="Q256" s="246"/>
    </row>
    <row r="257" spans="1:17">
      <c r="A257" s="176">
        <v>254</v>
      </c>
      <c r="B257" s="191" t="s">
        <v>2</v>
      </c>
      <c r="C257" s="191" t="s">
        <v>1335</v>
      </c>
      <c r="D257" s="191" t="s">
        <v>1336</v>
      </c>
      <c r="E257" s="191" t="s">
        <v>1343</v>
      </c>
      <c r="F257" s="7" t="s">
        <v>1349</v>
      </c>
      <c r="G257" s="7">
        <v>462312205</v>
      </c>
      <c r="H257" s="7" t="s">
        <v>1350</v>
      </c>
      <c r="I257" s="244" t="s">
        <v>920</v>
      </c>
      <c r="J257" s="7" t="s">
        <v>921</v>
      </c>
      <c r="K257" s="4">
        <v>0.98799999999999999</v>
      </c>
      <c r="L257" s="4">
        <v>0</v>
      </c>
      <c r="M257" s="4">
        <v>0.56446099999999999</v>
      </c>
      <c r="N257" s="245">
        <v>0.42868319838056679</v>
      </c>
      <c r="O257" s="200" t="s">
        <v>100</v>
      </c>
      <c r="P257" s="200">
        <v>1</v>
      </c>
      <c r="Q257" s="246"/>
    </row>
    <row r="258" spans="1:17">
      <c r="A258" s="176">
        <v>255</v>
      </c>
      <c r="B258" s="191" t="s">
        <v>2</v>
      </c>
      <c r="C258" s="191" t="s">
        <v>1335</v>
      </c>
      <c r="D258" s="191" t="s">
        <v>1336</v>
      </c>
      <c r="E258" s="191" t="s">
        <v>1343</v>
      </c>
      <c r="F258" s="7" t="s">
        <v>1349</v>
      </c>
      <c r="G258" s="7">
        <v>462312203</v>
      </c>
      <c r="H258" s="7" t="s">
        <v>1351</v>
      </c>
      <c r="I258" s="244" t="s">
        <v>920</v>
      </c>
      <c r="J258" s="7" t="s">
        <v>921</v>
      </c>
      <c r="K258" s="4">
        <v>0.77500000000000002</v>
      </c>
      <c r="L258" s="4">
        <v>0</v>
      </c>
      <c r="M258" s="4">
        <v>0.58444499999999999</v>
      </c>
      <c r="N258" s="245">
        <v>0.24587741935483876</v>
      </c>
      <c r="O258" s="200" t="s">
        <v>100</v>
      </c>
      <c r="P258" s="200">
        <v>1</v>
      </c>
      <c r="Q258" s="246"/>
    </row>
    <row r="259" spans="1:17">
      <c r="A259" s="176">
        <v>256</v>
      </c>
      <c r="B259" s="191" t="s">
        <v>2</v>
      </c>
      <c r="C259" s="191" t="s">
        <v>1335</v>
      </c>
      <c r="D259" s="191" t="s">
        <v>1336</v>
      </c>
      <c r="E259" s="191" t="s">
        <v>1343</v>
      </c>
      <c r="F259" s="7" t="s">
        <v>1349</v>
      </c>
      <c r="G259" s="7">
        <v>462312204</v>
      </c>
      <c r="H259" s="7" t="s">
        <v>1352</v>
      </c>
      <c r="I259" s="244" t="s">
        <v>920</v>
      </c>
      <c r="J259" s="7" t="s">
        <v>921</v>
      </c>
      <c r="K259" s="4">
        <v>1.3009999999999999</v>
      </c>
      <c r="L259" s="4">
        <v>0</v>
      </c>
      <c r="M259" s="4">
        <v>0.99030300000000004</v>
      </c>
      <c r="N259" s="245">
        <v>0.23881398923904684</v>
      </c>
      <c r="O259" s="200" t="s">
        <v>100</v>
      </c>
      <c r="P259" s="200">
        <v>1</v>
      </c>
      <c r="Q259" s="246"/>
    </row>
    <row r="260" spans="1:17">
      <c r="A260" s="176">
        <v>257</v>
      </c>
      <c r="B260" s="191" t="s">
        <v>2</v>
      </c>
      <c r="C260" s="191" t="s">
        <v>1335</v>
      </c>
      <c r="D260" s="191" t="s">
        <v>1336</v>
      </c>
      <c r="E260" s="191" t="s">
        <v>1343</v>
      </c>
      <c r="F260" s="7" t="s">
        <v>1353</v>
      </c>
      <c r="G260" s="7">
        <v>462313301</v>
      </c>
      <c r="H260" s="7" t="s">
        <v>1354</v>
      </c>
      <c r="I260" s="244" t="s">
        <v>920</v>
      </c>
      <c r="J260" s="7" t="s">
        <v>921</v>
      </c>
      <c r="K260" s="4">
        <v>0.72040000000000004</v>
      </c>
      <c r="L260" s="4">
        <v>0</v>
      </c>
      <c r="M260" s="4">
        <v>0.57529799999999998</v>
      </c>
      <c r="N260" s="245">
        <v>0.20141865630205447</v>
      </c>
      <c r="O260" s="200" t="s">
        <v>100</v>
      </c>
      <c r="P260" s="200">
        <v>1</v>
      </c>
      <c r="Q260" s="246"/>
    </row>
    <row r="261" spans="1:17">
      <c r="A261" s="176">
        <v>258</v>
      </c>
      <c r="B261" s="191" t="s">
        <v>2</v>
      </c>
      <c r="C261" s="191" t="s">
        <v>1335</v>
      </c>
      <c r="D261" s="191" t="s">
        <v>1336</v>
      </c>
      <c r="E261" s="191" t="s">
        <v>1343</v>
      </c>
      <c r="F261" s="7" t="s">
        <v>1353</v>
      </c>
      <c r="G261" s="7">
        <v>462313303</v>
      </c>
      <c r="H261" s="7" t="s">
        <v>964</v>
      </c>
      <c r="I261" s="244" t="s">
        <v>920</v>
      </c>
      <c r="J261" s="7" t="s">
        <v>921</v>
      </c>
      <c r="K261" s="4">
        <v>0.78520000000000012</v>
      </c>
      <c r="L261" s="4">
        <v>0</v>
      </c>
      <c r="M261" s="4">
        <v>0.445774</v>
      </c>
      <c r="N261" s="245">
        <v>0.43227967396841582</v>
      </c>
      <c r="O261" s="200" t="s">
        <v>100</v>
      </c>
      <c r="P261" s="200">
        <v>1</v>
      </c>
      <c r="Q261" s="246"/>
    </row>
    <row r="262" spans="1:17">
      <c r="A262" s="176">
        <v>259</v>
      </c>
      <c r="B262" s="191" t="s">
        <v>2</v>
      </c>
      <c r="C262" s="191" t="s">
        <v>1335</v>
      </c>
      <c r="D262" s="191" t="s">
        <v>1336</v>
      </c>
      <c r="E262" s="191" t="s">
        <v>1343</v>
      </c>
      <c r="F262" s="7" t="s">
        <v>1353</v>
      </c>
      <c r="G262" s="7">
        <v>462313302</v>
      </c>
      <c r="H262" s="7" t="s">
        <v>1355</v>
      </c>
      <c r="I262" s="244" t="s">
        <v>920</v>
      </c>
      <c r="J262" s="7" t="s">
        <v>921</v>
      </c>
      <c r="K262" s="4">
        <v>0.37040000000000006</v>
      </c>
      <c r="L262" s="4">
        <v>0</v>
      </c>
      <c r="M262" s="4">
        <v>0.32933299999999999</v>
      </c>
      <c r="N262" s="245">
        <v>0.11087203023758119</v>
      </c>
      <c r="O262" s="200" t="s">
        <v>100</v>
      </c>
      <c r="P262" s="200">
        <v>1</v>
      </c>
      <c r="Q262" s="246"/>
    </row>
    <row r="263" spans="1:17">
      <c r="A263" s="176">
        <v>260</v>
      </c>
      <c r="B263" s="191" t="s">
        <v>2</v>
      </c>
      <c r="C263" s="191" t="s">
        <v>1335</v>
      </c>
      <c r="D263" s="191" t="s">
        <v>1336</v>
      </c>
      <c r="E263" s="191" t="s">
        <v>1343</v>
      </c>
      <c r="F263" s="7" t="s">
        <v>1356</v>
      </c>
      <c r="G263" s="7">
        <v>462314702</v>
      </c>
      <c r="H263" s="7" t="s">
        <v>1357</v>
      </c>
      <c r="I263" s="244" t="s">
        <v>920</v>
      </c>
      <c r="J263" s="7" t="s">
        <v>921</v>
      </c>
      <c r="K263" s="4">
        <v>0.97940000000000005</v>
      </c>
      <c r="L263" s="4">
        <v>0</v>
      </c>
      <c r="M263" s="4">
        <v>0.57578099999999999</v>
      </c>
      <c r="N263" s="245">
        <v>0.41210843373493977</v>
      </c>
      <c r="O263" s="200" t="s">
        <v>100</v>
      </c>
      <c r="P263" s="200">
        <v>1</v>
      </c>
      <c r="Q263" s="246"/>
    </row>
    <row r="264" spans="1:17">
      <c r="A264" s="176">
        <v>261</v>
      </c>
      <c r="B264" s="191" t="s">
        <v>2</v>
      </c>
      <c r="C264" s="191" t="s">
        <v>1335</v>
      </c>
      <c r="D264" s="191" t="s">
        <v>1336</v>
      </c>
      <c r="E264" s="191" t="s">
        <v>1358</v>
      </c>
      <c r="F264" s="7" t="s">
        <v>1359</v>
      </c>
      <c r="G264" s="7">
        <v>462333203</v>
      </c>
      <c r="H264" s="7" t="s">
        <v>1360</v>
      </c>
      <c r="I264" s="244" t="s">
        <v>920</v>
      </c>
      <c r="J264" s="7" t="s">
        <v>921</v>
      </c>
      <c r="K264" s="4">
        <v>0.35300000000000004</v>
      </c>
      <c r="L264" s="4">
        <v>0</v>
      </c>
      <c r="M264" s="4">
        <v>0.31591599999999997</v>
      </c>
      <c r="N264" s="245">
        <v>0.10505382436260635</v>
      </c>
      <c r="O264" s="200" t="s">
        <v>100</v>
      </c>
      <c r="P264" s="200">
        <v>1</v>
      </c>
      <c r="Q264" s="246"/>
    </row>
    <row r="265" spans="1:17">
      <c r="A265" s="176">
        <v>262</v>
      </c>
      <c r="B265" s="191" t="s">
        <v>2</v>
      </c>
      <c r="C265" s="191" t="s">
        <v>1335</v>
      </c>
      <c r="D265" s="191" t="s">
        <v>1336</v>
      </c>
      <c r="E265" s="191" t="s">
        <v>1358</v>
      </c>
      <c r="F265" s="7" t="s">
        <v>1361</v>
      </c>
      <c r="G265" s="7">
        <v>462332702</v>
      </c>
      <c r="H265" s="7" t="s">
        <v>1362</v>
      </c>
      <c r="I265" s="244" t="s">
        <v>920</v>
      </c>
      <c r="J265" s="7" t="s">
        <v>921</v>
      </c>
      <c r="K265" s="4">
        <v>0.57600000000000007</v>
      </c>
      <c r="L265" s="4">
        <v>0</v>
      </c>
      <c r="M265" s="4">
        <v>0.44451600000000002</v>
      </c>
      <c r="N265" s="245">
        <v>0.22827083333333342</v>
      </c>
      <c r="O265" s="200" t="s">
        <v>100</v>
      </c>
      <c r="P265" s="200">
        <v>1</v>
      </c>
      <c r="Q265" s="246"/>
    </row>
    <row r="266" spans="1:17">
      <c r="A266" s="176">
        <v>263</v>
      </c>
      <c r="B266" s="191" t="s">
        <v>2</v>
      </c>
      <c r="C266" s="191" t="s">
        <v>1335</v>
      </c>
      <c r="D266" s="191" t="s">
        <v>1336</v>
      </c>
      <c r="E266" s="191" t="s">
        <v>1358</v>
      </c>
      <c r="F266" s="7" t="s">
        <v>1361</v>
      </c>
      <c r="G266" s="7">
        <v>462332703</v>
      </c>
      <c r="H266" s="7" t="s">
        <v>1363</v>
      </c>
      <c r="I266" s="244" t="s">
        <v>920</v>
      </c>
      <c r="J266" s="7" t="s">
        <v>921</v>
      </c>
      <c r="K266" s="4">
        <v>0.44500000000000001</v>
      </c>
      <c r="L266" s="4">
        <v>0</v>
      </c>
      <c r="M266" s="4">
        <v>0.25646199999999997</v>
      </c>
      <c r="N266" s="245">
        <v>0.42368089887640459</v>
      </c>
      <c r="O266" s="200" t="s">
        <v>100</v>
      </c>
      <c r="P266" s="200">
        <v>1</v>
      </c>
      <c r="Q266" s="246"/>
    </row>
    <row r="267" spans="1:17">
      <c r="A267" s="176">
        <v>264</v>
      </c>
      <c r="B267" s="191" t="s">
        <v>2</v>
      </c>
      <c r="C267" s="191" t="s">
        <v>1335</v>
      </c>
      <c r="D267" s="191" t="s">
        <v>1336</v>
      </c>
      <c r="E267" s="191" t="s">
        <v>1358</v>
      </c>
      <c r="F267" s="7" t="s">
        <v>1364</v>
      </c>
      <c r="G267" s="7">
        <v>462333401</v>
      </c>
      <c r="H267" s="7" t="s">
        <v>1365</v>
      </c>
      <c r="I267" s="244" t="s">
        <v>920</v>
      </c>
      <c r="J267" s="7" t="s">
        <v>921</v>
      </c>
      <c r="K267" s="4">
        <v>1.0891999999999999</v>
      </c>
      <c r="L267" s="4">
        <v>0</v>
      </c>
      <c r="M267" s="4">
        <v>0.63008200000000003</v>
      </c>
      <c r="N267" s="245">
        <v>0.4215185457216305</v>
      </c>
      <c r="O267" s="200" t="s">
        <v>100</v>
      </c>
      <c r="P267" s="200">
        <v>1</v>
      </c>
      <c r="Q267" s="246"/>
    </row>
    <row r="268" spans="1:17">
      <c r="A268" s="176">
        <v>265</v>
      </c>
      <c r="B268" s="191" t="s">
        <v>2</v>
      </c>
      <c r="C268" s="191" t="s">
        <v>1335</v>
      </c>
      <c r="D268" s="191" t="s">
        <v>1336</v>
      </c>
      <c r="E268" s="191" t="s">
        <v>1358</v>
      </c>
      <c r="F268" s="7" t="s">
        <v>1364</v>
      </c>
      <c r="G268" s="7">
        <v>462333402</v>
      </c>
      <c r="H268" s="7" t="s">
        <v>1366</v>
      </c>
      <c r="I268" s="244" t="s">
        <v>920</v>
      </c>
      <c r="J268" s="7" t="s">
        <v>921</v>
      </c>
      <c r="K268" s="4">
        <v>1.0064000000000002</v>
      </c>
      <c r="L268" s="4">
        <v>0</v>
      </c>
      <c r="M268" s="4">
        <v>0.59427200000000002</v>
      </c>
      <c r="N268" s="245">
        <v>0.40950715421303663</v>
      </c>
      <c r="O268" s="200" t="s">
        <v>100</v>
      </c>
      <c r="P268" s="200">
        <v>1</v>
      </c>
      <c r="Q268" s="246"/>
    </row>
    <row r="269" spans="1:17">
      <c r="A269" s="176">
        <v>266</v>
      </c>
      <c r="B269" s="191" t="s">
        <v>2</v>
      </c>
      <c r="C269" s="191" t="s">
        <v>1335</v>
      </c>
      <c r="D269" s="191" t="s">
        <v>1336</v>
      </c>
      <c r="E269" s="191" t="s">
        <v>1358</v>
      </c>
      <c r="F269" s="7" t="s">
        <v>1367</v>
      </c>
      <c r="G269" s="7">
        <v>462333304</v>
      </c>
      <c r="H269" s="7" t="s">
        <v>1368</v>
      </c>
      <c r="I269" s="244" t="s">
        <v>920</v>
      </c>
      <c r="J269" s="7" t="s">
        <v>921</v>
      </c>
      <c r="K269" s="4">
        <v>0.23070000000000002</v>
      </c>
      <c r="L269" s="4">
        <v>0</v>
      </c>
      <c r="M269" s="4">
        <v>0.18626499999999999</v>
      </c>
      <c r="N269" s="245">
        <v>0.19260944950151726</v>
      </c>
      <c r="O269" s="200" t="s">
        <v>100</v>
      </c>
      <c r="P269" s="200">
        <v>1</v>
      </c>
      <c r="Q269" s="246"/>
    </row>
    <row r="270" spans="1:17">
      <c r="A270" s="176">
        <v>267</v>
      </c>
      <c r="B270" s="191" t="s">
        <v>2</v>
      </c>
      <c r="C270" s="191" t="s">
        <v>1335</v>
      </c>
      <c r="D270" s="191" t="s">
        <v>1336</v>
      </c>
      <c r="E270" s="191" t="s">
        <v>1358</v>
      </c>
      <c r="F270" s="7" t="s">
        <v>1367</v>
      </c>
      <c r="G270" s="7">
        <v>462333303</v>
      </c>
      <c r="H270" s="7" t="s">
        <v>1369</v>
      </c>
      <c r="I270" s="244" t="s">
        <v>920</v>
      </c>
      <c r="J270" s="7" t="s">
        <v>921</v>
      </c>
      <c r="K270" s="4">
        <v>0.32770000000000005</v>
      </c>
      <c r="L270" s="4">
        <v>0</v>
      </c>
      <c r="M270" s="4">
        <v>0.24410599999999999</v>
      </c>
      <c r="N270" s="245">
        <v>0.25509307293256045</v>
      </c>
      <c r="O270" s="200" t="s">
        <v>100</v>
      </c>
      <c r="P270" s="200">
        <v>1</v>
      </c>
      <c r="Q270" s="246"/>
    </row>
    <row r="271" spans="1:17">
      <c r="A271" s="176">
        <v>268</v>
      </c>
      <c r="B271" s="191" t="s">
        <v>2</v>
      </c>
      <c r="C271" s="191" t="s">
        <v>1335</v>
      </c>
      <c r="D271" s="191" t="s">
        <v>1336</v>
      </c>
      <c r="E271" s="191" t="s">
        <v>1358</v>
      </c>
      <c r="F271" s="7" t="s">
        <v>1367</v>
      </c>
      <c r="G271" s="7">
        <v>462333302</v>
      </c>
      <c r="H271" s="7" t="s">
        <v>1370</v>
      </c>
      <c r="I271" s="244" t="s">
        <v>920</v>
      </c>
      <c r="J271" s="7" t="s">
        <v>921</v>
      </c>
      <c r="K271" s="4">
        <v>0.36399999999999999</v>
      </c>
      <c r="L271" s="4">
        <v>0</v>
      </c>
      <c r="M271" s="4">
        <v>0.22658299999999998</v>
      </c>
      <c r="N271" s="245">
        <v>0.37751923076923077</v>
      </c>
      <c r="O271" s="200" t="s">
        <v>100</v>
      </c>
      <c r="P271" s="200">
        <v>1</v>
      </c>
      <c r="Q271" s="246"/>
    </row>
    <row r="272" spans="1:17">
      <c r="A272" s="176">
        <v>269</v>
      </c>
      <c r="B272" s="191" t="s">
        <v>2</v>
      </c>
      <c r="C272" s="191" t="s">
        <v>1335</v>
      </c>
      <c r="D272" s="191" t="s">
        <v>1336</v>
      </c>
      <c r="E272" s="191" t="s">
        <v>1358</v>
      </c>
      <c r="F272" s="7" t="s">
        <v>1367</v>
      </c>
      <c r="G272" s="7">
        <v>462333301</v>
      </c>
      <c r="H272" s="7" t="s">
        <v>1371</v>
      </c>
      <c r="I272" s="244" t="s">
        <v>920</v>
      </c>
      <c r="J272" s="7" t="s">
        <v>921</v>
      </c>
      <c r="K272" s="4">
        <v>0.76169999999999993</v>
      </c>
      <c r="L272" s="4">
        <v>0</v>
      </c>
      <c r="M272" s="4">
        <v>0.492591</v>
      </c>
      <c r="N272" s="245">
        <v>0.35330051201260337</v>
      </c>
      <c r="O272" s="200" t="s">
        <v>100</v>
      </c>
      <c r="P272" s="200">
        <v>1</v>
      </c>
      <c r="Q272" s="246"/>
    </row>
    <row r="273" spans="1:17">
      <c r="A273" s="176">
        <v>270</v>
      </c>
      <c r="B273" s="191" t="s">
        <v>2</v>
      </c>
      <c r="C273" s="191" t="s">
        <v>1335</v>
      </c>
      <c r="D273" s="191" t="s">
        <v>1336</v>
      </c>
      <c r="E273" s="191" t="s">
        <v>1358</v>
      </c>
      <c r="F273" s="7" t="s">
        <v>1372</v>
      </c>
      <c r="G273" s="7">
        <v>462332602</v>
      </c>
      <c r="H273" s="7" t="s">
        <v>1373</v>
      </c>
      <c r="I273" s="244" t="s">
        <v>920</v>
      </c>
      <c r="J273" s="7" t="s">
        <v>921</v>
      </c>
      <c r="K273" s="4">
        <v>0.45519999999999999</v>
      </c>
      <c r="L273" s="4">
        <v>0</v>
      </c>
      <c r="M273" s="4">
        <v>0.30016490000000001</v>
      </c>
      <c r="N273" s="245">
        <v>0.34058677504393664</v>
      </c>
      <c r="O273" s="200" t="s">
        <v>100</v>
      </c>
      <c r="P273" s="200">
        <v>1</v>
      </c>
      <c r="Q273" s="246"/>
    </row>
    <row r="274" spans="1:17">
      <c r="A274" s="176">
        <v>271</v>
      </c>
      <c r="B274" s="191" t="s">
        <v>2</v>
      </c>
      <c r="C274" s="191" t="s">
        <v>1335</v>
      </c>
      <c r="D274" s="191" t="s">
        <v>1336</v>
      </c>
      <c r="E274" s="191" t="s">
        <v>1358</v>
      </c>
      <c r="F274" s="7" t="s">
        <v>1374</v>
      </c>
      <c r="G274" s="7">
        <v>462333502</v>
      </c>
      <c r="H274" s="7" t="s">
        <v>1375</v>
      </c>
      <c r="I274" s="244" t="s">
        <v>920</v>
      </c>
      <c r="J274" s="7" t="s">
        <v>921</v>
      </c>
      <c r="K274" s="4">
        <v>0.85099999999999998</v>
      </c>
      <c r="L274" s="4">
        <v>0</v>
      </c>
      <c r="M274" s="4">
        <v>0.458594</v>
      </c>
      <c r="N274" s="245">
        <v>0.46111163337250294</v>
      </c>
      <c r="O274" s="200" t="s">
        <v>100</v>
      </c>
      <c r="P274" s="200">
        <v>1</v>
      </c>
      <c r="Q274" s="246"/>
    </row>
    <row r="275" spans="1:17">
      <c r="A275" s="176">
        <v>272</v>
      </c>
      <c r="B275" s="191" t="s">
        <v>2</v>
      </c>
      <c r="C275" s="191" t="s">
        <v>1335</v>
      </c>
      <c r="D275" s="191" t="s">
        <v>1336</v>
      </c>
      <c r="E275" s="191" t="s">
        <v>1358</v>
      </c>
      <c r="F275" s="7" t="s">
        <v>1374</v>
      </c>
      <c r="G275" s="7">
        <v>462333503</v>
      </c>
      <c r="H275" s="7" t="s">
        <v>1376</v>
      </c>
      <c r="I275" s="244" t="s">
        <v>920</v>
      </c>
      <c r="J275" s="7" t="s">
        <v>921</v>
      </c>
      <c r="K275" s="4">
        <v>0.251</v>
      </c>
      <c r="L275" s="4">
        <v>0</v>
      </c>
      <c r="M275" s="4">
        <v>0.13735900000000001</v>
      </c>
      <c r="N275" s="245">
        <v>0.45275298804780872</v>
      </c>
      <c r="O275" s="200" t="s">
        <v>100</v>
      </c>
      <c r="P275" s="200">
        <v>1</v>
      </c>
      <c r="Q275" s="246"/>
    </row>
    <row r="276" spans="1:17">
      <c r="A276" s="176">
        <v>273</v>
      </c>
      <c r="B276" s="191" t="s">
        <v>2</v>
      </c>
      <c r="C276" s="191" t="s">
        <v>1335</v>
      </c>
      <c r="D276" s="191" t="s">
        <v>1377</v>
      </c>
      <c r="E276" s="191" t="s">
        <v>1378</v>
      </c>
      <c r="F276" s="7" t="s">
        <v>1378</v>
      </c>
      <c r="G276" s="7">
        <v>462222203</v>
      </c>
      <c r="H276" s="7" t="s">
        <v>1379</v>
      </c>
      <c r="I276" s="244" t="s">
        <v>920</v>
      </c>
      <c r="J276" s="7" t="s">
        <v>921</v>
      </c>
      <c r="K276" s="4">
        <v>0.47049999999999997</v>
      </c>
      <c r="L276" s="4">
        <v>0</v>
      </c>
      <c r="M276" s="4">
        <v>0.29521715699999995</v>
      </c>
      <c r="N276" s="245">
        <v>0.37254589373007441</v>
      </c>
      <c r="O276" s="200" t="s">
        <v>100</v>
      </c>
      <c r="P276" s="200">
        <v>1</v>
      </c>
      <c r="Q276" s="246"/>
    </row>
    <row r="277" spans="1:17">
      <c r="A277" s="176">
        <v>274</v>
      </c>
      <c r="B277" s="191" t="s">
        <v>2</v>
      </c>
      <c r="C277" s="191" t="s">
        <v>1335</v>
      </c>
      <c r="D277" s="191" t="s">
        <v>1377</v>
      </c>
      <c r="E277" s="191" t="s">
        <v>1378</v>
      </c>
      <c r="F277" s="7" t="s">
        <v>1380</v>
      </c>
      <c r="G277" s="7">
        <v>462223303</v>
      </c>
      <c r="H277" s="7" t="s">
        <v>1381</v>
      </c>
      <c r="I277" s="244" t="s">
        <v>920</v>
      </c>
      <c r="J277" s="7" t="s">
        <v>921</v>
      </c>
      <c r="K277" s="4">
        <v>0.48120000000000002</v>
      </c>
      <c r="L277" s="4">
        <v>0</v>
      </c>
      <c r="M277" s="4">
        <v>0.44653900000000002</v>
      </c>
      <c r="N277" s="245">
        <v>7.2030340814630112E-2</v>
      </c>
      <c r="O277" s="200" t="s">
        <v>100</v>
      </c>
      <c r="P277" s="200">
        <v>1</v>
      </c>
      <c r="Q277" s="246"/>
    </row>
    <row r="278" spans="1:17">
      <c r="A278" s="176">
        <v>275</v>
      </c>
      <c r="B278" s="191" t="s">
        <v>2</v>
      </c>
      <c r="C278" s="191" t="s">
        <v>1335</v>
      </c>
      <c r="D278" s="191" t="s">
        <v>1377</v>
      </c>
      <c r="E278" s="191" t="s">
        <v>1378</v>
      </c>
      <c r="F278" s="7" t="s">
        <v>1380</v>
      </c>
      <c r="G278" s="7">
        <v>462223302</v>
      </c>
      <c r="H278" s="7" t="s">
        <v>1380</v>
      </c>
      <c r="I278" s="244" t="s">
        <v>920</v>
      </c>
      <c r="J278" s="7" t="s">
        <v>921</v>
      </c>
      <c r="K278" s="4">
        <v>1.417</v>
      </c>
      <c r="L278" s="4">
        <v>0</v>
      </c>
      <c r="M278" s="4">
        <v>0.90880699999999992</v>
      </c>
      <c r="N278" s="245">
        <v>0.35864008468595632</v>
      </c>
      <c r="O278" s="200" t="s">
        <v>100</v>
      </c>
      <c r="P278" s="200">
        <v>1</v>
      </c>
      <c r="Q278" s="246"/>
    </row>
    <row r="279" spans="1:17">
      <c r="A279" s="176">
        <v>276</v>
      </c>
      <c r="B279" s="191" t="s">
        <v>2</v>
      </c>
      <c r="C279" s="191" t="s">
        <v>1335</v>
      </c>
      <c r="D279" s="191" t="s">
        <v>1377</v>
      </c>
      <c r="E279" s="191" t="s">
        <v>1378</v>
      </c>
      <c r="F279" s="7" t="s">
        <v>1380</v>
      </c>
      <c r="G279" s="7">
        <v>462223301</v>
      </c>
      <c r="H279" s="7" t="s">
        <v>1382</v>
      </c>
      <c r="I279" s="244" t="s">
        <v>920</v>
      </c>
      <c r="J279" s="7" t="s">
        <v>921</v>
      </c>
      <c r="K279" s="4">
        <v>1.4732000000000003</v>
      </c>
      <c r="L279" s="4">
        <v>0</v>
      </c>
      <c r="M279" s="4">
        <v>1.0796222</v>
      </c>
      <c r="N279" s="245">
        <v>0.26715843062720623</v>
      </c>
      <c r="O279" s="200" t="s">
        <v>100</v>
      </c>
      <c r="P279" s="200">
        <v>1</v>
      </c>
      <c r="Q279" s="246"/>
    </row>
    <row r="280" spans="1:17">
      <c r="A280" s="176">
        <v>277</v>
      </c>
      <c r="B280" s="191" t="s">
        <v>2</v>
      </c>
      <c r="C280" s="191" t="s">
        <v>1335</v>
      </c>
      <c r="D280" s="191" t="s">
        <v>1377</v>
      </c>
      <c r="E280" s="191" t="s">
        <v>1378</v>
      </c>
      <c r="F280" s="7" t="s">
        <v>1383</v>
      </c>
      <c r="G280" s="7">
        <v>462221101</v>
      </c>
      <c r="H280" s="7" t="s">
        <v>1210</v>
      </c>
      <c r="I280" s="244" t="s">
        <v>920</v>
      </c>
      <c r="J280" s="7" t="s">
        <v>921</v>
      </c>
      <c r="K280" s="4">
        <v>0.25040000000000007</v>
      </c>
      <c r="L280" s="4">
        <v>0</v>
      </c>
      <c r="M280" s="4">
        <v>0.14762</v>
      </c>
      <c r="N280" s="245">
        <v>0.4104632587859427</v>
      </c>
      <c r="O280" s="200" t="s">
        <v>100</v>
      </c>
      <c r="P280" s="200">
        <v>1</v>
      </c>
      <c r="Q280" s="246"/>
    </row>
    <row r="281" spans="1:17">
      <c r="A281" s="176">
        <v>278</v>
      </c>
      <c r="B281" s="191" t="s">
        <v>2</v>
      </c>
      <c r="C281" s="191" t="s">
        <v>1335</v>
      </c>
      <c r="D281" s="191" t="s">
        <v>1377</v>
      </c>
      <c r="E281" s="191" t="s">
        <v>1378</v>
      </c>
      <c r="F281" s="7" t="s">
        <v>1384</v>
      </c>
      <c r="G281" s="7">
        <v>462221503</v>
      </c>
      <c r="H281" s="7" t="s">
        <v>1385</v>
      </c>
      <c r="I281" s="244" t="s">
        <v>920</v>
      </c>
      <c r="J281" s="7" t="s">
        <v>927</v>
      </c>
      <c r="K281" s="4">
        <v>1.002</v>
      </c>
      <c r="L281" s="4">
        <v>0</v>
      </c>
      <c r="M281" s="4">
        <v>0.687805412</v>
      </c>
      <c r="N281" s="245">
        <v>0.3135674530938124</v>
      </c>
      <c r="O281" s="200" t="s">
        <v>100</v>
      </c>
      <c r="P281" s="247"/>
      <c r="Q281" s="246"/>
    </row>
    <row r="282" spans="1:17">
      <c r="A282" s="176">
        <v>279</v>
      </c>
      <c r="B282" s="191" t="s">
        <v>2</v>
      </c>
      <c r="C282" s="191" t="s">
        <v>1335</v>
      </c>
      <c r="D282" s="191" t="s">
        <v>1377</v>
      </c>
      <c r="E282" s="191" t="s">
        <v>1378</v>
      </c>
      <c r="F282" s="7" t="s">
        <v>1384</v>
      </c>
      <c r="G282" s="7">
        <v>462221505</v>
      </c>
      <c r="H282" s="7" t="s">
        <v>1386</v>
      </c>
      <c r="I282" s="244" t="s">
        <v>920</v>
      </c>
      <c r="J282" s="7" t="s">
        <v>927</v>
      </c>
      <c r="K282" s="4">
        <v>0.54400000000000004</v>
      </c>
      <c r="L282" s="4">
        <v>0</v>
      </c>
      <c r="M282" s="4">
        <v>0.32728499999999999</v>
      </c>
      <c r="N282" s="245">
        <v>0.39837316176470594</v>
      </c>
      <c r="O282" s="200" t="s">
        <v>100</v>
      </c>
      <c r="P282" s="247"/>
      <c r="Q282" s="246"/>
    </row>
    <row r="283" spans="1:17">
      <c r="A283" s="176">
        <v>280</v>
      </c>
      <c r="B283" s="191" t="s">
        <v>2</v>
      </c>
      <c r="C283" s="191" t="s">
        <v>1335</v>
      </c>
      <c r="D283" s="191" t="s">
        <v>1377</v>
      </c>
      <c r="E283" s="191" t="s">
        <v>1378</v>
      </c>
      <c r="F283" s="7" t="s">
        <v>1384</v>
      </c>
      <c r="G283" s="7">
        <v>462221501</v>
      </c>
      <c r="H283" s="7" t="s">
        <v>1387</v>
      </c>
      <c r="I283" s="244" t="s">
        <v>920</v>
      </c>
      <c r="J283" s="7" t="s">
        <v>927</v>
      </c>
      <c r="K283" s="4">
        <v>0.27400000000000002</v>
      </c>
      <c r="L283" s="4">
        <v>0</v>
      </c>
      <c r="M283" s="4">
        <v>0.217532</v>
      </c>
      <c r="N283" s="245">
        <v>0.20608759124087594</v>
      </c>
      <c r="O283" s="200" t="s">
        <v>100</v>
      </c>
      <c r="P283" s="247"/>
      <c r="Q283" s="246"/>
    </row>
    <row r="284" spans="1:17">
      <c r="A284" s="176">
        <v>281</v>
      </c>
      <c r="B284" s="191" t="s">
        <v>2</v>
      </c>
      <c r="C284" s="191" t="s">
        <v>1335</v>
      </c>
      <c r="D284" s="191" t="s">
        <v>1377</v>
      </c>
      <c r="E284" s="191" t="s">
        <v>1378</v>
      </c>
      <c r="F284" s="7" t="s">
        <v>1388</v>
      </c>
      <c r="G284" s="7">
        <v>462221604</v>
      </c>
      <c r="H284" s="7" t="s">
        <v>1389</v>
      </c>
      <c r="I284" s="244" t="s">
        <v>920</v>
      </c>
      <c r="J284" s="7" t="s">
        <v>921</v>
      </c>
      <c r="K284" s="4">
        <v>0.39169999999999999</v>
      </c>
      <c r="L284" s="4">
        <v>0</v>
      </c>
      <c r="M284" s="4">
        <v>0.3538714</v>
      </c>
      <c r="N284" s="245">
        <v>9.6575440388052103E-2</v>
      </c>
      <c r="O284" s="200" t="s">
        <v>100</v>
      </c>
      <c r="P284" s="200">
        <v>1</v>
      </c>
      <c r="Q284" s="246"/>
    </row>
    <row r="285" spans="1:17">
      <c r="A285" s="176">
        <v>282</v>
      </c>
      <c r="B285" s="191" t="s">
        <v>2</v>
      </c>
      <c r="C285" s="191" t="s">
        <v>1335</v>
      </c>
      <c r="D285" s="191" t="s">
        <v>1377</v>
      </c>
      <c r="E285" s="191" t="s">
        <v>1378</v>
      </c>
      <c r="F285" s="7" t="s">
        <v>1388</v>
      </c>
      <c r="G285" s="7">
        <v>462221603</v>
      </c>
      <c r="H285" s="7" t="s">
        <v>1390</v>
      </c>
      <c r="I285" s="244" t="s">
        <v>920</v>
      </c>
      <c r="J285" s="7" t="s">
        <v>921</v>
      </c>
      <c r="K285" s="4">
        <v>0.24365999999999999</v>
      </c>
      <c r="L285" s="4">
        <v>0</v>
      </c>
      <c r="M285" s="4">
        <v>0.19514400000000001</v>
      </c>
      <c r="N285" s="245">
        <v>0.19911351883772466</v>
      </c>
      <c r="O285" s="200" t="s">
        <v>100</v>
      </c>
      <c r="P285" s="200">
        <v>1</v>
      </c>
      <c r="Q285" s="246"/>
    </row>
    <row r="286" spans="1:17">
      <c r="A286" s="176">
        <v>283</v>
      </c>
      <c r="B286" s="191" t="s">
        <v>2</v>
      </c>
      <c r="C286" s="191" t="s">
        <v>1335</v>
      </c>
      <c r="D286" s="191" t="s">
        <v>1377</v>
      </c>
      <c r="E286" s="191" t="s">
        <v>1378</v>
      </c>
      <c r="F286" s="7" t="s">
        <v>1388</v>
      </c>
      <c r="G286" s="7">
        <v>462221602</v>
      </c>
      <c r="H286" s="7" t="s">
        <v>1391</v>
      </c>
      <c r="I286" s="244" t="s">
        <v>920</v>
      </c>
      <c r="J286" s="7" t="s">
        <v>921</v>
      </c>
      <c r="K286" s="4">
        <v>0.2208</v>
      </c>
      <c r="L286" s="4">
        <v>0</v>
      </c>
      <c r="M286" s="4">
        <v>0.18978599999999998</v>
      </c>
      <c r="N286" s="245">
        <v>0.14046195652173921</v>
      </c>
      <c r="O286" s="200" t="s">
        <v>100</v>
      </c>
      <c r="P286" s="200">
        <v>1</v>
      </c>
      <c r="Q286" s="246"/>
    </row>
    <row r="287" spans="1:17">
      <c r="A287" s="176">
        <v>284</v>
      </c>
      <c r="B287" s="191" t="s">
        <v>2</v>
      </c>
      <c r="C287" s="191" t="s">
        <v>1335</v>
      </c>
      <c r="D287" s="191" t="s">
        <v>1377</v>
      </c>
      <c r="E287" s="191" t="s">
        <v>1378</v>
      </c>
      <c r="F287" s="7" t="s">
        <v>1388</v>
      </c>
      <c r="G287" s="7">
        <v>462221601</v>
      </c>
      <c r="H287" s="7" t="s">
        <v>1392</v>
      </c>
      <c r="I287" s="244" t="s">
        <v>920</v>
      </c>
      <c r="J287" s="7" t="s">
        <v>921</v>
      </c>
      <c r="K287" s="4">
        <v>0.12240000000000001</v>
      </c>
      <c r="L287" s="4">
        <v>0</v>
      </c>
      <c r="M287" s="4">
        <v>9.9184999999999995E-2</v>
      </c>
      <c r="N287" s="245">
        <v>0.18966503267973867</v>
      </c>
      <c r="O287" s="200" t="s">
        <v>100</v>
      </c>
      <c r="P287" s="200">
        <v>1</v>
      </c>
      <c r="Q287" s="246"/>
    </row>
    <row r="288" spans="1:17">
      <c r="A288" s="176">
        <v>285</v>
      </c>
      <c r="B288" s="191" t="s">
        <v>2</v>
      </c>
      <c r="C288" s="191" t="s">
        <v>1335</v>
      </c>
      <c r="D288" s="191" t="s">
        <v>1377</v>
      </c>
      <c r="E288" s="191" t="s">
        <v>1393</v>
      </c>
      <c r="F288" s="7" t="s">
        <v>1394</v>
      </c>
      <c r="G288" s="7">
        <v>462232104</v>
      </c>
      <c r="H288" s="7" t="s">
        <v>1395</v>
      </c>
      <c r="I288" s="244" t="s">
        <v>972</v>
      </c>
      <c r="J288" s="7" t="s">
        <v>927</v>
      </c>
      <c r="K288" s="4">
        <v>0.33349999999999996</v>
      </c>
      <c r="L288" s="4">
        <v>0</v>
      </c>
      <c r="M288" s="4">
        <v>0.23687000000000002</v>
      </c>
      <c r="N288" s="245">
        <v>0.28974512743628167</v>
      </c>
      <c r="O288" s="200" t="s">
        <v>100</v>
      </c>
      <c r="P288" s="200"/>
      <c r="Q288" s="246"/>
    </row>
    <row r="289" spans="1:17">
      <c r="A289" s="176">
        <v>286</v>
      </c>
      <c r="B289" s="191" t="s">
        <v>2</v>
      </c>
      <c r="C289" s="191" t="s">
        <v>1335</v>
      </c>
      <c r="D289" s="191" t="s">
        <v>1377</v>
      </c>
      <c r="E289" s="191" t="s">
        <v>1393</v>
      </c>
      <c r="F289" s="7" t="s">
        <v>1396</v>
      </c>
      <c r="G289" s="7">
        <v>462233202</v>
      </c>
      <c r="H289" s="7" t="s">
        <v>1397</v>
      </c>
      <c r="I289" s="244" t="s">
        <v>926</v>
      </c>
      <c r="J289" s="7" t="s">
        <v>921</v>
      </c>
      <c r="K289" s="4">
        <v>2.0240999999999998</v>
      </c>
      <c r="L289" s="4">
        <v>0</v>
      </c>
      <c r="M289" s="4">
        <v>1.607645</v>
      </c>
      <c r="N289" s="245">
        <v>0.20574823378291573</v>
      </c>
      <c r="O289" s="200" t="s">
        <v>100</v>
      </c>
      <c r="P289" s="200">
        <v>1</v>
      </c>
      <c r="Q289" s="246"/>
    </row>
    <row r="290" spans="1:17">
      <c r="A290" s="176">
        <v>287</v>
      </c>
      <c r="B290" s="191" t="s">
        <v>2</v>
      </c>
      <c r="C290" s="191" t="s">
        <v>1335</v>
      </c>
      <c r="D290" s="191" t="s">
        <v>1377</v>
      </c>
      <c r="E290" s="191" t="s">
        <v>1393</v>
      </c>
      <c r="F290" s="7" t="s">
        <v>1398</v>
      </c>
      <c r="G290" s="7">
        <v>462233301</v>
      </c>
      <c r="H290" s="7" t="s">
        <v>1398</v>
      </c>
      <c r="I290" s="244" t="s">
        <v>972</v>
      </c>
      <c r="J290" s="7" t="s">
        <v>927</v>
      </c>
      <c r="K290" s="4">
        <v>1.4445999999999999</v>
      </c>
      <c r="L290" s="4">
        <v>0</v>
      </c>
      <c r="M290" s="4">
        <v>1.263023</v>
      </c>
      <c r="N290" s="245">
        <v>0.12569361761041109</v>
      </c>
      <c r="O290" s="200" t="s">
        <v>100</v>
      </c>
      <c r="P290" s="200"/>
      <c r="Q290" s="246"/>
    </row>
    <row r="291" spans="1:17">
      <c r="A291" s="176">
        <v>288</v>
      </c>
      <c r="B291" s="191" t="s">
        <v>2</v>
      </c>
      <c r="C291" s="191" t="s">
        <v>1335</v>
      </c>
      <c r="D291" s="191" t="s">
        <v>1377</v>
      </c>
      <c r="E291" s="191" t="s">
        <v>1399</v>
      </c>
      <c r="F291" s="7" t="s">
        <v>1400</v>
      </c>
      <c r="G291" s="7">
        <v>462211103</v>
      </c>
      <c r="H291" s="7" t="s">
        <v>1401</v>
      </c>
      <c r="I291" s="244" t="s">
        <v>920</v>
      </c>
      <c r="J291" s="7" t="s">
        <v>921</v>
      </c>
      <c r="K291" s="4">
        <v>2.6230000000000002</v>
      </c>
      <c r="L291" s="4">
        <v>0</v>
      </c>
      <c r="M291" s="4">
        <v>1.413519</v>
      </c>
      <c r="N291" s="245">
        <v>0.46110598551277171</v>
      </c>
      <c r="O291" s="200" t="s">
        <v>100</v>
      </c>
      <c r="P291" s="200">
        <v>1</v>
      </c>
      <c r="Q291" s="246"/>
    </row>
    <row r="292" spans="1:17">
      <c r="A292" s="176">
        <v>289</v>
      </c>
      <c r="B292" s="191" t="s">
        <v>2</v>
      </c>
      <c r="C292" s="191" t="s">
        <v>1335</v>
      </c>
      <c r="D292" s="191" t="s">
        <v>1377</v>
      </c>
      <c r="E292" s="191" t="s">
        <v>1399</v>
      </c>
      <c r="F292" s="7" t="s">
        <v>1400</v>
      </c>
      <c r="G292" s="7">
        <v>462211102</v>
      </c>
      <c r="H292" s="7" t="s">
        <v>1402</v>
      </c>
      <c r="I292" s="244" t="s">
        <v>920</v>
      </c>
      <c r="J292" s="7" t="s">
        <v>921</v>
      </c>
      <c r="K292" s="4">
        <v>1.5169999999999999</v>
      </c>
      <c r="L292" s="4">
        <v>0</v>
      </c>
      <c r="M292" s="4">
        <v>0.93611500000000003</v>
      </c>
      <c r="N292" s="245">
        <v>0.38291694133157539</v>
      </c>
      <c r="O292" s="200" t="s">
        <v>100</v>
      </c>
      <c r="P292" s="200">
        <v>1</v>
      </c>
      <c r="Q292" s="246"/>
    </row>
    <row r="293" spans="1:17">
      <c r="A293" s="176">
        <v>290</v>
      </c>
      <c r="B293" s="191" t="s">
        <v>2</v>
      </c>
      <c r="C293" s="191" t="s">
        <v>1335</v>
      </c>
      <c r="D293" s="191" t="s">
        <v>1377</v>
      </c>
      <c r="E293" s="191" t="s">
        <v>1399</v>
      </c>
      <c r="F293" s="7" t="s">
        <v>1400</v>
      </c>
      <c r="G293" s="7">
        <v>462211101</v>
      </c>
      <c r="H293" s="7" t="s">
        <v>1403</v>
      </c>
      <c r="I293" s="244" t="s">
        <v>926</v>
      </c>
      <c r="J293" s="7" t="s">
        <v>921</v>
      </c>
      <c r="K293" s="4">
        <v>3.2970000000000002</v>
      </c>
      <c r="L293" s="4">
        <v>0</v>
      </c>
      <c r="M293" s="4">
        <v>1.7232345999999998</v>
      </c>
      <c r="N293" s="245">
        <v>0.47733254473764031</v>
      </c>
      <c r="O293" s="200" t="s">
        <v>100</v>
      </c>
      <c r="P293" s="200">
        <v>1</v>
      </c>
      <c r="Q293" s="246"/>
    </row>
    <row r="294" spans="1:17">
      <c r="A294" s="176">
        <v>291</v>
      </c>
      <c r="B294" s="191" t="s">
        <v>2</v>
      </c>
      <c r="C294" s="191" t="s">
        <v>1335</v>
      </c>
      <c r="D294" s="191" t="s">
        <v>1404</v>
      </c>
      <c r="E294" s="191" t="s">
        <v>1405</v>
      </c>
      <c r="F294" s="7" t="s">
        <v>1406</v>
      </c>
      <c r="G294" s="7">
        <v>462121503</v>
      </c>
      <c r="H294" s="7" t="s">
        <v>1407</v>
      </c>
      <c r="I294" s="244" t="s">
        <v>920</v>
      </c>
      <c r="J294" s="7" t="s">
        <v>921</v>
      </c>
      <c r="K294" s="4">
        <v>0.64769999999999994</v>
      </c>
      <c r="L294" s="4">
        <v>0</v>
      </c>
      <c r="M294" s="4">
        <v>0.56321719999999997</v>
      </c>
      <c r="N294" s="245">
        <v>0.13043507796819509</v>
      </c>
      <c r="O294" s="200" t="s">
        <v>100</v>
      </c>
      <c r="P294" s="200">
        <v>1</v>
      </c>
      <c r="Q294" s="246"/>
    </row>
    <row r="295" spans="1:17">
      <c r="A295" s="176">
        <v>292</v>
      </c>
      <c r="B295" s="191" t="s">
        <v>2</v>
      </c>
      <c r="C295" s="191" t="s">
        <v>1335</v>
      </c>
      <c r="D295" s="191" t="s">
        <v>1404</v>
      </c>
      <c r="E295" s="191" t="s">
        <v>1405</v>
      </c>
      <c r="F295" s="7" t="s">
        <v>1406</v>
      </c>
      <c r="G295" s="7">
        <v>462121502</v>
      </c>
      <c r="H295" s="7" t="s">
        <v>1408</v>
      </c>
      <c r="I295" s="244" t="s">
        <v>920</v>
      </c>
      <c r="J295" s="7" t="s">
        <v>921</v>
      </c>
      <c r="K295" s="4">
        <v>0.33360000000000001</v>
      </c>
      <c r="L295" s="4">
        <v>0</v>
      </c>
      <c r="M295" s="4">
        <v>0.297736</v>
      </c>
      <c r="N295" s="245">
        <v>0.10750599520383697</v>
      </c>
      <c r="O295" s="200" t="s">
        <v>100</v>
      </c>
      <c r="P295" s="200">
        <v>1</v>
      </c>
      <c r="Q295" s="246"/>
    </row>
    <row r="296" spans="1:17">
      <c r="A296" s="176">
        <v>293</v>
      </c>
      <c r="B296" s="191" t="s">
        <v>2</v>
      </c>
      <c r="C296" s="191" t="s">
        <v>1335</v>
      </c>
      <c r="D296" s="191" t="s">
        <v>1404</v>
      </c>
      <c r="E296" s="191" t="s">
        <v>1409</v>
      </c>
      <c r="F296" s="7" t="s">
        <v>1410</v>
      </c>
      <c r="G296" s="7">
        <v>462133403</v>
      </c>
      <c r="H296" s="7" t="s">
        <v>1411</v>
      </c>
      <c r="I296" s="244" t="s">
        <v>920</v>
      </c>
      <c r="J296" s="7" t="s">
        <v>921</v>
      </c>
      <c r="K296" s="4">
        <v>0.19599999999999998</v>
      </c>
      <c r="L296" s="4">
        <v>0</v>
      </c>
      <c r="M296" s="4">
        <v>0.15345300000000001</v>
      </c>
      <c r="N296" s="245">
        <v>0.21707653061224474</v>
      </c>
      <c r="O296" s="200" t="s">
        <v>100</v>
      </c>
      <c r="P296" s="200">
        <v>1</v>
      </c>
      <c r="Q296" s="246"/>
    </row>
    <row r="297" spans="1:17">
      <c r="A297" s="176">
        <v>294</v>
      </c>
      <c r="B297" s="191" t="s">
        <v>2</v>
      </c>
      <c r="C297" s="191" t="s">
        <v>1335</v>
      </c>
      <c r="D297" s="191" t="s">
        <v>1404</v>
      </c>
      <c r="E297" s="191" t="s">
        <v>1409</v>
      </c>
      <c r="F297" s="7" t="s">
        <v>1412</v>
      </c>
      <c r="G297" s="7">
        <v>462133502</v>
      </c>
      <c r="H297" s="7" t="s">
        <v>1413</v>
      </c>
      <c r="I297" s="244" t="s">
        <v>920</v>
      </c>
      <c r="J297" s="7" t="s">
        <v>921</v>
      </c>
      <c r="K297" s="4">
        <v>0.1978</v>
      </c>
      <c r="L297" s="4">
        <v>0</v>
      </c>
      <c r="M297" s="4">
        <v>0.10400899999999999</v>
      </c>
      <c r="N297" s="245">
        <v>0.47417087967644089</v>
      </c>
      <c r="O297" s="200" t="s">
        <v>100</v>
      </c>
      <c r="P297" s="200">
        <v>1</v>
      </c>
      <c r="Q297" s="246"/>
    </row>
    <row r="298" spans="1:17">
      <c r="A298" s="176">
        <v>295</v>
      </c>
      <c r="B298" s="191" t="s">
        <v>2</v>
      </c>
      <c r="C298" s="191" t="s">
        <v>1335</v>
      </c>
      <c r="D298" s="191" t="s">
        <v>1404</v>
      </c>
      <c r="E298" s="191" t="s">
        <v>1409</v>
      </c>
      <c r="F298" s="7" t="s">
        <v>1412</v>
      </c>
      <c r="G298" s="7">
        <v>462133501</v>
      </c>
      <c r="H298" s="7" t="s">
        <v>1414</v>
      </c>
      <c r="I298" s="244" t="s">
        <v>920</v>
      </c>
      <c r="J298" s="7" t="s">
        <v>921</v>
      </c>
      <c r="K298" s="4">
        <v>0.24940000000000001</v>
      </c>
      <c r="L298" s="4">
        <v>0</v>
      </c>
      <c r="M298" s="4">
        <v>0.13159699999999999</v>
      </c>
      <c r="N298" s="245">
        <v>0.47234562951082604</v>
      </c>
      <c r="O298" s="200" t="s">
        <v>100</v>
      </c>
      <c r="P298" s="200">
        <v>1</v>
      </c>
      <c r="Q298" s="246"/>
    </row>
    <row r="299" spans="1:17">
      <c r="A299" s="176">
        <v>296</v>
      </c>
      <c r="B299" s="191" t="s">
        <v>2</v>
      </c>
      <c r="C299" s="191" t="s">
        <v>1335</v>
      </c>
      <c r="D299" s="191" t="s">
        <v>1404</v>
      </c>
      <c r="E299" s="191" t="s">
        <v>1409</v>
      </c>
      <c r="F299" s="7" t="s">
        <v>1412</v>
      </c>
      <c r="G299" s="7">
        <v>462133503</v>
      </c>
      <c r="H299" s="7" t="s">
        <v>1415</v>
      </c>
      <c r="I299" s="244" t="s">
        <v>920</v>
      </c>
      <c r="J299" s="7" t="s">
        <v>921</v>
      </c>
      <c r="K299" s="4">
        <v>0.15679999999999999</v>
      </c>
      <c r="L299" s="4">
        <v>0</v>
      </c>
      <c r="M299" s="4">
        <v>0.13318448799999999</v>
      </c>
      <c r="N299" s="245">
        <v>0.15060913265306131</v>
      </c>
      <c r="O299" s="200" t="s">
        <v>100</v>
      </c>
      <c r="P299" s="200">
        <v>1</v>
      </c>
      <c r="Q299" s="246"/>
    </row>
    <row r="300" spans="1:17">
      <c r="A300" s="176">
        <v>297</v>
      </c>
      <c r="B300" s="191" t="s">
        <v>2</v>
      </c>
      <c r="C300" s="191" t="s">
        <v>1335</v>
      </c>
      <c r="D300" s="191" t="s">
        <v>1404</v>
      </c>
      <c r="E300" s="191" t="s">
        <v>1409</v>
      </c>
      <c r="F300" s="7" t="s">
        <v>1416</v>
      </c>
      <c r="G300" s="7">
        <v>462131701</v>
      </c>
      <c r="H300" s="7" t="s">
        <v>1416</v>
      </c>
      <c r="I300" s="244" t="s">
        <v>920</v>
      </c>
      <c r="J300" s="7" t="s">
        <v>921</v>
      </c>
      <c r="K300" s="4">
        <v>0.79609999999999992</v>
      </c>
      <c r="L300" s="4">
        <v>0</v>
      </c>
      <c r="M300" s="4">
        <v>0.74594099999999997</v>
      </c>
      <c r="N300" s="245">
        <v>6.300590378093196E-2</v>
      </c>
      <c r="O300" s="200" t="s">
        <v>100</v>
      </c>
      <c r="P300" s="200">
        <v>1</v>
      </c>
      <c r="Q300" s="246"/>
    </row>
    <row r="301" spans="1:17">
      <c r="A301" s="176">
        <v>298</v>
      </c>
      <c r="B301" s="191" t="s">
        <v>2</v>
      </c>
      <c r="C301" s="191" t="s">
        <v>1335</v>
      </c>
      <c r="D301" s="191" t="s">
        <v>1404</v>
      </c>
      <c r="E301" s="191" t="s">
        <v>1409</v>
      </c>
      <c r="F301" s="7" t="s">
        <v>1416</v>
      </c>
      <c r="G301" s="7">
        <v>462131703</v>
      </c>
      <c r="H301" s="7" t="s">
        <v>1417</v>
      </c>
      <c r="I301" s="244" t="s">
        <v>920</v>
      </c>
      <c r="J301" s="7" t="s">
        <v>921</v>
      </c>
      <c r="K301" s="4">
        <v>0.31570000000000004</v>
      </c>
      <c r="L301" s="4">
        <v>0</v>
      </c>
      <c r="M301" s="4">
        <v>0.19565199999999999</v>
      </c>
      <c r="N301" s="245">
        <v>0.38025974025974041</v>
      </c>
      <c r="O301" s="200" t="s">
        <v>100</v>
      </c>
      <c r="P301" s="200">
        <v>1</v>
      </c>
      <c r="Q301" s="246"/>
    </row>
    <row r="302" spans="1:17">
      <c r="A302" s="176">
        <v>299</v>
      </c>
      <c r="B302" s="191" t="s">
        <v>2</v>
      </c>
      <c r="C302" s="191" t="s">
        <v>1335</v>
      </c>
      <c r="D302" s="191" t="s">
        <v>1404</v>
      </c>
      <c r="E302" s="191" t="s">
        <v>1409</v>
      </c>
      <c r="F302" s="7" t="s">
        <v>1418</v>
      </c>
      <c r="G302" s="7">
        <v>462131603</v>
      </c>
      <c r="H302" s="7" t="s">
        <v>1419</v>
      </c>
      <c r="I302" s="244" t="s">
        <v>920</v>
      </c>
      <c r="J302" s="7" t="s">
        <v>921</v>
      </c>
      <c r="K302" s="4">
        <v>0.21360000000000001</v>
      </c>
      <c r="L302" s="4">
        <v>0</v>
      </c>
      <c r="M302" s="4">
        <v>0.116005</v>
      </c>
      <c r="N302" s="245">
        <v>0.45690543071161049</v>
      </c>
      <c r="O302" s="200" t="s">
        <v>100</v>
      </c>
      <c r="P302" s="200">
        <v>1</v>
      </c>
      <c r="Q302" s="246"/>
    </row>
    <row r="303" spans="1:17">
      <c r="A303" s="176">
        <v>300</v>
      </c>
      <c r="B303" s="191" t="s">
        <v>2</v>
      </c>
      <c r="C303" s="191" t="s">
        <v>1335</v>
      </c>
      <c r="D303" s="191" t="s">
        <v>1404</v>
      </c>
      <c r="E303" s="191" t="s">
        <v>1409</v>
      </c>
      <c r="F303" s="7" t="s">
        <v>1420</v>
      </c>
      <c r="G303" s="7">
        <v>462131802</v>
      </c>
      <c r="H303" s="7" t="s">
        <v>1421</v>
      </c>
      <c r="I303" s="244" t="s">
        <v>920</v>
      </c>
      <c r="J303" s="7" t="s">
        <v>921</v>
      </c>
      <c r="K303" s="4">
        <v>0.67775999999999992</v>
      </c>
      <c r="L303" s="4">
        <v>0</v>
      </c>
      <c r="M303" s="4">
        <v>0.43121599999999999</v>
      </c>
      <c r="N303" s="245">
        <v>0.36376298394711981</v>
      </c>
      <c r="O303" s="200" t="s">
        <v>100</v>
      </c>
      <c r="P303" s="200">
        <v>1</v>
      </c>
      <c r="Q303" s="246"/>
    </row>
    <row r="304" spans="1:17">
      <c r="A304" s="176">
        <v>301</v>
      </c>
      <c r="B304" s="191" t="s">
        <v>2</v>
      </c>
      <c r="C304" s="191" t="s">
        <v>1335</v>
      </c>
      <c r="D304" s="191" t="s">
        <v>1404</v>
      </c>
      <c r="E304" s="191" t="s">
        <v>1405</v>
      </c>
      <c r="F304" s="7" t="s">
        <v>1422</v>
      </c>
      <c r="G304" s="7">
        <v>462123105</v>
      </c>
      <c r="H304" s="7" t="s">
        <v>1423</v>
      </c>
      <c r="I304" s="244" t="s">
        <v>920</v>
      </c>
      <c r="J304" s="7" t="s">
        <v>921</v>
      </c>
      <c r="K304" s="4">
        <v>0.4627</v>
      </c>
      <c r="L304" s="4">
        <v>0</v>
      </c>
      <c r="M304" s="4">
        <v>0.27230869999999996</v>
      </c>
      <c r="N304" s="245">
        <v>0.41147892803112174</v>
      </c>
      <c r="O304" s="200" t="s">
        <v>100</v>
      </c>
      <c r="P304" s="200">
        <v>1</v>
      </c>
      <c r="Q304" s="246"/>
    </row>
    <row r="305" spans="1:17">
      <c r="A305" s="176">
        <v>302</v>
      </c>
      <c r="B305" s="191" t="s">
        <v>2</v>
      </c>
      <c r="C305" s="191" t="s">
        <v>1335</v>
      </c>
      <c r="D305" s="191" t="s">
        <v>1404</v>
      </c>
      <c r="E305" s="191" t="s">
        <v>1405</v>
      </c>
      <c r="F305" s="7" t="s">
        <v>1422</v>
      </c>
      <c r="G305" s="7">
        <v>462123102</v>
      </c>
      <c r="H305" s="7" t="s">
        <v>1424</v>
      </c>
      <c r="I305" s="244" t="s">
        <v>920</v>
      </c>
      <c r="J305" s="7" t="s">
        <v>921</v>
      </c>
      <c r="K305" s="4">
        <v>0.60250000000000004</v>
      </c>
      <c r="L305" s="4">
        <v>0</v>
      </c>
      <c r="M305" s="4">
        <v>0.35349299999999995</v>
      </c>
      <c r="N305" s="245">
        <v>0.41328962655601675</v>
      </c>
      <c r="O305" s="200" t="s">
        <v>100</v>
      </c>
      <c r="P305" s="200">
        <v>1</v>
      </c>
      <c r="Q305" s="246"/>
    </row>
    <row r="306" spans="1:17">
      <c r="A306" s="176">
        <v>303</v>
      </c>
      <c r="B306" s="191" t="s">
        <v>2</v>
      </c>
      <c r="C306" s="191" t="s">
        <v>1335</v>
      </c>
      <c r="D306" s="191" t="s">
        <v>1404</v>
      </c>
      <c r="E306" s="191" t="s">
        <v>1425</v>
      </c>
      <c r="F306" s="7" t="s">
        <v>1426</v>
      </c>
      <c r="G306" s="7">
        <v>462112201</v>
      </c>
      <c r="H306" s="7" t="s">
        <v>1427</v>
      </c>
      <c r="I306" s="244" t="s">
        <v>926</v>
      </c>
      <c r="J306" s="7" t="s">
        <v>921</v>
      </c>
      <c r="K306" s="4">
        <v>3.0031999999999996</v>
      </c>
      <c r="L306" s="4">
        <v>0</v>
      </c>
      <c r="M306" s="4">
        <v>1.9695489999999998</v>
      </c>
      <c r="N306" s="245">
        <v>0.34418320458177942</v>
      </c>
      <c r="O306" s="200" t="s">
        <v>100</v>
      </c>
      <c r="P306" s="200">
        <v>1</v>
      </c>
      <c r="Q306" s="246"/>
    </row>
    <row r="307" spans="1:17">
      <c r="A307" s="176">
        <v>304</v>
      </c>
      <c r="B307" s="191" t="s">
        <v>2</v>
      </c>
      <c r="C307" s="191" t="s">
        <v>1335</v>
      </c>
      <c r="D307" s="191" t="s">
        <v>1404</v>
      </c>
      <c r="E307" s="191" t="s">
        <v>1425</v>
      </c>
      <c r="F307" s="7" t="s">
        <v>1426</v>
      </c>
      <c r="G307" s="7">
        <v>462112204</v>
      </c>
      <c r="H307" s="7" t="s">
        <v>1428</v>
      </c>
      <c r="I307" s="244" t="s">
        <v>926</v>
      </c>
      <c r="J307" s="7" t="s">
        <v>921</v>
      </c>
      <c r="K307" s="4">
        <v>2.7732000000000001</v>
      </c>
      <c r="L307" s="4">
        <v>0</v>
      </c>
      <c r="M307" s="4">
        <v>2.054345262</v>
      </c>
      <c r="N307" s="245">
        <v>0.25921489182172219</v>
      </c>
      <c r="O307" s="200" t="s">
        <v>100</v>
      </c>
      <c r="P307" s="200">
        <v>1</v>
      </c>
      <c r="Q307" s="246"/>
    </row>
    <row r="308" spans="1:17">
      <c r="A308" s="176">
        <v>305</v>
      </c>
      <c r="B308" s="191" t="s">
        <v>2</v>
      </c>
      <c r="C308" s="191" t="s">
        <v>1335</v>
      </c>
      <c r="D308" s="191" t="s">
        <v>1404</v>
      </c>
      <c r="E308" s="191" t="s">
        <v>1425</v>
      </c>
      <c r="F308" s="7" t="s">
        <v>1426</v>
      </c>
      <c r="G308" s="7">
        <v>462112205</v>
      </c>
      <c r="H308" s="7" t="s">
        <v>1429</v>
      </c>
      <c r="I308" s="244" t="s">
        <v>920</v>
      </c>
      <c r="J308" s="7" t="s">
        <v>921</v>
      </c>
      <c r="K308" s="4">
        <v>0.79999999999999993</v>
      </c>
      <c r="L308" s="4">
        <v>0</v>
      </c>
      <c r="M308" s="4">
        <v>0.60395399999999999</v>
      </c>
      <c r="N308" s="245">
        <v>0.24505749999999993</v>
      </c>
      <c r="O308" s="200" t="s">
        <v>100</v>
      </c>
      <c r="P308" s="200">
        <v>1</v>
      </c>
      <c r="Q308" s="246"/>
    </row>
    <row r="309" spans="1:17">
      <c r="A309" s="176">
        <v>306</v>
      </c>
      <c r="B309" s="191" t="s">
        <v>2</v>
      </c>
      <c r="C309" s="191" t="s">
        <v>1335</v>
      </c>
      <c r="D309" s="191" t="s">
        <v>1404</v>
      </c>
      <c r="E309" s="191" t="s">
        <v>1425</v>
      </c>
      <c r="F309" s="7" t="s">
        <v>1426</v>
      </c>
      <c r="G309" s="7">
        <v>462112203</v>
      </c>
      <c r="H309" s="7" t="s">
        <v>1430</v>
      </c>
      <c r="I309" s="244" t="s">
        <v>926</v>
      </c>
      <c r="J309" s="7" t="s">
        <v>921</v>
      </c>
      <c r="K309" s="4">
        <v>0.40071999999999941</v>
      </c>
      <c r="L309" s="4">
        <v>0</v>
      </c>
      <c r="M309" s="4">
        <v>0.33494694000000003</v>
      </c>
      <c r="N309" s="245">
        <v>0.16413720303453649</v>
      </c>
      <c r="O309" s="200" t="s">
        <v>100</v>
      </c>
      <c r="P309" s="200">
        <v>1</v>
      </c>
      <c r="Q309" s="246"/>
    </row>
    <row r="310" spans="1:17">
      <c r="A310" s="176">
        <v>307</v>
      </c>
      <c r="B310" s="191" t="s">
        <v>2</v>
      </c>
      <c r="C310" s="191" t="s">
        <v>1335</v>
      </c>
      <c r="D310" s="191" t="s">
        <v>1404</v>
      </c>
      <c r="E310" s="191" t="s">
        <v>1425</v>
      </c>
      <c r="F310" s="7" t="s">
        <v>1426</v>
      </c>
      <c r="G310" s="7">
        <v>462112202</v>
      </c>
      <c r="H310" s="7" t="s">
        <v>1431</v>
      </c>
      <c r="I310" s="244" t="s">
        <v>926</v>
      </c>
      <c r="J310" s="7" t="s">
        <v>921</v>
      </c>
      <c r="K310" s="4">
        <v>3.2312000000000003</v>
      </c>
      <c r="L310" s="4">
        <v>0</v>
      </c>
      <c r="M310" s="4">
        <v>2.2467832689999998</v>
      </c>
      <c r="N310" s="245">
        <v>0.30465979543203781</v>
      </c>
      <c r="O310" s="200" t="s">
        <v>100</v>
      </c>
      <c r="P310" s="200">
        <v>1</v>
      </c>
      <c r="Q310" s="246"/>
    </row>
    <row r="311" spans="1:17">
      <c r="A311" s="176">
        <v>308</v>
      </c>
      <c r="B311" s="191" t="s">
        <v>2</v>
      </c>
      <c r="C311" s="191" t="s">
        <v>1335</v>
      </c>
      <c r="D311" s="191" t="s">
        <v>1404</v>
      </c>
      <c r="E311" s="191" t="s">
        <v>1409</v>
      </c>
      <c r="F311" s="7" t="s">
        <v>1432</v>
      </c>
      <c r="G311" s="7">
        <v>462132304</v>
      </c>
      <c r="H311" s="7" t="s">
        <v>1433</v>
      </c>
      <c r="I311" s="244" t="s">
        <v>920</v>
      </c>
      <c r="J311" s="7" t="s">
        <v>921</v>
      </c>
      <c r="K311" s="4">
        <v>0.12495999999999999</v>
      </c>
      <c r="L311" s="4">
        <v>0</v>
      </c>
      <c r="M311" s="4">
        <v>8.5524000000000003E-2</v>
      </c>
      <c r="N311" s="245">
        <v>0.31558898847631234</v>
      </c>
      <c r="O311" s="200" t="s">
        <v>100</v>
      </c>
      <c r="P311" s="200">
        <v>1</v>
      </c>
      <c r="Q311" s="246"/>
    </row>
    <row r="312" spans="1:17">
      <c r="A312" s="176">
        <v>309</v>
      </c>
      <c r="B312" s="191" t="s">
        <v>2</v>
      </c>
      <c r="C312" s="191" t="s">
        <v>1335</v>
      </c>
      <c r="D312" s="191" t="s">
        <v>1404</v>
      </c>
      <c r="E312" s="191" t="s">
        <v>1409</v>
      </c>
      <c r="F312" s="7" t="s">
        <v>1432</v>
      </c>
      <c r="G312" s="7">
        <v>462132303</v>
      </c>
      <c r="H312" s="7" t="s">
        <v>1434</v>
      </c>
      <c r="I312" s="244" t="s">
        <v>920</v>
      </c>
      <c r="J312" s="7" t="s">
        <v>921</v>
      </c>
      <c r="K312" s="4">
        <v>0.34959999999999991</v>
      </c>
      <c r="L312" s="4">
        <v>0</v>
      </c>
      <c r="M312" s="4">
        <v>0.222834</v>
      </c>
      <c r="N312" s="245">
        <v>0.36260297482837511</v>
      </c>
      <c r="O312" s="200" t="s">
        <v>100</v>
      </c>
      <c r="P312" s="200">
        <v>1</v>
      </c>
      <c r="Q312" s="246"/>
    </row>
    <row r="313" spans="1:17">
      <c r="A313" s="176">
        <v>310</v>
      </c>
      <c r="B313" s="191" t="s">
        <v>2</v>
      </c>
      <c r="C313" s="191" t="s">
        <v>1335</v>
      </c>
      <c r="D313" s="191" t="s">
        <v>1404</v>
      </c>
      <c r="E313" s="191" t="s">
        <v>1405</v>
      </c>
      <c r="F313" s="7" t="s">
        <v>1435</v>
      </c>
      <c r="G313" s="7">
        <v>462121404</v>
      </c>
      <c r="H313" s="7" t="s">
        <v>1436</v>
      </c>
      <c r="I313" s="244" t="s">
        <v>920</v>
      </c>
      <c r="J313" s="7" t="s">
        <v>921</v>
      </c>
      <c r="K313" s="4">
        <v>3.6779999999999993E-2</v>
      </c>
      <c r="L313" s="4">
        <v>0</v>
      </c>
      <c r="M313" s="4">
        <v>2.2425999999999998E-2</v>
      </c>
      <c r="N313" s="245">
        <v>0.39026644915715059</v>
      </c>
      <c r="O313" s="200" t="s">
        <v>100</v>
      </c>
      <c r="P313" s="200">
        <v>1</v>
      </c>
      <c r="Q313" s="246"/>
    </row>
    <row r="314" spans="1:17">
      <c r="A314" s="176">
        <v>311</v>
      </c>
      <c r="B314" s="191" t="s">
        <v>2</v>
      </c>
      <c r="C314" s="191" t="s">
        <v>1335</v>
      </c>
      <c r="D314" s="191" t="s">
        <v>1404</v>
      </c>
      <c r="E314" s="191" t="s">
        <v>1405</v>
      </c>
      <c r="F314" s="7" t="s">
        <v>1435</v>
      </c>
      <c r="G314" s="7">
        <v>462121401</v>
      </c>
      <c r="H314" s="7" t="s">
        <v>1437</v>
      </c>
      <c r="I314" s="244" t="s">
        <v>920</v>
      </c>
      <c r="J314" s="7" t="s">
        <v>921</v>
      </c>
      <c r="K314" s="4">
        <v>0.54</v>
      </c>
      <c r="L314" s="4">
        <v>0</v>
      </c>
      <c r="M314" s="4">
        <v>0.31011670000000002</v>
      </c>
      <c r="N314" s="245">
        <v>0.42570981481481485</v>
      </c>
      <c r="O314" s="200" t="s">
        <v>100</v>
      </c>
      <c r="P314" s="200">
        <v>1</v>
      </c>
      <c r="Q314" s="246"/>
    </row>
    <row r="315" spans="1:17">
      <c r="A315" s="176">
        <v>312</v>
      </c>
      <c r="B315" s="191" t="s">
        <v>2</v>
      </c>
      <c r="C315" s="191" t="s">
        <v>1335</v>
      </c>
      <c r="D315" s="191" t="s">
        <v>1404</v>
      </c>
      <c r="E315" s="191" t="s">
        <v>1405</v>
      </c>
      <c r="F315" s="7" t="s">
        <v>1435</v>
      </c>
      <c r="G315" s="7">
        <v>462121402</v>
      </c>
      <c r="H315" s="7" t="s">
        <v>1438</v>
      </c>
      <c r="I315" s="244" t="s">
        <v>920</v>
      </c>
      <c r="J315" s="7" t="s">
        <v>921</v>
      </c>
      <c r="K315" s="4">
        <v>0.38900000000000001</v>
      </c>
      <c r="L315" s="4">
        <v>0</v>
      </c>
      <c r="M315" s="4">
        <v>0.27240900000000001</v>
      </c>
      <c r="N315" s="245">
        <v>0.29971979434447305</v>
      </c>
      <c r="O315" s="200" t="s">
        <v>100</v>
      </c>
      <c r="P315" s="200">
        <v>1</v>
      </c>
      <c r="Q315" s="246"/>
    </row>
    <row r="316" spans="1:17">
      <c r="A316" s="176">
        <v>313</v>
      </c>
      <c r="B316" s="191" t="s">
        <v>2</v>
      </c>
      <c r="C316" s="191" t="s">
        <v>1335</v>
      </c>
      <c r="D316" s="191" t="s">
        <v>1404</v>
      </c>
      <c r="E316" s="191" t="s">
        <v>1405</v>
      </c>
      <c r="F316" s="7" t="s">
        <v>1439</v>
      </c>
      <c r="G316" s="7">
        <v>462122203</v>
      </c>
      <c r="H316" s="7" t="s">
        <v>1440</v>
      </c>
      <c r="I316" s="244" t="s">
        <v>920</v>
      </c>
      <c r="J316" s="7" t="s">
        <v>921</v>
      </c>
      <c r="K316" s="4">
        <v>0.49860000000000004</v>
      </c>
      <c r="L316" s="4">
        <v>0</v>
      </c>
      <c r="M316" s="4">
        <v>0.35029399999999999</v>
      </c>
      <c r="N316" s="245">
        <v>0.29744484556758932</v>
      </c>
      <c r="O316" s="200" t="s">
        <v>100</v>
      </c>
      <c r="P316" s="200">
        <v>1</v>
      </c>
      <c r="Q316" s="246"/>
    </row>
    <row r="317" spans="1:17">
      <c r="A317" s="176">
        <v>314</v>
      </c>
      <c r="B317" s="191" t="s">
        <v>2</v>
      </c>
      <c r="C317" s="191" t="s">
        <v>1335</v>
      </c>
      <c r="D317" s="191" t="s">
        <v>1404</v>
      </c>
      <c r="E317" s="191" t="s">
        <v>1405</v>
      </c>
      <c r="F317" s="7" t="s">
        <v>1441</v>
      </c>
      <c r="G317" s="7">
        <v>462122701</v>
      </c>
      <c r="H317" s="7" t="s">
        <v>1442</v>
      </c>
      <c r="I317" s="244" t="s">
        <v>920</v>
      </c>
      <c r="J317" s="7" t="s">
        <v>921</v>
      </c>
      <c r="K317" s="4">
        <v>1.663000000000002</v>
      </c>
      <c r="L317" s="4">
        <v>0</v>
      </c>
      <c r="M317" s="4">
        <v>0.89346900000000007</v>
      </c>
      <c r="N317" s="245">
        <v>0.46273662056524412</v>
      </c>
      <c r="O317" s="200" t="s">
        <v>100</v>
      </c>
      <c r="P317" s="200">
        <v>1</v>
      </c>
      <c r="Q317" s="246"/>
    </row>
    <row r="318" spans="1:17">
      <c r="A318" s="176">
        <v>315</v>
      </c>
      <c r="B318" s="191" t="s">
        <v>2</v>
      </c>
      <c r="C318" s="191" t="s">
        <v>1335</v>
      </c>
      <c r="D318" s="191" t="s">
        <v>1404</v>
      </c>
      <c r="E318" s="191" t="s">
        <v>1405</v>
      </c>
      <c r="F318" s="7" t="s">
        <v>1441</v>
      </c>
      <c r="G318" s="7">
        <v>462122705</v>
      </c>
      <c r="H318" s="7" t="s">
        <v>1443</v>
      </c>
      <c r="I318" s="244" t="s">
        <v>920</v>
      </c>
      <c r="J318" s="7" t="s">
        <v>921</v>
      </c>
      <c r="K318" s="4">
        <v>0.17480000000000001</v>
      </c>
      <c r="L318" s="4">
        <v>0</v>
      </c>
      <c r="M318" s="4">
        <v>0.16384299999999999</v>
      </c>
      <c r="N318" s="245">
        <v>6.2683066361556183E-2</v>
      </c>
      <c r="O318" s="200" t="s">
        <v>100</v>
      </c>
      <c r="P318" s="200">
        <v>1</v>
      </c>
      <c r="Q318" s="246"/>
    </row>
    <row r="319" spans="1:17">
      <c r="A319" s="176">
        <v>316</v>
      </c>
      <c r="B319" s="191" t="s">
        <v>2</v>
      </c>
      <c r="C319" s="191" t="s">
        <v>1335</v>
      </c>
      <c r="D319" s="191" t="s">
        <v>1404</v>
      </c>
      <c r="E319" s="191" t="s">
        <v>1405</v>
      </c>
      <c r="F319" s="7" t="s">
        <v>1441</v>
      </c>
      <c r="G319" s="7">
        <v>462122704</v>
      </c>
      <c r="H319" s="7" t="s">
        <v>1441</v>
      </c>
      <c r="I319" s="244" t="s">
        <v>920</v>
      </c>
      <c r="J319" s="7" t="s">
        <v>921</v>
      </c>
      <c r="K319" s="4">
        <v>0.49859999999999943</v>
      </c>
      <c r="L319" s="4">
        <v>0</v>
      </c>
      <c r="M319" s="4">
        <v>0.32120499999999996</v>
      </c>
      <c r="N319" s="245">
        <v>0.355786201363818</v>
      </c>
      <c r="O319" s="200" t="s">
        <v>100</v>
      </c>
      <c r="P319" s="200">
        <v>1</v>
      </c>
      <c r="Q319" s="246"/>
    </row>
  </sheetData>
  <mergeCells count="3">
    <mergeCell ref="A1:Q1"/>
    <mergeCell ref="A2:Q2"/>
    <mergeCell ref="Q4:Q13"/>
  </mergeCells>
  <pageMargins left="0.31496062992125984" right="0.28000000000000003" top="0.37" bottom="0.37" header="0.31496062992125984" footer="0.31496062992125984"/>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8"/>
  <sheetViews>
    <sheetView workbookViewId="0">
      <pane ySplit="2" topLeftCell="A3" activePane="bottomLeft" state="frozen"/>
      <selection pane="bottomLeft" sqref="A1:T1"/>
      <selection sqref="A1:Q1"/>
    </sheetView>
  </sheetViews>
  <sheetFormatPr defaultRowHeight="15"/>
  <cols>
    <col min="3" max="3" width="10.85546875" customWidth="1"/>
    <col min="4" max="4" width="13.28515625" customWidth="1"/>
    <col min="5" max="5" width="16.140625" customWidth="1"/>
    <col min="6" max="6" width="11.140625" customWidth="1"/>
    <col min="7" max="7" width="16.140625" customWidth="1"/>
    <col min="8" max="8" width="13.28515625" customWidth="1"/>
    <col min="9" max="9" width="13.7109375" customWidth="1"/>
    <col min="12" max="12" width="13.7109375" customWidth="1"/>
    <col min="13" max="13" width="15.140625" customWidth="1"/>
    <col min="14" max="14" width="11.7109375" customWidth="1"/>
    <col min="15" max="15" width="13.7109375" customWidth="1"/>
    <col min="16" max="16" width="11.5703125" customWidth="1"/>
  </cols>
  <sheetData>
    <row r="1" spans="1:20" ht="15.75">
      <c r="A1" s="488" t="s">
        <v>1444</v>
      </c>
      <c r="B1" s="488"/>
      <c r="C1" s="488"/>
      <c r="D1" s="488"/>
      <c r="E1" s="488"/>
      <c r="F1" s="488"/>
      <c r="G1" s="488"/>
      <c r="H1" s="488"/>
      <c r="I1" s="488"/>
      <c r="J1" s="488"/>
      <c r="K1" s="488"/>
      <c r="L1" s="488"/>
      <c r="M1" s="488"/>
      <c r="N1" s="488"/>
      <c r="O1" s="488"/>
      <c r="P1" s="488"/>
      <c r="Q1" s="488"/>
      <c r="R1" s="488"/>
      <c r="S1" s="488"/>
      <c r="T1" s="488"/>
    </row>
    <row r="2" spans="1:20" s="173" customFormat="1" ht="105">
      <c r="A2" s="172" t="s">
        <v>1445</v>
      </c>
      <c r="B2" s="172" t="s">
        <v>1446</v>
      </c>
      <c r="C2" s="172" t="s">
        <v>1447</v>
      </c>
      <c r="D2" s="172" t="s">
        <v>903</v>
      </c>
      <c r="E2" s="172" t="s">
        <v>1448</v>
      </c>
      <c r="F2" s="172" t="s">
        <v>1449</v>
      </c>
      <c r="G2" s="172" t="s">
        <v>1450</v>
      </c>
      <c r="H2" s="172" t="s">
        <v>1451</v>
      </c>
      <c r="I2" s="172" t="s">
        <v>1452</v>
      </c>
      <c r="J2" s="172" t="s">
        <v>1453</v>
      </c>
      <c r="K2" s="172" t="s">
        <v>1454</v>
      </c>
      <c r="L2" s="172" t="s">
        <v>1455</v>
      </c>
      <c r="M2" s="172" t="s">
        <v>1456</v>
      </c>
      <c r="N2" s="172" t="s">
        <v>1457</v>
      </c>
      <c r="O2" s="172" t="s">
        <v>1458</v>
      </c>
      <c r="P2" s="172" t="s">
        <v>1459</v>
      </c>
      <c r="Q2" s="172" t="s">
        <v>1460</v>
      </c>
      <c r="R2" s="172" t="s">
        <v>1461</v>
      </c>
      <c r="S2" s="172" t="s">
        <v>1462</v>
      </c>
      <c r="T2" s="172" t="s">
        <v>1463</v>
      </c>
    </row>
    <row r="3" spans="1:20" s="224" customFormat="1" ht="18" customHeight="1">
      <c r="A3" s="489" t="s">
        <v>1464</v>
      </c>
      <c r="B3" s="490"/>
      <c r="C3" s="490"/>
      <c r="D3" s="490"/>
      <c r="E3" s="490"/>
      <c r="F3" s="490"/>
      <c r="G3" s="490"/>
      <c r="H3" s="490"/>
      <c r="I3" s="490"/>
      <c r="J3" s="490"/>
      <c r="K3" s="490"/>
      <c r="L3" s="490"/>
      <c r="M3" s="490"/>
      <c r="N3" s="490"/>
      <c r="O3" s="490"/>
      <c r="P3" s="490"/>
      <c r="Q3" s="490"/>
      <c r="R3" s="490"/>
      <c r="S3" s="490"/>
      <c r="T3" s="491"/>
    </row>
    <row r="4" spans="1:20">
      <c r="A4" s="171"/>
      <c r="B4" s="171"/>
      <c r="C4" s="171"/>
      <c r="D4" s="171"/>
      <c r="E4" s="171"/>
      <c r="F4" s="171"/>
      <c r="G4" s="171"/>
      <c r="H4" s="171"/>
      <c r="I4" s="171"/>
      <c r="J4" s="171"/>
      <c r="K4" s="171"/>
      <c r="L4" s="171"/>
      <c r="M4" s="171"/>
      <c r="N4" s="171"/>
      <c r="O4" s="171"/>
      <c r="P4" s="171"/>
      <c r="Q4" s="171"/>
      <c r="R4" s="171"/>
      <c r="S4" s="171"/>
      <c r="T4" s="171"/>
    </row>
    <row r="5" spans="1:20">
      <c r="A5" s="171"/>
      <c r="B5" s="171"/>
      <c r="C5" s="171"/>
      <c r="D5" s="171"/>
      <c r="E5" s="171"/>
      <c r="F5" s="171"/>
      <c r="G5" s="171"/>
      <c r="H5" s="171"/>
      <c r="I5" s="171"/>
      <c r="J5" s="171"/>
      <c r="K5" s="171"/>
      <c r="L5" s="171"/>
      <c r="M5" s="171"/>
      <c r="N5" s="171"/>
      <c r="O5" s="171"/>
      <c r="P5" s="171"/>
      <c r="Q5" s="171"/>
      <c r="R5" s="171"/>
      <c r="S5" s="171"/>
      <c r="T5" s="171"/>
    </row>
    <row r="6" spans="1:20">
      <c r="A6" s="171"/>
      <c r="B6" s="171"/>
      <c r="C6" s="171"/>
      <c r="D6" s="171"/>
      <c r="E6" s="171"/>
      <c r="F6" s="171"/>
      <c r="G6" s="171"/>
      <c r="H6" s="171"/>
      <c r="I6" s="171"/>
      <c r="J6" s="171"/>
      <c r="K6" s="171"/>
      <c r="L6" s="171"/>
      <c r="M6" s="171"/>
      <c r="N6" s="171"/>
      <c r="O6" s="171"/>
      <c r="P6" s="171"/>
      <c r="Q6" s="171"/>
      <c r="R6" s="171"/>
      <c r="S6" s="171"/>
      <c r="T6" s="171"/>
    </row>
    <row r="7" spans="1:20">
      <c r="A7" s="171"/>
      <c r="B7" s="171"/>
      <c r="C7" s="171"/>
      <c r="D7" s="171"/>
      <c r="E7" s="171"/>
      <c r="F7" s="171"/>
      <c r="G7" s="171"/>
      <c r="H7" s="171"/>
      <c r="I7" s="171"/>
      <c r="J7" s="171"/>
      <c r="K7" s="171"/>
      <c r="L7" s="171"/>
      <c r="M7" s="171"/>
      <c r="N7" s="171"/>
      <c r="O7" s="171"/>
      <c r="P7" s="171"/>
      <c r="Q7" s="171"/>
      <c r="R7" s="171"/>
      <c r="S7" s="171"/>
      <c r="T7" s="171"/>
    </row>
    <row r="8" spans="1:20">
      <c r="A8" s="171"/>
      <c r="B8" s="171"/>
      <c r="C8" s="171"/>
      <c r="D8" s="171"/>
      <c r="E8" s="171"/>
      <c r="F8" s="171"/>
      <c r="G8" s="171"/>
      <c r="H8" s="171"/>
      <c r="I8" s="171"/>
      <c r="J8" s="171"/>
      <c r="K8" s="171"/>
      <c r="L8" s="171"/>
      <c r="M8" s="171"/>
      <c r="N8" s="171"/>
      <c r="O8" s="171"/>
      <c r="P8" s="171"/>
      <c r="Q8" s="171"/>
      <c r="R8" s="171"/>
      <c r="S8" s="171"/>
      <c r="T8" s="171"/>
    </row>
    <row r="9" spans="1:20">
      <c r="A9" s="171"/>
      <c r="B9" s="171"/>
      <c r="C9" s="171"/>
      <c r="D9" s="171"/>
      <c r="E9" s="171"/>
      <c r="F9" s="171"/>
      <c r="G9" s="171"/>
      <c r="H9" s="171"/>
      <c r="I9" s="171"/>
      <c r="J9" s="171"/>
      <c r="K9" s="171"/>
      <c r="L9" s="171"/>
      <c r="M9" s="171"/>
      <c r="N9" s="171"/>
      <c r="O9" s="171"/>
      <c r="P9" s="171"/>
      <c r="Q9" s="171"/>
      <c r="R9" s="171"/>
      <c r="S9" s="171"/>
      <c r="T9" s="171"/>
    </row>
    <row r="10" spans="1:20">
      <c r="A10" s="171"/>
      <c r="B10" s="171"/>
      <c r="C10" s="171"/>
      <c r="D10" s="171"/>
      <c r="E10" s="171"/>
      <c r="F10" s="171"/>
      <c r="G10" s="171"/>
      <c r="H10" s="171"/>
      <c r="I10" s="171"/>
      <c r="J10" s="171"/>
      <c r="K10" s="171"/>
      <c r="L10" s="171"/>
      <c r="M10" s="171"/>
      <c r="N10" s="171"/>
      <c r="O10" s="171"/>
      <c r="P10" s="171"/>
      <c r="Q10" s="171"/>
      <c r="R10" s="171"/>
      <c r="S10" s="171"/>
      <c r="T10" s="171"/>
    </row>
    <row r="11" spans="1:20">
      <c r="A11" s="171"/>
      <c r="B11" s="171"/>
      <c r="C11" s="171"/>
      <c r="D11" s="171"/>
      <c r="E11" s="171"/>
      <c r="F11" s="171"/>
      <c r="G11" s="171"/>
      <c r="H11" s="171"/>
      <c r="I11" s="171"/>
      <c r="J11" s="171"/>
      <c r="K11" s="171"/>
      <c r="L11" s="171"/>
      <c r="M11" s="171"/>
      <c r="N11" s="171"/>
      <c r="O11" s="171"/>
      <c r="P11" s="171"/>
      <c r="Q11" s="171"/>
      <c r="R11" s="171"/>
      <c r="S11" s="171"/>
      <c r="T11" s="171"/>
    </row>
    <row r="12" spans="1:20">
      <c r="A12" s="171"/>
      <c r="B12" s="171"/>
      <c r="C12" s="171"/>
      <c r="D12" s="171"/>
      <c r="E12" s="171"/>
      <c r="F12" s="171"/>
      <c r="G12" s="171"/>
      <c r="H12" s="171"/>
      <c r="I12" s="171"/>
      <c r="J12" s="171"/>
      <c r="K12" s="171"/>
      <c r="L12" s="171"/>
      <c r="M12" s="171"/>
      <c r="N12" s="171"/>
      <c r="O12" s="171"/>
      <c r="P12" s="171"/>
      <c r="Q12" s="171"/>
      <c r="R12" s="171"/>
      <c r="S12" s="171"/>
      <c r="T12" s="171"/>
    </row>
    <row r="13" spans="1:20">
      <c r="A13" s="171"/>
      <c r="B13" s="171"/>
      <c r="C13" s="171"/>
      <c r="D13" s="171"/>
      <c r="E13" s="171"/>
      <c r="F13" s="171"/>
      <c r="G13" s="171"/>
      <c r="H13" s="171"/>
      <c r="I13" s="171"/>
      <c r="J13" s="171"/>
      <c r="K13" s="171"/>
      <c r="L13" s="171"/>
      <c r="M13" s="171"/>
      <c r="N13" s="171"/>
      <c r="O13" s="171"/>
      <c r="P13" s="171"/>
      <c r="Q13" s="171"/>
      <c r="R13" s="171"/>
      <c r="S13" s="171"/>
      <c r="T13" s="171"/>
    </row>
    <row r="14" spans="1:20">
      <c r="A14" s="171"/>
      <c r="B14" s="171"/>
      <c r="C14" s="171"/>
      <c r="D14" s="171"/>
      <c r="E14" s="171"/>
      <c r="F14" s="171"/>
      <c r="G14" s="171"/>
      <c r="H14" s="171"/>
      <c r="I14" s="171"/>
      <c r="J14" s="171"/>
      <c r="K14" s="171"/>
      <c r="L14" s="171"/>
      <c r="M14" s="171"/>
      <c r="N14" s="171"/>
      <c r="O14" s="171"/>
      <c r="P14" s="171"/>
      <c r="Q14" s="171"/>
      <c r="R14" s="171"/>
      <c r="S14" s="171"/>
      <c r="T14" s="171"/>
    </row>
    <row r="15" spans="1:20">
      <c r="A15" s="171"/>
      <c r="B15" s="171"/>
      <c r="C15" s="171"/>
      <c r="D15" s="171"/>
      <c r="E15" s="171"/>
      <c r="F15" s="171"/>
      <c r="G15" s="171"/>
      <c r="H15" s="171"/>
      <c r="I15" s="171"/>
      <c r="J15" s="171"/>
      <c r="K15" s="171"/>
      <c r="L15" s="171"/>
      <c r="M15" s="171"/>
      <c r="N15" s="171"/>
      <c r="O15" s="171"/>
      <c r="P15" s="171"/>
      <c r="Q15" s="171"/>
      <c r="R15" s="171"/>
      <c r="S15" s="171"/>
      <c r="T15" s="171"/>
    </row>
    <row r="16" spans="1:20">
      <c r="A16" s="171"/>
      <c r="B16" s="171"/>
      <c r="C16" s="171"/>
      <c r="D16" s="171"/>
      <c r="E16" s="171"/>
      <c r="F16" s="171"/>
      <c r="G16" s="171"/>
      <c r="H16" s="171"/>
      <c r="I16" s="171"/>
      <c r="J16" s="171"/>
      <c r="K16" s="171"/>
      <c r="L16" s="171"/>
      <c r="M16" s="171"/>
      <c r="N16" s="171"/>
      <c r="O16" s="171"/>
      <c r="P16" s="171"/>
      <c r="Q16" s="171"/>
      <c r="R16" s="171"/>
      <c r="S16" s="171"/>
      <c r="T16" s="171"/>
    </row>
    <row r="17" spans="1:20">
      <c r="A17" s="171"/>
      <c r="B17" s="171"/>
      <c r="C17" s="171"/>
      <c r="D17" s="171"/>
      <c r="E17" s="171"/>
      <c r="F17" s="171"/>
      <c r="G17" s="171"/>
      <c r="H17" s="171"/>
      <c r="I17" s="171"/>
      <c r="J17" s="171"/>
      <c r="K17" s="171"/>
      <c r="L17" s="171"/>
      <c r="M17" s="171"/>
      <c r="N17" s="171"/>
      <c r="O17" s="171"/>
      <c r="P17" s="171"/>
      <c r="Q17" s="171"/>
      <c r="R17" s="171"/>
      <c r="S17" s="171"/>
      <c r="T17" s="171"/>
    </row>
    <row r="18" spans="1:20">
      <c r="A18" s="171"/>
      <c r="B18" s="171"/>
      <c r="C18" s="171"/>
      <c r="D18" s="171"/>
      <c r="E18" s="171"/>
      <c r="F18" s="171"/>
      <c r="G18" s="171"/>
      <c r="H18" s="171"/>
      <c r="I18" s="171"/>
      <c r="J18" s="171"/>
      <c r="K18" s="171"/>
      <c r="L18" s="171"/>
      <c r="M18" s="171"/>
      <c r="N18" s="171"/>
      <c r="O18" s="171"/>
      <c r="P18" s="171"/>
      <c r="Q18" s="171"/>
      <c r="R18" s="171"/>
      <c r="S18" s="171"/>
      <c r="T18" s="171"/>
    </row>
  </sheetData>
  <sheetProtection algorithmName="SHA-512" hashValue="rKMn/qMtehZ6wgnf8LmrBvNkO94kSG9uteUMfOiqkDabuHRPPkfoaQ3FpPUWyM/w20DsW6E9Y4olQ9/NyAn+1w==" saltValue="c1uP/hGO5iYQQuUL9eSEAg==" spinCount="100000" sheet="1" objects="1" scenarios="1"/>
  <mergeCells count="2">
    <mergeCell ref="A1:T1"/>
    <mergeCell ref="A3:T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 User</cp:lastModifiedBy>
  <cp:revision/>
  <dcterms:created xsi:type="dcterms:W3CDTF">2006-09-16T00:00:00Z</dcterms:created>
  <dcterms:modified xsi:type="dcterms:W3CDTF">2023-08-02T07:26:02Z</dcterms:modified>
  <cp:category/>
  <cp:contentStatus/>
</cp:coreProperties>
</file>